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D:\استمارات الفصل الثاني 21-22\مشروعات\"/>
    </mc:Choice>
  </mc:AlternateContent>
  <xr:revisionPtr revIDLastSave="0" documentId="13_ncr:1_{12103F70-FA42-4287-8461-F623397584F5}" xr6:coauthVersionLast="47" xr6:coauthVersionMax="47" xr10:uidLastSave="{00000000-0000-0000-0000-000000000000}"/>
  <workbookProtection workbookAlgorithmName="SHA-512" workbookHashValue="hHUcuhj4l1fzMdSzEP6yjBLI93a0c1AEIowwmVBTjTpKAYk3NC+42rVDWTwgYTyg8Jxc6WCl2F1CH9TvWdZgGQ==" workbookSaltValue="6z0z62KOElxd6witOJSbsQ==" workbookSpinCount="100000" lockStructure="1"/>
  <bookViews>
    <workbookView xWindow="-120" yWindow="-120" windowWidth="20730" windowHeight="11040" xr2:uid="{00000000-000D-0000-FFFF-FFFF00000000}"/>
  </bookViews>
  <sheets>
    <sheet name="تعليمات" sheetId="13" r:id="rId1"/>
    <sheet name="إدخال البيانات" sheetId="7" r:id="rId2"/>
    <sheet name="إختيار المقررات" sheetId="5" r:id="rId3"/>
    <sheet name="الإستمارة" sheetId="11" r:id="rId4"/>
    <sheet name="مشروعات-21-22-ف2" sheetId="2" r:id="rId5"/>
    <sheet name="ورقة4" sheetId="10" state="hidden" r:id="rId6"/>
    <sheet name="ورقة2" sheetId="4" state="hidden" r:id="rId7"/>
  </sheets>
  <definedNames>
    <definedName name="_xlnm._FilterDatabase" localSheetId="1" hidden="1">'إدخال البيانات'!$L$4:$L$15</definedName>
    <definedName name="_xlnm._FilterDatabase" localSheetId="6" hidden="1">ورقة2!$A$2:$AB$3395</definedName>
    <definedName name="_xlnm._FilterDatabase" localSheetId="5" hidden="1">ورقة4!$A$1:$AZ$6636</definedName>
    <definedName name="_xlnm.Print_Area" localSheetId="3">الإستمارة!$A$1:$S$47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7" l="1"/>
  <c r="EM5" i="2" s="1"/>
  <c r="I29" i="5"/>
  <c r="I30" i="5"/>
  <c r="I31" i="5"/>
  <c r="I32" i="5"/>
  <c r="DJ3" i="2"/>
  <c r="DH3" i="2"/>
  <c r="DF3" i="2"/>
  <c r="DD3" i="2"/>
  <c r="DB3" i="2"/>
  <c r="CZ3" i="2"/>
  <c r="CX3" i="2"/>
  <c r="CV3" i="2"/>
  <c r="CT3" i="2"/>
  <c r="CR3" i="2"/>
  <c r="CP3" i="2"/>
  <c r="CN3" i="2"/>
  <c r="CL3" i="2"/>
  <c r="CJ3" i="2"/>
  <c r="CH3" i="2"/>
  <c r="CF3" i="2"/>
  <c r="CD3" i="2"/>
  <c r="CB3" i="2"/>
  <c r="BZ3" i="2"/>
  <c r="BX3" i="2"/>
  <c r="BV3" i="2"/>
  <c r="BT3" i="2"/>
  <c r="BR3" i="2"/>
  <c r="BP3" i="2"/>
  <c r="BN3" i="2"/>
  <c r="BL3" i="2"/>
  <c r="BJ3" i="2"/>
  <c r="AP3" i="2"/>
  <c r="AN3" i="2"/>
  <c r="BH3" i="2"/>
  <c r="BF3" i="2"/>
  <c r="BD3" i="2"/>
  <c r="BB3" i="2"/>
  <c r="AZ3" i="2"/>
  <c r="AX3" i="2"/>
  <c r="AV3" i="2"/>
  <c r="AT3" i="2"/>
  <c r="AR3" i="2"/>
  <c r="A2" i="7" l="1"/>
  <c r="AC20" i="5"/>
  <c r="B6" i="5" l="1"/>
  <c r="B19" i="11"/>
  <c r="D1" i="5"/>
  <c r="A29" i="5" l="1"/>
  <c r="A30" i="5"/>
  <c r="A28" i="5"/>
  <c r="A32" i="5"/>
  <c r="A31" i="5"/>
  <c r="A27" i="5"/>
  <c r="AH9" i="5"/>
  <c r="B15" i="7"/>
  <c r="A15" i="7"/>
  <c r="D12" i="7"/>
  <c r="C12" i="7"/>
  <c r="B12" i="7"/>
  <c r="A12" i="7"/>
  <c r="C9" i="7"/>
  <c r="B9" i="7"/>
  <c r="D9" i="7"/>
  <c r="A9" i="7"/>
  <c r="C5" i="7"/>
  <c r="D1" i="7"/>
  <c r="U14" i="5" l="1"/>
  <c r="V14" i="5" s="1"/>
  <c r="U15" i="5"/>
  <c r="V15" i="5" s="1"/>
  <c r="U16" i="5"/>
  <c r="V16" i="5" s="1"/>
  <c r="U17" i="5"/>
  <c r="V17" i="5" s="1"/>
  <c r="U18" i="5"/>
  <c r="V18" i="5" s="1"/>
  <c r="EL5" i="2" s="1"/>
  <c r="U13" i="5"/>
  <c r="V13" i="5" s="1"/>
  <c r="BK12" i="5"/>
  <c r="BK19" i="5"/>
  <c r="BK26" i="5"/>
  <c r="BK33" i="5"/>
  <c r="BK40" i="5"/>
  <c r="BK47" i="5"/>
  <c r="BK54" i="5"/>
  <c r="EF5" i="2" l="1"/>
  <c r="DU5" i="2"/>
  <c r="DO5" i="2"/>
  <c r="V5" i="5" l="1"/>
  <c r="AH1" i="5"/>
  <c r="P5" i="5"/>
  <c r="AB1" i="5"/>
  <c r="P4" i="5"/>
  <c r="V1" i="5"/>
  <c r="J4" i="5"/>
  <c r="P1" i="5"/>
  <c r="D4" i="5"/>
  <c r="J1" i="5"/>
  <c r="J3" i="5"/>
  <c r="V3" i="5" s="1"/>
  <c r="AH11" i="5"/>
  <c r="D3" i="5"/>
  <c r="AB5" i="5"/>
  <c r="D2" i="5"/>
  <c r="BR60" i="5"/>
  <c r="DK5" i="2" s="1"/>
  <c r="BR38" i="5"/>
  <c r="BY5" i="2" s="1"/>
  <c r="BR59" i="5"/>
  <c r="DI5" i="2" s="1"/>
  <c r="BR56" i="5"/>
  <c r="DC5" i="2" s="1"/>
  <c r="BR46" i="5"/>
  <c r="CM5" i="2" s="1"/>
  <c r="BR37" i="5"/>
  <c r="BW5" i="2" s="1"/>
  <c r="BR28" i="5"/>
  <c r="BG5" i="2" s="1"/>
  <c r="BR45" i="5"/>
  <c r="CK5" i="2" s="1"/>
  <c r="BR36" i="5"/>
  <c r="BU5" i="2" s="1"/>
  <c r="BR27" i="5"/>
  <c r="BR53" i="5"/>
  <c r="CY5" i="2" s="1"/>
  <c r="BR44" i="5"/>
  <c r="CI5" i="2" s="1"/>
  <c r="BR35" i="5"/>
  <c r="BS5" i="2" s="1"/>
  <c r="BR25" i="5"/>
  <c r="BC5" i="2" s="1"/>
  <c r="BR6" i="5"/>
  <c r="U5" i="2" s="1"/>
  <c r="BR52" i="5"/>
  <c r="CW5" i="2" s="1"/>
  <c r="BR43" i="5"/>
  <c r="CG5" i="2" s="1"/>
  <c r="BR34" i="5"/>
  <c r="BR24" i="5"/>
  <c r="BA5" i="2" s="1"/>
  <c r="BR51" i="5"/>
  <c r="CU5" i="2" s="1"/>
  <c r="BR42" i="5"/>
  <c r="CE5" i="2" s="1"/>
  <c r="BR32" i="5"/>
  <c r="BO5" i="2" s="1"/>
  <c r="BR23" i="5"/>
  <c r="AY5" i="2" s="1"/>
  <c r="BR50" i="5"/>
  <c r="CS5" i="2" s="1"/>
  <c r="BR41" i="5"/>
  <c r="BR31" i="5"/>
  <c r="BM5" i="2" s="1"/>
  <c r="BR22" i="5"/>
  <c r="AW5" i="2" s="1"/>
  <c r="BR58" i="5"/>
  <c r="DG5" i="2" s="1"/>
  <c r="BR49" i="5"/>
  <c r="CQ5" i="2" s="1"/>
  <c r="BR39" i="5"/>
  <c r="CA5" i="2" s="1"/>
  <c r="BR30" i="5"/>
  <c r="BK5" i="2" s="1"/>
  <c r="BR21" i="5"/>
  <c r="AU5" i="2" s="1"/>
  <c r="BR57" i="5"/>
  <c r="DE5" i="2" s="1"/>
  <c r="BR48" i="5"/>
  <c r="BR20" i="5"/>
  <c r="BR55" i="5"/>
  <c r="DA5" i="2" s="1"/>
  <c r="BR29" i="5"/>
  <c r="BI5" i="2" s="1"/>
  <c r="BR16" i="5"/>
  <c r="AM5" i="2" s="1"/>
  <c r="BR10" i="5"/>
  <c r="AC5" i="2" s="1"/>
  <c r="BR17" i="5"/>
  <c r="AO5" i="2" s="1"/>
  <c r="BR18" i="5"/>
  <c r="AQ5" i="2" s="1"/>
  <c r="BR13" i="5"/>
  <c r="BR9" i="5"/>
  <c r="AA5" i="2" s="1"/>
  <c r="BR11" i="5"/>
  <c r="AE5" i="2" s="1"/>
  <c r="BR7" i="5"/>
  <c r="W5" i="2" s="1"/>
  <c r="BR14" i="5"/>
  <c r="AI5" i="2" s="1"/>
  <c r="BR8" i="5"/>
  <c r="Y5" i="2" s="1"/>
  <c r="BR15" i="5"/>
  <c r="AK5" i="2" s="1"/>
  <c r="BK48" i="5" l="1"/>
  <c r="CO5" i="2"/>
  <c r="BK41" i="5"/>
  <c r="CC5" i="2"/>
  <c r="BK34" i="5"/>
  <c r="BQ5" i="2"/>
  <c r="BK27" i="5"/>
  <c r="BE5" i="2"/>
  <c r="BK13" i="5"/>
  <c r="AG5" i="2"/>
  <c r="BK20" i="5"/>
  <c r="AS5" i="2"/>
  <c r="BK45" i="5"/>
  <c r="BT45" i="5"/>
  <c r="BT30" i="5"/>
  <c r="BK30" i="5"/>
  <c r="BT23" i="5"/>
  <c r="BK23" i="5"/>
  <c r="BK6" i="5"/>
  <c r="BT6" i="5"/>
  <c r="BK28" i="5"/>
  <c r="BT28" i="5"/>
  <c r="BK50" i="5"/>
  <c r="BT50" i="5"/>
  <c r="BK39" i="5"/>
  <c r="BT39" i="5"/>
  <c r="BK32" i="5"/>
  <c r="BT32" i="5"/>
  <c r="BK25" i="5"/>
  <c r="BT25" i="5"/>
  <c r="BT37" i="5"/>
  <c r="BK37" i="5"/>
  <c r="BK29" i="5"/>
  <c r="BT29" i="5"/>
  <c r="BK49" i="5"/>
  <c r="BT49" i="5"/>
  <c r="BT42" i="5"/>
  <c r="BK42" i="5"/>
  <c r="BT35" i="5"/>
  <c r="BK35" i="5"/>
  <c r="BK46" i="5"/>
  <c r="BT46" i="5"/>
  <c r="BT52" i="5"/>
  <c r="BK52" i="5"/>
  <c r="BK55" i="5"/>
  <c r="BT55" i="5"/>
  <c r="BK58" i="5"/>
  <c r="BT58" i="5"/>
  <c r="BK51" i="5"/>
  <c r="BT51" i="5"/>
  <c r="BK44" i="5"/>
  <c r="BT44" i="5"/>
  <c r="BK56" i="5"/>
  <c r="BT56" i="5"/>
  <c r="BK21" i="5"/>
  <c r="BT21" i="5"/>
  <c r="BK22" i="5"/>
  <c r="BT22" i="5"/>
  <c r="BK24" i="5"/>
  <c r="BT24" i="5"/>
  <c r="BK53" i="5"/>
  <c r="BT53" i="5"/>
  <c r="BK59" i="5"/>
  <c r="BT59" i="5"/>
  <c r="BT31" i="5"/>
  <c r="BK31" i="5"/>
  <c r="BK38" i="5"/>
  <c r="BT38" i="5"/>
  <c r="BT57" i="5"/>
  <c r="BK57" i="5"/>
  <c r="BK43" i="5"/>
  <c r="BT43" i="5"/>
  <c r="BT36" i="5"/>
  <c r="BK36" i="5"/>
  <c r="BK60" i="5"/>
  <c r="BT60" i="5"/>
  <c r="BK9" i="5"/>
  <c r="BT9" i="5"/>
  <c r="BK7" i="5"/>
  <c r="BT7" i="5"/>
  <c r="BK11" i="5"/>
  <c r="BT11" i="5"/>
  <c r="BT18" i="5"/>
  <c r="BK18" i="5"/>
  <c r="BK8" i="5"/>
  <c r="BT8" i="5"/>
  <c r="BK10" i="5"/>
  <c r="BT10" i="5"/>
  <c r="BK15" i="5"/>
  <c r="BT15" i="5"/>
  <c r="BT17" i="5"/>
  <c r="BK17" i="5"/>
  <c r="BT14" i="5"/>
  <c r="BK14" i="5"/>
  <c r="BT16" i="5"/>
  <c r="BK16" i="5"/>
  <c r="P3" i="5"/>
  <c r="AH3" i="5"/>
  <c r="AE22" i="11"/>
  <c r="BT54" i="5" l="1"/>
  <c r="Y23" i="11"/>
  <c r="Y24" i="11"/>
  <c r="Y25" i="11"/>
  <c r="DN5" i="2" l="1"/>
  <c r="DM5" i="2"/>
  <c r="DL5" i="2"/>
  <c r="AH7" i="5"/>
  <c r="H2" i="11"/>
  <c r="J27" i="11" l="1"/>
  <c r="E23" i="11"/>
  <c r="V31" i="11"/>
  <c r="V29" i="11"/>
  <c r="V33" i="11"/>
  <c r="V27" i="11"/>
  <c r="EH5" i="2" l="1"/>
  <c r="EK5" i="2"/>
  <c r="B32" i="11"/>
  <c r="EI5" i="2"/>
  <c r="EG5" i="2"/>
  <c r="EJ5" i="2" l="1"/>
  <c r="G30" i="11"/>
  <c r="B31" i="11"/>
  <c r="G31" i="11"/>
  <c r="E24" i="11" l="1"/>
  <c r="DQ5" i="2"/>
  <c r="N23" i="11"/>
  <c r="K23" i="11"/>
  <c r="B30" i="11"/>
  <c r="K24" i="11"/>
  <c r="T3" i="2"/>
  <c r="V3" i="2"/>
  <c r="X3" i="2"/>
  <c r="AL3" i="2" l="1"/>
  <c r="AJ3" i="2"/>
  <c r="AH3" i="2"/>
  <c r="AF3" i="2"/>
  <c r="AD3" i="2"/>
  <c r="AB3" i="2"/>
  <c r="Z3" i="2"/>
  <c r="V4" i="5" l="1"/>
  <c r="D7" i="11" s="1"/>
  <c r="Z20" i="11" s="1"/>
  <c r="Y20" i="11" s="1"/>
  <c r="AB4" i="5"/>
  <c r="H7" i="11" s="1"/>
  <c r="Z21" i="11" s="1"/>
  <c r="Y21" i="11" s="1"/>
  <c r="G2" i="5"/>
  <c r="P2" i="5"/>
  <c r="V2" i="5"/>
  <c r="N4" i="11" l="1"/>
  <c r="Z11" i="11" s="1"/>
  <c r="EE5" i="2"/>
  <c r="F3" i="11"/>
  <c r="Z7" i="11" s="1"/>
  <c r="Y7" i="11" s="1"/>
  <c r="ED5" i="2"/>
  <c r="J3" i="11"/>
  <c r="Z6" i="11" s="1"/>
  <c r="Y6" i="11" s="1"/>
  <c r="EC5" i="2"/>
  <c r="DR5" i="2"/>
  <c r="AC3" i="5"/>
  <c r="AC4" i="5"/>
  <c r="AH4" i="5"/>
  <c r="K7" i="11" s="1"/>
  <c r="Z22" i="11" s="1"/>
  <c r="Y22" i="11" s="1"/>
  <c r="E26" i="11" l="1"/>
  <c r="BT13" i="5"/>
  <c r="BT12" i="5" s="1"/>
  <c r="BR71" i="5" l="1"/>
  <c r="BR73" i="5"/>
  <c r="BR72" i="5"/>
  <c r="BT41" i="5"/>
  <c r="BT48" i="5"/>
  <c r="BT20" i="5"/>
  <c r="BT34" i="5"/>
  <c r="BT27" i="5"/>
  <c r="BT26" i="5" s="1"/>
  <c r="AB2" i="5"/>
  <c r="A5" i="2"/>
  <c r="D2" i="11"/>
  <c r="E36" i="11" s="1"/>
  <c r="E42" i="11" s="1"/>
  <c r="B1" i="11"/>
  <c r="N5" i="2"/>
  <c r="M5" i="2"/>
  <c r="S5" i="2"/>
  <c r="B5" i="2"/>
  <c r="BT5" i="5" l="1"/>
  <c r="N3" i="11"/>
  <c r="Z5" i="11" s="1"/>
  <c r="Y5" i="11" s="1"/>
  <c r="EB5" i="2"/>
  <c r="V12" i="5"/>
  <c r="B29" i="11" s="1"/>
  <c r="K4" i="11"/>
  <c r="K6" i="11"/>
  <c r="F5" i="2"/>
  <c r="Q5" i="2"/>
  <c r="D5" i="2"/>
  <c r="P5" i="2"/>
  <c r="C5" i="2"/>
  <c r="BR74" i="5"/>
  <c r="BT47" i="5"/>
  <c r="BT40" i="5" s="1"/>
  <c r="BT33" i="5" s="1"/>
  <c r="BT19" i="5" s="1"/>
  <c r="W14" i="11"/>
  <c r="W16" i="11"/>
  <c r="W17" i="11"/>
  <c r="W20" i="11"/>
  <c r="W12" i="11"/>
  <c r="W15" i="11"/>
  <c r="W13" i="11"/>
  <c r="W18" i="11"/>
  <c r="W11" i="11"/>
  <c r="W10" i="11"/>
  <c r="W19" i="11"/>
  <c r="O5" i="2"/>
  <c r="D3" i="11"/>
  <c r="M35" i="11"/>
  <c r="G28" i="5" l="1"/>
  <c r="H28" i="5" s="1"/>
  <c r="G29" i="5"/>
  <c r="H29" i="5" s="1"/>
  <c r="J29" i="5" s="1"/>
  <c r="G30" i="5"/>
  <c r="H30" i="5" s="1"/>
  <c r="J30" i="5" s="1"/>
  <c r="G31" i="5"/>
  <c r="H31" i="5" s="1"/>
  <c r="J31" i="5" s="1"/>
  <c r="G32" i="5"/>
  <c r="H32" i="5" s="1"/>
  <c r="G27" i="5"/>
  <c r="H27" i="5" s="1"/>
  <c r="J27" i="5" s="1"/>
  <c r="G10" i="5"/>
  <c r="H10" i="5" s="1"/>
  <c r="G9" i="5"/>
  <c r="K9" i="5" s="1"/>
  <c r="G12" i="5"/>
  <c r="H12" i="5" s="1"/>
  <c r="G20" i="5"/>
  <c r="H20" i="5" s="1"/>
  <c r="G24" i="5"/>
  <c r="H24" i="5" s="1"/>
  <c r="G19" i="5"/>
  <c r="H19" i="5" s="1"/>
  <c r="G13" i="5"/>
  <c r="H13" i="5" s="1"/>
  <c r="G21" i="5"/>
  <c r="H21" i="5" s="1"/>
  <c r="G16" i="5"/>
  <c r="H16" i="5" s="1"/>
  <c r="G26" i="5"/>
  <c r="G14" i="5"/>
  <c r="H14" i="5" s="1"/>
  <c r="G22" i="5"/>
  <c r="H22" i="5" s="1"/>
  <c r="G15" i="5"/>
  <c r="H15" i="5" s="1"/>
  <c r="G23" i="5"/>
  <c r="H23" i="5" s="1"/>
  <c r="G17" i="5"/>
  <c r="H17" i="5" s="1"/>
  <c r="G25" i="5"/>
  <c r="H25" i="5" s="1"/>
  <c r="G18" i="5"/>
  <c r="H18" i="5" s="1"/>
  <c r="G11" i="5"/>
  <c r="H11" i="5" s="1"/>
  <c r="J5" i="2"/>
  <c r="AB3" i="5"/>
  <c r="Z18" i="11"/>
  <c r="Z10" i="11"/>
  <c r="Y10" i="11" s="1"/>
  <c r="I5" i="2"/>
  <c r="P6" i="11"/>
  <c r="D5" i="11"/>
  <c r="D4" i="11"/>
  <c r="Z8" i="11" s="1"/>
  <c r="Y8" i="11" s="1"/>
  <c r="H4" i="11"/>
  <c r="R5" i="2"/>
  <c r="E5" i="2"/>
  <c r="M2" i="11"/>
  <c r="Z3" i="11" s="1"/>
  <c r="P2" i="11"/>
  <c r="Z4" i="11" s="1"/>
  <c r="Y4" i="11" s="1"/>
  <c r="H6" i="11"/>
  <c r="K28" i="5" l="1"/>
  <c r="S28" i="5" s="1"/>
  <c r="J28" i="5"/>
  <c r="K16" i="5"/>
  <c r="S16" i="5" s="1"/>
  <c r="J16" i="5"/>
  <c r="J13" i="5"/>
  <c r="K13" i="5"/>
  <c r="S13" i="5" s="1"/>
  <c r="K23" i="5"/>
  <c r="S23" i="5" s="1"/>
  <c r="J23" i="5"/>
  <c r="K19" i="5"/>
  <c r="S19" i="5" s="1"/>
  <c r="J19" i="5"/>
  <c r="J18" i="5"/>
  <c r="K18" i="5"/>
  <c r="S18" i="5" s="1"/>
  <c r="J21" i="5"/>
  <c r="K21" i="5"/>
  <c r="S21" i="5" s="1"/>
  <c r="K15" i="5"/>
  <c r="S15" i="5" s="1"/>
  <c r="J15" i="5"/>
  <c r="K24" i="5"/>
  <c r="S24" i="5" s="1"/>
  <c r="J24" i="5"/>
  <c r="K17" i="5"/>
  <c r="S17" i="5" s="1"/>
  <c r="J17" i="5"/>
  <c r="K22" i="5"/>
  <c r="S22" i="5" s="1"/>
  <c r="J22" i="5"/>
  <c r="K20" i="5"/>
  <c r="S20" i="5" s="1"/>
  <c r="F20" i="5" s="1"/>
  <c r="J20" i="5"/>
  <c r="K25" i="5"/>
  <c r="S25" i="5" s="1"/>
  <c r="J25" i="5"/>
  <c r="K14" i="5"/>
  <c r="S14" i="5" s="1"/>
  <c r="J14" i="5"/>
  <c r="K12" i="5"/>
  <c r="S12" i="5" s="1"/>
  <c r="F12" i="5" s="1"/>
  <c r="J12" i="5"/>
  <c r="K10" i="5"/>
  <c r="S10" i="5" s="1"/>
  <c r="J10" i="5"/>
  <c r="J11" i="5"/>
  <c r="K11" i="5"/>
  <c r="S11" i="5" s="1"/>
  <c r="G5" i="2"/>
  <c r="K5" i="11"/>
  <c r="Z14" i="11" s="1"/>
  <c r="Y14" i="11" s="1"/>
  <c r="D6" i="11"/>
  <c r="Z16" i="11" s="1"/>
  <c r="Y16" i="11" s="1"/>
  <c r="L5" i="2"/>
  <c r="P5" i="11"/>
  <c r="Z15" i="11" s="1"/>
  <c r="Y15" i="11" s="1"/>
  <c r="H5" i="11"/>
  <c r="Z13" i="11" s="1"/>
  <c r="Y13" i="11" s="1"/>
  <c r="H5" i="2"/>
  <c r="K5" i="2"/>
  <c r="Z9" i="11"/>
  <c r="Y9" i="11" s="1"/>
  <c r="Z17" i="11"/>
  <c r="Y17" i="11" s="1"/>
  <c r="Y18" i="11"/>
  <c r="Z19" i="11"/>
  <c r="Y19" i="11" s="1"/>
  <c r="Y11" i="11"/>
  <c r="Z12" i="11"/>
  <c r="Y12" i="11" s="1"/>
  <c r="B36" i="11"/>
  <c r="B42" i="11" s="1"/>
  <c r="Y3" i="11"/>
  <c r="W3" i="11"/>
  <c r="H35" i="11"/>
  <c r="H41" i="11" s="1"/>
  <c r="H9" i="5"/>
  <c r="H26" i="5"/>
  <c r="K27" i="5"/>
  <c r="S27" i="5" s="1"/>
  <c r="I27" i="5" s="1"/>
  <c r="I28" i="5" l="1"/>
  <c r="F28" i="5"/>
  <c r="BQ21" i="5"/>
  <c r="I10" i="5"/>
  <c r="I20" i="5"/>
  <c r="K26" i="5"/>
  <c r="S26" i="5" s="1"/>
  <c r="AB19" i="5" s="1"/>
  <c r="J26" i="5"/>
  <c r="I13" i="5"/>
  <c r="F13" i="5"/>
  <c r="I16" i="5"/>
  <c r="F16" i="5"/>
  <c r="I17" i="5"/>
  <c r="F17" i="5"/>
  <c r="I21" i="5"/>
  <c r="F21" i="5"/>
  <c r="I15" i="5"/>
  <c r="F15" i="5"/>
  <c r="I18" i="5"/>
  <c r="F18" i="5"/>
  <c r="F10" i="5"/>
  <c r="I14" i="5"/>
  <c r="F14" i="5"/>
  <c r="I19" i="5"/>
  <c r="F19" i="5"/>
  <c r="I11" i="5"/>
  <c r="F11" i="5"/>
  <c r="BQ20" i="5"/>
  <c r="I12" i="5"/>
  <c r="F22" i="5"/>
  <c r="F24" i="5"/>
  <c r="F25" i="5"/>
  <c r="F27" i="5"/>
  <c r="F23" i="5"/>
  <c r="AA4" i="11"/>
  <c r="AE4" i="11" s="1"/>
  <c r="AA20" i="11"/>
  <c r="AE20" i="11" s="1"/>
  <c r="AA9" i="11"/>
  <c r="AE9" i="11" s="1"/>
  <c r="AA18" i="11"/>
  <c r="AE18" i="11" s="1"/>
  <c r="AA8" i="11"/>
  <c r="AE8" i="11" s="1"/>
  <c r="AA19" i="11"/>
  <c r="AE19" i="11" s="1"/>
  <c r="AA6" i="11"/>
  <c r="AE6" i="11" s="1"/>
  <c r="AA21" i="11"/>
  <c r="AE21" i="11" s="1"/>
  <c r="AA15" i="11"/>
  <c r="AE15" i="11" s="1"/>
  <c r="AA17" i="11"/>
  <c r="AE17" i="11" s="1"/>
  <c r="AA12" i="11"/>
  <c r="AE12" i="11" s="1"/>
  <c r="AA13" i="11"/>
  <c r="AE13" i="11" s="1"/>
  <c r="AA11" i="11"/>
  <c r="AE11" i="11" s="1"/>
  <c r="AA10" i="11"/>
  <c r="AE10" i="11" s="1"/>
  <c r="AA16" i="11"/>
  <c r="AE16" i="11" s="1"/>
  <c r="AA7" i="11"/>
  <c r="AE7" i="11" s="1"/>
  <c r="AA3" i="11"/>
  <c r="AE3" i="11" s="1"/>
  <c r="AA14" i="11"/>
  <c r="AE14" i="11" s="1"/>
  <c r="AA5" i="11"/>
  <c r="AE5" i="11" s="1"/>
  <c r="AH10" i="5" l="1"/>
  <c r="DP5" i="2" s="1"/>
  <c r="M22" i="11"/>
  <c r="E27" i="5"/>
  <c r="D27" i="5" s="1"/>
  <c r="I25" i="5"/>
  <c r="E25" i="5" s="1"/>
  <c r="D25" i="5" s="1"/>
  <c r="I24" i="5"/>
  <c r="E24" i="5" s="1"/>
  <c r="D24" i="5" s="1"/>
  <c r="I22" i="5"/>
  <c r="E22" i="5" s="1"/>
  <c r="D22" i="5" s="1"/>
  <c r="I23" i="5"/>
  <c r="E23" i="5" s="1"/>
  <c r="D23" i="5" s="1"/>
  <c r="F26" i="5"/>
  <c r="AJ1" i="11"/>
  <c r="S9" i="5"/>
  <c r="E25" i="11" l="1"/>
  <c r="I26" i="5"/>
  <c r="E26" i="5" s="1"/>
  <c r="D26" i="5" s="1"/>
  <c r="BQ15" i="5"/>
  <c r="BQ17" i="5"/>
  <c r="BQ16" i="5"/>
  <c r="AD1" i="11"/>
  <c r="B8" i="11" s="1"/>
  <c r="AN1" i="5"/>
  <c r="F9" i="5"/>
  <c r="BQ23" i="5"/>
  <c r="BQ18" i="5"/>
  <c r="BQ24" i="5"/>
  <c r="AH8" i="5" l="1"/>
  <c r="BQ19" i="5"/>
  <c r="BQ22" i="5"/>
  <c r="BQ6" i="5"/>
  <c r="E11" i="5"/>
  <c r="D11" i="5" s="1"/>
  <c r="BQ7" i="5"/>
  <c r="BQ14" i="5"/>
  <c r="E14" i="5"/>
  <c r="D14" i="5" s="1"/>
  <c r="E19" i="5" s="1"/>
  <c r="D19" i="5" s="1"/>
  <c r="BQ10" i="5"/>
  <c r="BQ13" i="5"/>
  <c r="E13" i="5"/>
  <c r="D13" i="5" s="1"/>
  <c r="BQ9" i="5"/>
  <c r="E16" i="5"/>
  <c r="D16" i="5" s="1"/>
  <c r="E21" i="5" s="1"/>
  <c r="D21" i="5" s="1"/>
  <c r="BQ12" i="5"/>
  <c r="E12" i="5"/>
  <c r="D12" i="5" s="1"/>
  <c r="BQ8" i="5"/>
  <c r="E15" i="5"/>
  <c r="D15" i="5" s="1"/>
  <c r="E20" i="5" s="1"/>
  <c r="D20" i="5" s="1"/>
  <c r="BQ11" i="5"/>
  <c r="E10" i="5"/>
  <c r="AH17" i="5"/>
  <c r="AH18" i="5"/>
  <c r="AH16" i="5"/>
  <c r="BQ32" i="5"/>
  <c r="BQ29" i="5"/>
  <c r="BQ41" i="5"/>
  <c r="BQ52" i="5"/>
  <c r="BQ47" i="5"/>
  <c r="BQ53" i="5"/>
  <c r="BQ27" i="5"/>
  <c r="BQ36" i="5"/>
  <c r="BQ44" i="5"/>
  <c r="BQ54" i="5"/>
  <c r="BQ50" i="5"/>
  <c r="BQ51" i="5"/>
  <c r="BQ30" i="5"/>
  <c r="BQ48" i="5"/>
  <c r="BQ46" i="5"/>
  <c r="BQ35" i="5"/>
  <c r="BQ34" i="5"/>
  <c r="BQ45" i="5"/>
  <c r="BQ39" i="5"/>
  <c r="BQ26" i="5"/>
  <c r="BQ42" i="5"/>
  <c r="BQ40" i="5"/>
  <c r="BQ28" i="5"/>
  <c r="BQ33" i="5"/>
  <c r="BQ38" i="5"/>
  <c r="AH19" i="5" l="1"/>
  <c r="Q22" i="11" s="1"/>
  <c r="D10" i="5"/>
  <c r="C10" i="5" s="1"/>
  <c r="E18" i="5"/>
  <c r="D18" i="5" s="1"/>
  <c r="E17" i="5"/>
  <c r="D17" i="5" s="1"/>
  <c r="K22" i="11"/>
  <c r="DY5" i="2"/>
  <c r="DZ5" i="2"/>
  <c r="F22" i="11"/>
  <c r="DX5" i="2"/>
  <c r="V15" i="11"/>
  <c r="V20" i="11"/>
  <c r="V10" i="11"/>
  <c r="V17" i="11"/>
  <c r="V13" i="11"/>
  <c r="V21" i="11"/>
  <c r="V19" i="11"/>
  <c r="V11" i="11"/>
  <c r="V16" i="11"/>
  <c r="V14" i="11"/>
  <c r="V18" i="11"/>
  <c r="V12" i="11"/>
  <c r="V23" i="11"/>
  <c r="V25" i="11"/>
  <c r="V24" i="11"/>
  <c r="V22" i="11"/>
  <c r="DS5" i="2"/>
  <c r="C11" i="5" l="1"/>
  <c r="C12" i="5" s="1"/>
  <c r="C13" i="5" s="1"/>
  <c r="C14" i="5" s="1"/>
  <c r="C15" i="5" s="1"/>
  <c r="C16" i="5" s="1"/>
  <c r="C17" i="5" s="1"/>
  <c r="C18" i="5" s="1"/>
  <c r="C19" i="5" s="1"/>
  <c r="C20" i="5" s="1"/>
  <c r="C21" i="5" s="1"/>
  <c r="C22" i="5" s="1"/>
  <c r="C23" i="5" s="1"/>
  <c r="C24" i="5" s="1"/>
  <c r="C25" i="5" s="1"/>
  <c r="C26" i="5" s="1"/>
  <c r="C27" i="5" s="1"/>
  <c r="EA5" i="2"/>
  <c r="B11" i="11"/>
  <c r="AH12" i="5"/>
  <c r="E28" i="11" s="1"/>
  <c r="E27" i="11"/>
  <c r="D11" i="11" l="1"/>
  <c r="C11" i="11"/>
  <c r="AE24" i="5"/>
  <c r="AE23" i="5"/>
  <c r="AH14" i="5"/>
  <c r="DT5" i="2"/>
  <c r="B12" i="11"/>
  <c r="DV5" i="2" l="1"/>
  <c r="F35" i="11"/>
  <c r="D12" i="11"/>
  <c r="C12" i="11"/>
  <c r="AE25" i="5"/>
  <c r="AE26" i="5"/>
  <c r="B13" i="11"/>
  <c r="AH15" i="5"/>
  <c r="I11" i="11"/>
  <c r="H11" i="11"/>
  <c r="DW5" i="2" l="1"/>
  <c r="F41" i="11"/>
  <c r="D13" i="11"/>
  <c r="C13" i="11"/>
  <c r="H12" i="11"/>
  <c r="I12" i="11"/>
  <c r="B14" i="11"/>
  <c r="D14" i="11" l="1"/>
  <c r="C14" i="11"/>
  <c r="I13" i="11"/>
  <c r="H13" i="11"/>
  <c r="B15" i="11"/>
  <c r="D15" i="11" l="1"/>
  <c r="C15" i="11"/>
  <c r="I14" i="11"/>
  <c r="H14" i="11"/>
  <c r="B16" i="11"/>
  <c r="D16" i="11" l="1"/>
  <c r="C16" i="11"/>
  <c r="I15" i="11"/>
  <c r="H15" i="11"/>
  <c r="B17" i="11"/>
  <c r="D17" i="11" l="1"/>
  <c r="C17" i="11"/>
  <c r="B18" i="11"/>
  <c r="I16" i="11"/>
  <c r="H16" i="11"/>
  <c r="J11" i="11" l="1"/>
  <c r="D18" i="11"/>
  <c r="C18" i="11"/>
  <c r="I17" i="11"/>
  <c r="H17" i="11"/>
  <c r="J12" i="11" l="1"/>
  <c r="L11" i="11"/>
  <c r="K11" i="11"/>
  <c r="I18" i="11"/>
  <c r="H18" i="11"/>
  <c r="L12" i="11" l="1"/>
  <c r="K12" i="11"/>
  <c r="J13" i="11"/>
  <c r="P11" i="11"/>
  <c r="Q11" i="11"/>
  <c r="Q12" i="11" l="1"/>
  <c r="P12" i="11"/>
  <c r="L13" i="11"/>
  <c r="K13" i="11"/>
  <c r="J14" i="11"/>
  <c r="L14" i="11" l="1"/>
  <c r="K14" i="11"/>
  <c r="J15" i="11"/>
  <c r="Q13" i="11"/>
  <c r="P13" i="11"/>
  <c r="L15" i="11" l="1"/>
  <c r="K15" i="11"/>
  <c r="J16" i="11"/>
  <c r="Q14" i="11"/>
  <c r="P14" i="11"/>
  <c r="L16" i="11" l="1"/>
  <c r="K16" i="11"/>
  <c r="J17" i="11"/>
  <c r="Q15" i="11"/>
  <c r="P15" i="11"/>
  <c r="L17" i="11" l="1"/>
  <c r="K17" i="11"/>
  <c r="J18" i="11"/>
  <c r="P16" i="11"/>
  <c r="Q16" i="11"/>
  <c r="L18" i="11" l="1"/>
  <c r="BT5" i="2" s="1"/>
  <c r="K18" i="11"/>
  <c r="Q17" i="11"/>
  <c r="P17" i="11"/>
  <c r="CD5" i="2" l="1"/>
  <c r="AJ5" i="2"/>
  <c r="CX5" i="2"/>
  <c r="BH5" i="2"/>
  <c r="CV5" i="2"/>
  <c r="DB5" i="2"/>
  <c r="P18" i="11"/>
  <c r="Q18" i="11"/>
  <c r="CZ5" i="2" s="1"/>
  <c r="CJ5" i="2" l="1"/>
  <c r="T5" i="2"/>
  <c r="AZ5" i="2"/>
  <c r="BX5" i="2"/>
  <c r="BD5" i="2"/>
  <c r="CH5" i="2"/>
  <c r="BZ5" i="2"/>
  <c r="CN5" i="2"/>
  <c r="BN5" i="2"/>
  <c r="BV5" i="2"/>
  <c r="DD5" i="2"/>
  <c r="AX5" i="2"/>
  <c r="AT5" i="2"/>
  <c r="AB5" i="2"/>
  <c r="BP5" i="2"/>
  <c r="DF5" i="2"/>
  <c r="CF5" i="2"/>
  <c r="BR5" i="2"/>
  <c r="V5" i="2"/>
  <c r="DH5" i="2"/>
  <c r="CB5" i="2"/>
  <c r="BL5" i="2"/>
  <c r="CP5" i="2"/>
  <c r="BB5" i="2"/>
  <c r="AD5" i="2"/>
  <c r="AH5" i="2"/>
  <c r="Z5" i="2"/>
  <c r="X5" i="2"/>
  <c r="AF5" i="2"/>
  <c r="CR5" i="2"/>
  <c r="AR5" i="2"/>
  <c r="AN5" i="2"/>
  <c r="BF5" i="2"/>
  <c r="AL5" i="2"/>
  <c r="DJ5" i="2"/>
  <c r="AP5" i="2"/>
  <c r="AV5" i="2"/>
  <c r="CL5" i="2"/>
  <c r="CT5" i="2"/>
  <c r="BJ5" i="2"/>
</calcChain>
</file>

<file path=xl/sharedStrings.xml><?xml version="1.0" encoding="utf-8"?>
<sst xmlns="http://schemas.openxmlformats.org/spreadsheetml/2006/main" count="72984" uniqueCount="6170">
  <si>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</si>
  <si>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</si>
  <si>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</si>
  <si>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</si>
  <si>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</si>
  <si>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</si>
  <si>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</si>
  <si>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</si>
  <si>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</si>
  <si>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</si>
  <si>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</si>
  <si>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</si>
  <si>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</si>
  <si>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</si>
  <si>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</si>
  <si>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</si>
  <si>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</si>
  <si>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</si>
  <si>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</si>
  <si>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تقسيط</t>
  </si>
  <si>
    <t>مقررات السنة الثانية</t>
  </si>
  <si>
    <t>المبلغ المستحق</t>
  </si>
  <si>
    <t>القسط الأول</t>
  </si>
  <si>
    <t>رسم الشهادة</t>
  </si>
  <si>
    <t>القسط الثاني</t>
  </si>
  <si>
    <t>نوع الثانوية</t>
  </si>
  <si>
    <t>رمز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</si>
  <si>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</si>
  <si>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</si>
  <si>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</si>
  <si>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</si>
  <si>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</si>
  <si>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</si>
  <si>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</si>
  <si>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</si>
  <si>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</si>
  <si>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</si>
  <si>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</si>
  <si>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</si>
  <si>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</si>
  <si>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</si>
  <si>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</si>
  <si>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</si>
  <si>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</si>
  <si>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</si>
  <si>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</si>
  <si>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</si>
  <si>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</si>
  <si>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</si>
  <si>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</si>
  <si>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</si>
  <si>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</si>
  <si>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</si>
  <si>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</si>
  <si>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</si>
  <si>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</si>
  <si>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ذوي الشهداء وجرحى الجيش العربي السوري</t>
  </si>
  <si>
    <t>حسين</t>
  </si>
  <si>
    <t>الأولى</t>
  </si>
  <si>
    <t>صالح</t>
  </si>
  <si>
    <t>حاتم</t>
  </si>
  <si>
    <t>محمود</t>
  </si>
  <si>
    <t>مروان</t>
  </si>
  <si>
    <t>محمد</t>
  </si>
  <si>
    <t>عدنان</t>
  </si>
  <si>
    <t>علي</t>
  </si>
  <si>
    <t>يوسف</t>
  </si>
  <si>
    <t>أحمد</t>
  </si>
  <si>
    <t>جمال</t>
  </si>
  <si>
    <t>صلاح</t>
  </si>
  <si>
    <t>محمد علي</t>
  </si>
  <si>
    <t>فواز</t>
  </si>
  <si>
    <t>ماهر</t>
  </si>
  <si>
    <t>محسن</t>
  </si>
  <si>
    <t>جميل</t>
  </si>
  <si>
    <t>بسام</t>
  </si>
  <si>
    <t>محي الدين</t>
  </si>
  <si>
    <t>رفيق</t>
  </si>
  <si>
    <t>عبد الرزاق</t>
  </si>
  <si>
    <t>ابراهيم</t>
  </si>
  <si>
    <t>محمد خير</t>
  </si>
  <si>
    <t>زياد</t>
  </si>
  <si>
    <t>عصام</t>
  </si>
  <si>
    <t>احمد</t>
  </si>
  <si>
    <t>خليل</t>
  </si>
  <si>
    <t>محمد عماد</t>
  </si>
  <si>
    <t>نزار</t>
  </si>
  <si>
    <t>فؤاد</t>
  </si>
  <si>
    <t>بشار</t>
  </si>
  <si>
    <t>عبد الهادي</t>
  </si>
  <si>
    <t>نضال</t>
  </si>
  <si>
    <t>صباح</t>
  </si>
  <si>
    <t>خالد</t>
  </si>
  <si>
    <t>حمد</t>
  </si>
  <si>
    <t>عبد الله</t>
  </si>
  <si>
    <t>مازن</t>
  </si>
  <si>
    <t>ايمن</t>
  </si>
  <si>
    <t>مصطفى</t>
  </si>
  <si>
    <t>عماد</t>
  </si>
  <si>
    <t>محمد سامر</t>
  </si>
  <si>
    <t>مسعود</t>
  </si>
  <si>
    <t>محمد زهير</t>
  </si>
  <si>
    <t>محمد سمير</t>
  </si>
  <si>
    <t>وليد</t>
  </si>
  <si>
    <t>سمير</t>
  </si>
  <si>
    <t>كمال</t>
  </si>
  <si>
    <t>ياسر</t>
  </si>
  <si>
    <t>قاسم</t>
  </si>
  <si>
    <t>غازي</t>
  </si>
  <si>
    <t>محمد هشام</t>
  </si>
  <si>
    <t>فايز</t>
  </si>
  <si>
    <t>رياض</t>
  </si>
  <si>
    <t>هيثم</t>
  </si>
  <si>
    <t>مفيد</t>
  </si>
  <si>
    <t>عبد القادر</t>
  </si>
  <si>
    <t>جهاد</t>
  </si>
  <si>
    <t>عبد الكريم</t>
  </si>
  <si>
    <t>طلال</t>
  </si>
  <si>
    <t>حسان</t>
  </si>
  <si>
    <t>ناظم</t>
  </si>
  <si>
    <t>أنور</t>
  </si>
  <si>
    <t>لطفي</t>
  </si>
  <si>
    <t>محمد سليم</t>
  </si>
  <si>
    <t>محمد بسام</t>
  </si>
  <si>
    <t>محمد زياد</t>
  </si>
  <si>
    <t>اسامه</t>
  </si>
  <si>
    <t>معتز</t>
  </si>
  <si>
    <t>احسان</t>
  </si>
  <si>
    <t>محمد عدنان</t>
  </si>
  <si>
    <t>عثمان</t>
  </si>
  <si>
    <t>سامر</t>
  </si>
  <si>
    <t>منال</t>
  </si>
  <si>
    <t>غياث</t>
  </si>
  <si>
    <t>غفران</t>
  </si>
  <si>
    <t>اياد</t>
  </si>
  <si>
    <t>باسم</t>
  </si>
  <si>
    <t>خلدون</t>
  </si>
  <si>
    <t>سهام</t>
  </si>
  <si>
    <t>اتبع الخطوات التالية:</t>
  </si>
  <si>
    <t>الموبايل</t>
  </si>
  <si>
    <t>الهاتف</t>
  </si>
  <si>
    <t>شعبة التجنيد</t>
  </si>
  <si>
    <t>ذكر</t>
  </si>
  <si>
    <t>أنثى</t>
  </si>
  <si>
    <t>العنوان :</t>
  </si>
  <si>
    <t>ر2</t>
  </si>
  <si>
    <t>ج</t>
  </si>
  <si>
    <t>ر1</t>
  </si>
  <si>
    <t>نوع الحسم</t>
  </si>
  <si>
    <t>نقابة معلمين</t>
  </si>
  <si>
    <t>ذوي إحتياجات الخاصة</t>
  </si>
  <si>
    <t>وثيقة وفاة</t>
  </si>
  <si>
    <t>سجين</t>
  </si>
  <si>
    <t>رسم التسجيل</t>
  </si>
  <si>
    <t>عدد المقررات المسجلة لأول مرة</t>
  </si>
  <si>
    <t>عدد المواد الراسبة للمرة الأولى</t>
  </si>
  <si>
    <t>عدد المواد الراسبة للمرة الثانية</t>
  </si>
  <si>
    <t xml:space="preserve">الادارة المالية </t>
  </si>
  <si>
    <t>حنان</t>
  </si>
  <si>
    <t>امينه</t>
  </si>
  <si>
    <t>هناء</t>
  </si>
  <si>
    <t>سوسن</t>
  </si>
  <si>
    <t>فاطمة</t>
  </si>
  <si>
    <t>مريم</t>
  </si>
  <si>
    <t>قمر</t>
  </si>
  <si>
    <t>ناديا</t>
  </si>
  <si>
    <t>مها</t>
  </si>
  <si>
    <t>منى</t>
  </si>
  <si>
    <t>سحر</t>
  </si>
  <si>
    <t>نوال</t>
  </si>
  <si>
    <t>امنه</t>
  </si>
  <si>
    <t>خديجه</t>
  </si>
  <si>
    <t>مرفت</t>
  </si>
  <si>
    <t>وفاء</t>
  </si>
  <si>
    <t>عليا</t>
  </si>
  <si>
    <t>رنا</t>
  </si>
  <si>
    <t>كوثر</t>
  </si>
  <si>
    <t>انتصار</t>
  </si>
  <si>
    <t>هيام</t>
  </si>
  <si>
    <t>سمر</t>
  </si>
  <si>
    <t>مسلم</t>
  </si>
  <si>
    <t>هيفاء</t>
  </si>
  <si>
    <t>هنادي</t>
  </si>
  <si>
    <t>مياده</t>
  </si>
  <si>
    <t>يسرى</t>
  </si>
  <si>
    <t>باسمه</t>
  </si>
  <si>
    <t>غاده</t>
  </si>
  <si>
    <t>وصال</t>
  </si>
  <si>
    <t>سعاد</t>
  </si>
  <si>
    <t>فريال</t>
  </si>
  <si>
    <t>ايمان</t>
  </si>
  <si>
    <t>سناء</t>
  </si>
  <si>
    <t>ميساء</t>
  </si>
  <si>
    <t>رغداء</t>
  </si>
  <si>
    <t>سميره</t>
  </si>
  <si>
    <t>فلك</t>
  </si>
  <si>
    <t>فاطمه</t>
  </si>
  <si>
    <t>اميره</t>
  </si>
  <si>
    <t>هدى</t>
  </si>
  <si>
    <t>عائده</t>
  </si>
  <si>
    <t>رجاء</t>
  </si>
  <si>
    <t>نجاح</t>
  </si>
  <si>
    <t>نجوى</t>
  </si>
  <si>
    <t>رانيا</t>
  </si>
  <si>
    <t>مؤمنه</t>
  </si>
  <si>
    <t>زينب</t>
  </si>
  <si>
    <t>محمد هيثم</t>
  </si>
  <si>
    <t>فايزه</t>
  </si>
  <si>
    <t>لينا</t>
  </si>
  <si>
    <t>جمانه</t>
  </si>
  <si>
    <t>رويده</t>
  </si>
  <si>
    <t>فدوى</t>
  </si>
  <si>
    <t>أمل</t>
  </si>
  <si>
    <t>عائشه</t>
  </si>
  <si>
    <t>نور الهدى</t>
  </si>
  <si>
    <t>ماجده</t>
  </si>
  <si>
    <t>ابتسام</t>
  </si>
  <si>
    <t>فاتن</t>
  </si>
  <si>
    <t>سلوى</t>
  </si>
  <si>
    <t>سوزان</t>
  </si>
  <si>
    <t>حوريه</t>
  </si>
  <si>
    <t>صبحيه</t>
  </si>
  <si>
    <t>اميمه</t>
  </si>
  <si>
    <t>ربيعه</t>
  </si>
  <si>
    <t>فضه</t>
  </si>
  <si>
    <t>محمد سالم</t>
  </si>
  <si>
    <t>فراس</t>
  </si>
  <si>
    <t>هبه</t>
  </si>
  <si>
    <t>بشيره</t>
  </si>
  <si>
    <t>سماهر</t>
  </si>
  <si>
    <t>أسماء</t>
  </si>
  <si>
    <t>افتكار</t>
  </si>
  <si>
    <t>رباح</t>
  </si>
  <si>
    <t>وجيها</t>
  </si>
  <si>
    <t>منتهى</t>
  </si>
  <si>
    <t>رشا</t>
  </si>
  <si>
    <t>Father Name</t>
  </si>
  <si>
    <t>Mother Name</t>
  </si>
  <si>
    <t>Full Name</t>
  </si>
  <si>
    <t>place of birth</t>
  </si>
  <si>
    <t>مكان ورقم القيد</t>
  </si>
  <si>
    <t>ذوي الاحتياجات الخاصة</t>
  </si>
  <si>
    <t>لا</t>
  </si>
  <si>
    <t>نعم</t>
  </si>
  <si>
    <t>دمشق</t>
  </si>
  <si>
    <t>دير الزور</t>
  </si>
  <si>
    <t>درعا</t>
  </si>
  <si>
    <t>حماة</t>
  </si>
  <si>
    <t>الرقة</t>
  </si>
  <si>
    <t>ريف دمشق</t>
  </si>
  <si>
    <t>حمص</t>
  </si>
  <si>
    <t>حلب</t>
  </si>
  <si>
    <t>اللاذقية</t>
  </si>
  <si>
    <t>طرطوس</t>
  </si>
  <si>
    <t>السويداء</t>
  </si>
  <si>
    <t>القنيطرة</t>
  </si>
  <si>
    <t>الحسكة</t>
  </si>
  <si>
    <t>إدلب</t>
  </si>
  <si>
    <t>تجارية</t>
  </si>
  <si>
    <t>علمي</t>
  </si>
  <si>
    <t xml:space="preserve">تعليمات التسجيل </t>
  </si>
  <si>
    <t>يستفيد من الحسم</t>
  </si>
  <si>
    <t>نسبة الحسم</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</si>
  <si>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</si>
  <si>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</si>
  <si>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</si>
  <si>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 xml:space="preserve">يسدد (500ل.س) فقط رسم كل مقرر </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</si>
  <si>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</si>
  <si>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</si>
  <si>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</si>
  <si>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الحاصلين على وثيقة وفاة من مكتب شؤون الشهداء والجرحى والمفقودين لأبناء و أزواج المتوفيين بالعمليات المشابهة للعمليات الحربية</t>
  </si>
  <si>
    <t>براءه</t>
  </si>
  <si>
    <t>عقاب</t>
  </si>
  <si>
    <t>نوفه</t>
  </si>
  <si>
    <t>بركات</t>
  </si>
  <si>
    <t>عبد المجيد</t>
  </si>
  <si>
    <t xml:space="preserve"> المقررات التي سجلها الطالب</t>
  </si>
  <si>
    <t>الأول</t>
  </si>
  <si>
    <t>الثانية</t>
  </si>
  <si>
    <t>الثاني</t>
  </si>
  <si>
    <t>الثالثة</t>
  </si>
  <si>
    <t>مقررات السنة الأولى (فصل أول)</t>
  </si>
  <si>
    <t>مقررات السنة الأولى (فصل ثاني)</t>
  </si>
  <si>
    <t>مقررات السنة الثانية (فصل أول)</t>
  </si>
  <si>
    <t>مقررات السنة الثانية (فصل ثاني)</t>
  </si>
  <si>
    <t>مقررات السنة الثالثة (فصل أول)</t>
  </si>
  <si>
    <t>مقررات السنة الثالثة (فصل ثاني)</t>
  </si>
  <si>
    <t>رقم الطالب:</t>
  </si>
  <si>
    <t>السنة:</t>
  </si>
  <si>
    <t>الجنس:</t>
  </si>
  <si>
    <t>الجنسية:</t>
  </si>
  <si>
    <t>شعبة التجنيد:</t>
  </si>
  <si>
    <t>الموبايل:</t>
  </si>
  <si>
    <t>تاريخ الميلاد:</t>
  </si>
  <si>
    <t>الرقم الوطني:</t>
  </si>
  <si>
    <t>نوع الثانوية:</t>
  </si>
  <si>
    <t>الهاتف:</t>
  </si>
  <si>
    <t>مكان الميلاد:</t>
  </si>
  <si>
    <t>مكان ورقم القيد:</t>
  </si>
  <si>
    <t>محافظتها:</t>
  </si>
  <si>
    <t>المحافظة الدائمة:</t>
  </si>
  <si>
    <t>عامها:</t>
  </si>
  <si>
    <t>رسم المقررات</t>
  </si>
  <si>
    <t>عدد المقررات المسجلة</t>
  </si>
  <si>
    <t>نبيه</t>
  </si>
  <si>
    <t>هنا</t>
  </si>
  <si>
    <t>نزيه</t>
  </si>
  <si>
    <t>امال</t>
  </si>
  <si>
    <t>محمد وليد</t>
  </si>
  <si>
    <t>ثناء</t>
  </si>
  <si>
    <t>حسن</t>
  </si>
  <si>
    <t>آمنه</t>
  </si>
  <si>
    <t>سهير</t>
  </si>
  <si>
    <t>فريز</t>
  </si>
  <si>
    <t>يسره</t>
  </si>
  <si>
    <t>بشرى</t>
  </si>
  <si>
    <t>ديب</t>
  </si>
  <si>
    <t>نزهه</t>
  </si>
  <si>
    <t>ريما</t>
  </si>
  <si>
    <t>نسرين</t>
  </si>
  <si>
    <t>فاديه</t>
  </si>
  <si>
    <t>راغده</t>
  </si>
  <si>
    <t>ندى</t>
  </si>
  <si>
    <t>رزق</t>
  </si>
  <si>
    <t>فاديا</t>
  </si>
  <si>
    <t>ميسون</t>
  </si>
  <si>
    <t>زكيه</t>
  </si>
  <si>
    <t>عمر</t>
  </si>
  <si>
    <t>موسى</t>
  </si>
  <si>
    <t>تغريد</t>
  </si>
  <si>
    <t>نورس</t>
  </si>
  <si>
    <t>امل</t>
  </si>
  <si>
    <t>محمد جميل</t>
  </si>
  <si>
    <t>سلمان</t>
  </si>
  <si>
    <t>سميرة</t>
  </si>
  <si>
    <t>شهيره</t>
  </si>
  <si>
    <t>محمد جمال</t>
  </si>
  <si>
    <t>هشام</t>
  </si>
  <si>
    <t>عبد الغني</t>
  </si>
  <si>
    <t>دلال</t>
  </si>
  <si>
    <t>اسماعيل</t>
  </si>
  <si>
    <t>فائز</t>
  </si>
  <si>
    <t>ختام</t>
  </si>
  <si>
    <t>هديه</t>
  </si>
  <si>
    <t>ماجد</t>
  </si>
  <si>
    <t>عبد الوهاب</t>
  </si>
  <si>
    <t>تيسير</t>
  </si>
  <si>
    <t>طالب</t>
  </si>
  <si>
    <t>سعيد</t>
  </si>
  <si>
    <t>عبد اللطيف</t>
  </si>
  <si>
    <t>معين</t>
  </si>
  <si>
    <t>نصر</t>
  </si>
  <si>
    <t>ازدهار</t>
  </si>
  <si>
    <t>امين</t>
  </si>
  <si>
    <t>نبيل</t>
  </si>
  <si>
    <t>نواف</t>
  </si>
  <si>
    <t>يحيى</t>
  </si>
  <si>
    <t>رنده</t>
  </si>
  <si>
    <t>عبد الرحمن</t>
  </si>
  <si>
    <t>نهله</t>
  </si>
  <si>
    <t>لطيفه</t>
  </si>
  <si>
    <t>غسان</t>
  </si>
  <si>
    <t>رأفت</t>
  </si>
  <si>
    <t>عماد الدين</t>
  </si>
  <si>
    <t>جمعه</t>
  </si>
  <si>
    <t>نجلاء</t>
  </si>
  <si>
    <t>عبير</t>
  </si>
  <si>
    <t>عيد</t>
  </si>
  <si>
    <t>سليم</t>
  </si>
  <si>
    <t>موفق</t>
  </si>
  <si>
    <t>نايفه</t>
  </si>
  <si>
    <t>ناريمان</t>
  </si>
  <si>
    <t>محمد رياض</t>
  </si>
  <si>
    <t>حسام</t>
  </si>
  <si>
    <t>حافظ</t>
  </si>
  <si>
    <t>رحمه</t>
  </si>
  <si>
    <t>امتثال</t>
  </si>
  <si>
    <t>توفيق</t>
  </si>
  <si>
    <t>لما</t>
  </si>
  <si>
    <t>جابر</t>
  </si>
  <si>
    <t>منا</t>
  </si>
  <si>
    <t>نعيمه</t>
  </si>
  <si>
    <t>ليلى</t>
  </si>
  <si>
    <t>عادل</t>
  </si>
  <si>
    <t>سليمان</t>
  </si>
  <si>
    <t>انصاف</t>
  </si>
  <si>
    <t>رفاعيه</t>
  </si>
  <si>
    <t>فيصل</t>
  </si>
  <si>
    <t>نذير</t>
  </si>
  <si>
    <t>حليمه</t>
  </si>
  <si>
    <t>نايف</t>
  </si>
  <si>
    <t>فاتنه</t>
  </si>
  <si>
    <t>محمد رمضان</t>
  </si>
  <si>
    <t>انور</t>
  </si>
  <si>
    <t>محمد حسام</t>
  </si>
  <si>
    <t>هاجر</t>
  </si>
  <si>
    <t>منيره</t>
  </si>
  <si>
    <t>عفاف</t>
  </si>
  <si>
    <t>عبدالرزاق</t>
  </si>
  <si>
    <t>سماح</t>
  </si>
  <si>
    <t>خضره</t>
  </si>
  <si>
    <t>محمد فايز</t>
  </si>
  <si>
    <t>اسما</t>
  </si>
  <si>
    <t>منير</t>
  </si>
  <si>
    <t>حامد</t>
  </si>
  <si>
    <t>لؤي</t>
  </si>
  <si>
    <t>بديع</t>
  </si>
  <si>
    <t>نوره</t>
  </si>
  <si>
    <t>محمد مازن</t>
  </si>
  <si>
    <t>خضر</t>
  </si>
  <si>
    <t>رقيه</t>
  </si>
  <si>
    <t>محمد بشار</t>
  </si>
  <si>
    <t>رزان</t>
  </si>
  <si>
    <t>الهام</t>
  </si>
  <si>
    <t>إبراهيم</t>
  </si>
  <si>
    <t>ناهد</t>
  </si>
  <si>
    <t>هاله</t>
  </si>
  <si>
    <t>زهير</t>
  </si>
  <si>
    <t>ملك</t>
  </si>
  <si>
    <t>مامون</t>
  </si>
  <si>
    <t>أمون</t>
  </si>
  <si>
    <t>علاء محمد</t>
  </si>
  <si>
    <t>فهد</t>
  </si>
  <si>
    <t>اسماء</t>
  </si>
  <si>
    <t>هويدا</t>
  </si>
  <si>
    <t>اعتدال</t>
  </si>
  <si>
    <t>نجود</t>
  </si>
  <si>
    <t>اسيمه</t>
  </si>
  <si>
    <t>عيسى</t>
  </si>
  <si>
    <t>دعد</t>
  </si>
  <si>
    <t>عبده</t>
  </si>
  <si>
    <t>ناصر</t>
  </si>
  <si>
    <t>رائد</t>
  </si>
  <si>
    <t>نقولا</t>
  </si>
  <si>
    <t>عامر</t>
  </si>
  <si>
    <t>عبد الفتاح</t>
  </si>
  <si>
    <t>نوري</t>
  </si>
  <si>
    <t>محمد جهاد</t>
  </si>
  <si>
    <t>هلال</t>
  </si>
  <si>
    <t>منذر</t>
  </si>
  <si>
    <t>سميحه</t>
  </si>
  <si>
    <t>محمد ياسر</t>
  </si>
  <si>
    <t>عبدالله</t>
  </si>
  <si>
    <t>كوكب</t>
  </si>
  <si>
    <t>دياب</t>
  </si>
  <si>
    <t>حمده</t>
  </si>
  <si>
    <t>مهى</t>
  </si>
  <si>
    <t>هاشم</t>
  </si>
  <si>
    <t>ريم</t>
  </si>
  <si>
    <t>محمد الحسين</t>
  </si>
  <si>
    <t>عمار</t>
  </si>
  <si>
    <t>وداد</t>
  </si>
  <si>
    <t>حسام الدين</t>
  </si>
  <si>
    <t>محمد باسل</t>
  </si>
  <si>
    <t>فارس</t>
  </si>
  <si>
    <t>سميه</t>
  </si>
  <si>
    <t>رائده</t>
  </si>
  <si>
    <t>فتحيه</t>
  </si>
  <si>
    <t>شكريه</t>
  </si>
  <si>
    <t>فاروق</t>
  </si>
  <si>
    <t>ظافر</t>
  </si>
  <si>
    <t>علي ابراهيم</t>
  </si>
  <si>
    <t>ردينه</t>
  </si>
  <si>
    <t>فوزي</t>
  </si>
  <si>
    <t>اكرم</t>
  </si>
  <si>
    <t>عبدالكريم</t>
  </si>
  <si>
    <t>كامل</t>
  </si>
  <si>
    <t>ياسين</t>
  </si>
  <si>
    <t>محمد بشير</t>
  </si>
  <si>
    <t>الياس</t>
  </si>
  <si>
    <t>روضه</t>
  </si>
  <si>
    <t>رضوان</t>
  </si>
  <si>
    <t>اسامة</t>
  </si>
  <si>
    <t>غيداء</t>
  </si>
  <si>
    <t>كفاح</t>
  </si>
  <si>
    <t>مهند</t>
  </si>
  <si>
    <t>زبيده</t>
  </si>
  <si>
    <t>جميله</t>
  </si>
  <si>
    <t>حسناء</t>
  </si>
  <si>
    <t xml:space="preserve">محمد خير </t>
  </si>
  <si>
    <t>نورة</t>
  </si>
  <si>
    <t>عزيزه</t>
  </si>
  <si>
    <t>محمد امين</t>
  </si>
  <si>
    <t>نعيم</t>
  </si>
  <si>
    <t>حياة</t>
  </si>
  <si>
    <t>روعه</t>
  </si>
  <si>
    <t>جانيت</t>
  </si>
  <si>
    <t>كرام</t>
  </si>
  <si>
    <t>انعام</t>
  </si>
  <si>
    <t>لمياء</t>
  </si>
  <si>
    <t>اماني</t>
  </si>
  <si>
    <t>صبحه</t>
  </si>
  <si>
    <t>سهيله</t>
  </si>
  <si>
    <t>حميده</t>
  </si>
  <si>
    <t>فتحي</t>
  </si>
  <si>
    <t>نديم</t>
  </si>
  <si>
    <t>أيمن</t>
  </si>
  <si>
    <t>اميرة</t>
  </si>
  <si>
    <t>رغده</t>
  </si>
  <si>
    <t>برهان</t>
  </si>
  <si>
    <t>عوض</t>
  </si>
  <si>
    <t>عبد السلام</t>
  </si>
  <si>
    <t>مديحه</t>
  </si>
  <si>
    <t>شكري</t>
  </si>
  <si>
    <t>منصور</t>
  </si>
  <si>
    <t>رابعه</t>
  </si>
  <si>
    <t>علاء الدين</t>
  </si>
  <si>
    <t>بسمه</t>
  </si>
  <si>
    <t>تماثيل</t>
  </si>
  <si>
    <t>محمد غسان</t>
  </si>
  <si>
    <t>رسميه</t>
  </si>
  <si>
    <t>نور</t>
  </si>
  <si>
    <t>غصون</t>
  </si>
  <si>
    <t>صفوان</t>
  </si>
  <si>
    <t>رحاب</t>
  </si>
  <si>
    <t>عبد الرؤوف</t>
  </si>
  <si>
    <t>صقر</t>
  </si>
  <si>
    <t>فوزية</t>
  </si>
  <si>
    <t>محمد عبد الله</t>
  </si>
  <si>
    <t>صفاء</t>
  </si>
  <si>
    <t>اميه</t>
  </si>
  <si>
    <t>عبد العزيز</t>
  </si>
  <si>
    <t>لميس</t>
  </si>
  <si>
    <t>سامي</t>
  </si>
  <si>
    <t>هاني</t>
  </si>
  <si>
    <t>جاسم</t>
  </si>
  <si>
    <t>عواطف</t>
  </si>
  <si>
    <t>محمدخير</t>
  </si>
  <si>
    <t>زكريا</t>
  </si>
  <si>
    <t>اسيا</t>
  </si>
  <si>
    <t>عبدو</t>
  </si>
  <si>
    <t>محمدبشار</t>
  </si>
  <si>
    <t>خلود</t>
  </si>
  <si>
    <t>حكمت</t>
  </si>
  <si>
    <t>اسمهان</t>
  </si>
  <si>
    <t>نهاد</t>
  </si>
  <si>
    <t>هند</t>
  </si>
  <si>
    <t>طارق</t>
  </si>
  <si>
    <t>أميرة</t>
  </si>
  <si>
    <t>هايل</t>
  </si>
  <si>
    <t>احلام</t>
  </si>
  <si>
    <t>اسعد</t>
  </si>
  <si>
    <t>فردوس</t>
  </si>
  <si>
    <t>ناجي</t>
  </si>
  <si>
    <t>عطاف</t>
  </si>
  <si>
    <t>فرحان</t>
  </si>
  <si>
    <t>نبيله</t>
  </si>
  <si>
    <t>محمدنبيل</t>
  </si>
  <si>
    <t>محمد سعيد</t>
  </si>
  <si>
    <t>محمدفايز</t>
  </si>
  <si>
    <t>فريزه</t>
  </si>
  <si>
    <t>سهيل</t>
  </si>
  <si>
    <t>صبحي</t>
  </si>
  <si>
    <t>حسنه</t>
  </si>
  <si>
    <t>آمال</t>
  </si>
  <si>
    <t>منار</t>
  </si>
  <si>
    <t>رندة</t>
  </si>
  <si>
    <t>امنة</t>
  </si>
  <si>
    <t>عائدة</t>
  </si>
  <si>
    <t>حيدر</t>
  </si>
  <si>
    <t>مفيده</t>
  </si>
  <si>
    <t>فتحية</t>
  </si>
  <si>
    <t>ميسر</t>
  </si>
  <si>
    <t>تامر</t>
  </si>
  <si>
    <t>باسل</t>
  </si>
  <si>
    <t>فائزه</t>
  </si>
  <si>
    <t>ميرفت</t>
  </si>
  <si>
    <t>عيده</t>
  </si>
  <si>
    <t>فوزه</t>
  </si>
  <si>
    <t>رانيه</t>
  </si>
  <si>
    <t>فيروز</t>
  </si>
  <si>
    <t>وائل</t>
  </si>
  <si>
    <t>نداء</t>
  </si>
  <si>
    <t>فريد</t>
  </si>
  <si>
    <t xml:space="preserve">ايمان </t>
  </si>
  <si>
    <t>محمد نبيل</t>
  </si>
  <si>
    <t>أكرم</t>
  </si>
  <si>
    <t>علي حسن</t>
  </si>
  <si>
    <t>مالك</t>
  </si>
  <si>
    <t>طه</t>
  </si>
  <si>
    <t>محمد رضوان</t>
  </si>
  <si>
    <t>ماجدة</t>
  </si>
  <si>
    <t>ورده</t>
  </si>
  <si>
    <t>محاسن</t>
  </si>
  <si>
    <t>احمد محمد</t>
  </si>
  <si>
    <t>سكينه</t>
  </si>
  <si>
    <t>عبد الحميد</t>
  </si>
  <si>
    <t>مأمون</t>
  </si>
  <si>
    <t>هويده</t>
  </si>
  <si>
    <t>محمد ديب</t>
  </si>
  <si>
    <t>حمود</t>
  </si>
  <si>
    <t>عبدالمعين</t>
  </si>
  <si>
    <t>محمدنذير</t>
  </si>
  <si>
    <t>ريمه</t>
  </si>
  <si>
    <t>جيهان</t>
  </si>
  <si>
    <t xml:space="preserve">محمد </t>
  </si>
  <si>
    <t>سلمى</t>
  </si>
  <si>
    <t>بشير</t>
  </si>
  <si>
    <t>زهره</t>
  </si>
  <si>
    <t>حماده</t>
  </si>
  <si>
    <t>جورج</t>
  </si>
  <si>
    <t>وضحه</t>
  </si>
  <si>
    <t>ملكه</t>
  </si>
  <si>
    <t>خوله</t>
  </si>
  <si>
    <t>ناهده</t>
  </si>
  <si>
    <t>هنه</t>
  </si>
  <si>
    <t>ناجيه</t>
  </si>
  <si>
    <t>اخلاص</t>
  </si>
  <si>
    <t>محمد عيد</t>
  </si>
  <si>
    <t>ماري</t>
  </si>
  <si>
    <t>حسيب</t>
  </si>
  <si>
    <t>مزيد</t>
  </si>
  <si>
    <t>محمدعلي</t>
  </si>
  <si>
    <t>أسامه</t>
  </si>
  <si>
    <t>رمزيه</t>
  </si>
  <si>
    <t>بثينه</t>
  </si>
  <si>
    <t>محمد ماهر</t>
  </si>
  <si>
    <t>عبد الناصر</t>
  </si>
  <si>
    <t>محمد ايمن</t>
  </si>
  <si>
    <t>إيمان</t>
  </si>
  <si>
    <t>سالم</t>
  </si>
  <si>
    <t>عبدالرحمن</t>
  </si>
  <si>
    <t>ساره</t>
  </si>
  <si>
    <t>رولا</t>
  </si>
  <si>
    <t>فاضل</t>
  </si>
  <si>
    <t>ميشيل</t>
  </si>
  <si>
    <t>مرعي</t>
  </si>
  <si>
    <t>عليه</t>
  </si>
  <si>
    <t>شوكت</t>
  </si>
  <si>
    <t>عبد المحسن</t>
  </si>
  <si>
    <t>ساميه</t>
  </si>
  <si>
    <t>محمد عمر</t>
  </si>
  <si>
    <t>نهى</t>
  </si>
  <si>
    <t>ربا</t>
  </si>
  <si>
    <t>نسيبة</t>
  </si>
  <si>
    <t>بهاء الدين</t>
  </si>
  <si>
    <t>محمد نذير</t>
  </si>
  <si>
    <t>فوزيه</t>
  </si>
  <si>
    <t>عبد الحكيم</t>
  </si>
  <si>
    <t>محمد مأمون</t>
  </si>
  <si>
    <t>ناديه</t>
  </si>
  <si>
    <t>فادي</t>
  </si>
  <si>
    <t>ربى</t>
  </si>
  <si>
    <t>فتاه</t>
  </si>
  <si>
    <t>غزاله</t>
  </si>
  <si>
    <t>كناز</t>
  </si>
  <si>
    <t>رتيبه</t>
  </si>
  <si>
    <t>ثائر</t>
  </si>
  <si>
    <t>عز الدين</t>
  </si>
  <si>
    <t>رضا</t>
  </si>
  <si>
    <t>نجاه</t>
  </si>
  <si>
    <t>هديل</t>
  </si>
  <si>
    <t>زهور</t>
  </si>
  <si>
    <t>اوسامه</t>
  </si>
  <si>
    <t>نجلا</t>
  </si>
  <si>
    <t>نورالدين</t>
  </si>
  <si>
    <t>وفيق</t>
  </si>
  <si>
    <t>تهاني</t>
  </si>
  <si>
    <t>نهلا</t>
  </si>
  <si>
    <t>نمر</t>
  </si>
  <si>
    <t>نسيبه</t>
  </si>
  <si>
    <t>جهينه</t>
  </si>
  <si>
    <t>سليمه</t>
  </si>
  <si>
    <t>محمد حسين</t>
  </si>
  <si>
    <t>فياض</t>
  </si>
  <si>
    <t>منيرة</t>
  </si>
  <si>
    <t>محمد راتب</t>
  </si>
  <si>
    <t>بدر الدين</t>
  </si>
  <si>
    <t>نبيها</t>
  </si>
  <si>
    <t>كامله</t>
  </si>
  <si>
    <t>عبد الستار</t>
  </si>
  <si>
    <t>عبد الحسيب</t>
  </si>
  <si>
    <t>محمد مامون</t>
  </si>
  <si>
    <t>ربيع</t>
  </si>
  <si>
    <t>غالب</t>
  </si>
  <si>
    <t>اديب</t>
  </si>
  <si>
    <t>ثريا</t>
  </si>
  <si>
    <t>بلال</t>
  </si>
  <si>
    <t>امجد</t>
  </si>
  <si>
    <t>شذى</t>
  </si>
  <si>
    <t>عهد</t>
  </si>
  <si>
    <t>محمد المحمود</t>
  </si>
  <si>
    <t>جبر</t>
  </si>
  <si>
    <t>وجيه</t>
  </si>
  <si>
    <t>رفعت</t>
  </si>
  <si>
    <t>مقررات السنة الرابعة (فصل أول )</t>
  </si>
  <si>
    <t>مقررات السنة الرابعة (فصل ثاني)</t>
  </si>
  <si>
    <t>عدد المقررات المسجلة للمرة الثانية</t>
  </si>
  <si>
    <t>عدد المقررات المسجلة لأكثر من مرتين</t>
  </si>
  <si>
    <t>المقررات التي يحق للطالب تسجيلها</t>
  </si>
  <si>
    <t>الفرنسية</t>
  </si>
  <si>
    <t>الإنكليزية</t>
  </si>
  <si>
    <t>تملأ صفحة إدخال البيانات بالمعلومات المطلوبة وبشكل دقيق وصحيح</t>
  </si>
  <si>
    <t>عند اختيار المقرر تضع بجانب اسم المقرر بالعمود الأزرق رقم /1/</t>
  </si>
  <si>
    <t xml:space="preserve">بعد الإنتهاء من عملية اختيار المقررات انتقل إلى صفحة </t>
  </si>
  <si>
    <t>ذوي شهداء الجيش وقوى الأمن الداخلي والجرحى وأبنائهم وأبناء المفقودين وأزواجهم</t>
  </si>
  <si>
    <t xml:space="preserve">أعضاء نقابة المعلمين وأبنائهم والعاملين وأبنائهم المنتسبين لنقابة العمال في وزارة التعليم العالي والمؤسسات والهيئات والجامعات التابعة لها </t>
  </si>
  <si>
    <t>عناصر الجيش العربي السوري والقوات المسلحة وقوى الامن الداخلي</t>
  </si>
  <si>
    <t>الاستمارة واطبع منها أربع نسخ</t>
  </si>
  <si>
    <t>رقم الإيقاف</t>
  </si>
  <si>
    <t>تدوير الرسوم</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</si>
  <si>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</si>
  <si>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</si>
  <si>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</si>
  <si>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</si>
  <si>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</si>
  <si>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</si>
  <si>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لغة الطالب</t>
  </si>
  <si>
    <t>العاملين في وزارة التعليم العالي والمؤسسات والجامعات التابعة لها وأبنائهم</t>
  </si>
  <si>
    <t>محمد مروان</t>
  </si>
  <si>
    <t>محمد الشيخ</t>
  </si>
  <si>
    <t>محمد يحيى</t>
  </si>
  <si>
    <t>حيات</t>
  </si>
  <si>
    <t>محمد صالح</t>
  </si>
  <si>
    <t>بكري</t>
  </si>
  <si>
    <t>عبد الرحيم</t>
  </si>
  <si>
    <t>محمد ياسين</t>
  </si>
  <si>
    <t>اديبه</t>
  </si>
  <si>
    <t>ريحاب</t>
  </si>
  <si>
    <t>لينه</t>
  </si>
  <si>
    <t>محمد محمد</t>
  </si>
  <si>
    <t>محمدديب</t>
  </si>
  <si>
    <t>مازنه</t>
  </si>
  <si>
    <t>رامي</t>
  </si>
  <si>
    <t>ساجده</t>
  </si>
  <si>
    <t>سميا</t>
  </si>
  <si>
    <t>محمد عثمان</t>
  </si>
  <si>
    <t>سلطان</t>
  </si>
  <si>
    <t>أنس</t>
  </si>
  <si>
    <t>غالية</t>
  </si>
  <si>
    <t>فصل أول 2018-2019</t>
  </si>
  <si>
    <t>فصل أول 2019-2020</t>
  </si>
  <si>
    <t>رقم تدوير رسوم</t>
  </si>
  <si>
    <t>طابع هلال احمر
25  ل .س</t>
  </si>
  <si>
    <t xml:space="preserve">طابع مالي
 30  ل.س   </t>
  </si>
  <si>
    <t>رسم الانقطاع</t>
  </si>
  <si>
    <t>رسم فصول الانقطاع</t>
  </si>
  <si>
    <t>طابع بحث علمي
25ل.س</t>
  </si>
  <si>
    <t>فصل ثاني 2018-2019</t>
  </si>
  <si>
    <t>فصل أول 2020-2021</t>
  </si>
  <si>
    <t>الفصل الأول 2020-2021</t>
  </si>
  <si>
    <t>إجمالي الرسوم المطالب بسدادها</t>
  </si>
  <si>
    <t>ملاحظة: لا يعد الطالب مسجلاً إذا لم ينفذ تعليمات التسجيل كاملةً ويسلم أوراقه إلى القسم المختص  ، وهو مسؤول عن صحة المعلومات الواردة في هذه الاستمارة</t>
  </si>
  <si>
    <t>هالا</t>
  </si>
  <si>
    <t>رامز</t>
  </si>
  <si>
    <t>تريز</t>
  </si>
  <si>
    <t>محمد عصام</t>
  </si>
  <si>
    <t>جورجيت</t>
  </si>
  <si>
    <t>رجب</t>
  </si>
  <si>
    <t>غازيه</t>
  </si>
  <si>
    <t>عارف</t>
  </si>
  <si>
    <t>زينه</t>
  </si>
  <si>
    <t>محمد فؤاد</t>
  </si>
  <si>
    <t>رشيد</t>
  </si>
  <si>
    <t>ربيحه</t>
  </si>
  <si>
    <t>امينة</t>
  </si>
  <si>
    <t>شما</t>
  </si>
  <si>
    <t>معاذ</t>
  </si>
  <si>
    <t>رندا</t>
  </si>
  <si>
    <t>عبدالغني</t>
  </si>
  <si>
    <t>غاليه</t>
  </si>
  <si>
    <t>بثينة</t>
  </si>
  <si>
    <t>محمد رغيد</t>
  </si>
  <si>
    <t>صفيه</t>
  </si>
  <si>
    <t>راميه</t>
  </si>
  <si>
    <t>مهيب</t>
  </si>
  <si>
    <t>ابراهيم الابراهيم</t>
  </si>
  <si>
    <t>نجيبه</t>
  </si>
  <si>
    <t>زكاء</t>
  </si>
  <si>
    <t>محمد ضاهر</t>
  </si>
  <si>
    <t>انس</t>
  </si>
  <si>
    <t>فطيم</t>
  </si>
  <si>
    <t xml:space="preserve">علي </t>
  </si>
  <si>
    <t>زهريه</t>
  </si>
  <si>
    <t>يونس</t>
  </si>
  <si>
    <t>فطوم</t>
  </si>
  <si>
    <t>محمد خالد</t>
  </si>
  <si>
    <t>راتب</t>
  </si>
  <si>
    <t>نورا</t>
  </si>
  <si>
    <t>رنيم زين</t>
  </si>
  <si>
    <t>غادة</t>
  </si>
  <si>
    <t>نصوح</t>
  </si>
  <si>
    <t>كريم</t>
  </si>
  <si>
    <t>زبيدة</t>
  </si>
  <si>
    <t>راميا</t>
  </si>
  <si>
    <t>نور الدين</t>
  </si>
  <si>
    <t>محمد يونس</t>
  </si>
  <si>
    <t>شاكر</t>
  </si>
  <si>
    <t>بارعه</t>
  </si>
  <si>
    <t>سعده</t>
  </si>
  <si>
    <t>نبال</t>
  </si>
  <si>
    <t>نظير</t>
  </si>
  <si>
    <t>محمدايمن</t>
  </si>
  <si>
    <t>تمام</t>
  </si>
  <si>
    <t>منور</t>
  </si>
  <si>
    <t>صافي</t>
  </si>
  <si>
    <t>محمد الرفاعي</t>
  </si>
  <si>
    <t>شحادة</t>
  </si>
  <si>
    <t>محمد فريد</t>
  </si>
  <si>
    <t>محمد الخطيب</t>
  </si>
  <si>
    <t>عزت</t>
  </si>
  <si>
    <t>هزار</t>
  </si>
  <si>
    <t>سليم العبد الله</t>
  </si>
  <si>
    <t>إختر اللغة في المقررات الأجنبية</t>
  </si>
  <si>
    <t>فصل ثاني 2020-2021</t>
  </si>
  <si>
    <t>الرسوم</t>
  </si>
  <si>
    <t>البيانات باللغة الإنكليزية</t>
  </si>
  <si>
    <t>فصول الإنقطاع</t>
  </si>
  <si>
    <t>رسم فصل الانقطاع</t>
  </si>
  <si>
    <t>رسم تسجيل سنوي</t>
  </si>
  <si>
    <t>غير سوري</t>
  </si>
  <si>
    <t>01</t>
  </si>
  <si>
    <t>02</t>
  </si>
  <si>
    <t>03</t>
  </si>
  <si>
    <t>04</t>
  </si>
  <si>
    <t>05</t>
  </si>
  <si>
    <t>06</t>
  </si>
  <si>
    <t>07</t>
  </si>
  <si>
    <t>08</t>
  </si>
  <si>
    <t>09</t>
  </si>
  <si>
    <t>11</t>
  </si>
  <si>
    <t>12</t>
  </si>
  <si>
    <t>13</t>
  </si>
  <si>
    <t>14</t>
  </si>
  <si>
    <t>العربية السورية</t>
  </si>
  <si>
    <t>الفلسطينية السورية</t>
  </si>
  <si>
    <t>عربين</t>
  </si>
  <si>
    <t xml:space="preserve">دمشق </t>
  </si>
  <si>
    <t>اللبنانية</t>
  </si>
  <si>
    <t>الرياض</t>
  </si>
  <si>
    <t>الأردنية</t>
  </si>
  <si>
    <t>حماه</t>
  </si>
  <si>
    <t>التونسية</t>
  </si>
  <si>
    <t>السعودية</t>
  </si>
  <si>
    <t>الإيرانية</t>
  </si>
  <si>
    <t>العراقية</t>
  </si>
  <si>
    <t>الأفغانية</t>
  </si>
  <si>
    <t>الفلسطينية</t>
  </si>
  <si>
    <t>الصومالية</t>
  </si>
  <si>
    <t>المغربية</t>
  </si>
  <si>
    <t>الجزائرية</t>
  </si>
  <si>
    <t>سويداء</t>
  </si>
  <si>
    <t>الباكستانية</t>
  </si>
  <si>
    <t xml:space="preserve">ريف دمشق </t>
  </si>
  <si>
    <t>السودانية</t>
  </si>
  <si>
    <t>اليمنية</t>
  </si>
  <si>
    <t xml:space="preserve">درعا </t>
  </si>
  <si>
    <t>المصرية</t>
  </si>
  <si>
    <t>ادبي</t>
  </si>
  <si>
    <t>القنيطره</t>
  </si>
  <si>
    <t>رقم جواز السفر لغير السوريين</t>
  </si>
  <si>
    <t>الرسوم المدورة</t>
  </si>
  <si>
    <t>أدخل الرقم الإمتحاني</t>
  </si>
  <si>
    <t>هامه</t>
  </si>
  <si>
    <t>مهند خضر</t>
  </si>
  <si>
    <t>عمان</t>
  </si>
  <si>
    <t>محمد يوسف</t>
  </si>
  <si>
    <t>رفاه</t>
  </si>
  <si>
    <t>الكويت</t>
  </si>
  <si>
    <t>جلال</t>
  </si>
  <si>
    <t>وصفيه</t>
  </si>
  <si>
    <t>منيفه</t>
  </si>
  <si>
    <t>ايوب</t>
  </si>
  <si>
    <t>يبرود</t>
  </si>
  <si>
    <t>الرقه</t>
  </si>
  <si>
    <t>جمعة</t>
  </si>
  <si>
    <t>خلف</t>
  </si>
  <si>
    <t>عمشه</t>
  </si>
  <si>
    <t>محمد الحمصي</t>
  </si>
  <si>
    <t>الثورة</t>
  </si>
  <si>
    <t>جرمانا</t>
  </si>
  <si>
    <t>شهبا</t>
  </si>
  <si>
    <t>عرمان</t>
  </si>
  <si>
    <t>ملح</t>
  </si>
  <si>
    <t>شكيب</t>
  </si>
  <si>
    <t>عرى</t>
  </si>
  <si>
    <t>زيد</t>
  </si>
  <si>
    <t>ناصيف</t>
  </si>
  <si>
    <t>حياه</t>
  </si>
  <si>
    <t>نبيلة</t>
  </si>
  <si>
    <t>مدحت</t>
  </si>
  <si>
    <t>وهيبه</t>
  </si>
  <si>
    <t>مجادل</t>
  </si>
  <si>
    <t>انيس</t>
  </si>
  <si>
    <t>جده</t>
  </si>
  <si>
    <t>صلخد</t>
  </si>
  <si>
    <t>نائله</t>
  </si>
  <si>
    <t>حسين الحمد</t>
  </si>
  <si>
    <t>ضياء</t>
  </si>
  <si>
    <t>سلام</t>
  </si>
  <si>
    <t>فنزويلا</t>
  </si>
  <si>
    <t>فوزات</t>
  </si>
  <si>
    <t>هيا</t>
  </si>
  <si>
    <t>دبي</t>
  </si>
  <si>
    <t>منيب</t>
  </si>
  <si>
    <t>فرج</t>
  </si>
  <si>
    <t>سونيا</t>
  </si>
  <si>
    <t>حسني</t>
  </si>
  <si>
    <t xml:space="preserve">ايمن </t>
  </si>
  <si>
    <t>ضميا</t>
  </si>
  <si>
    <t xml:space="preserve">السويداء </t>
  </si>
  <si>
    <t>ليندا</t>
  </si>
  <si>
    <t>صالحه</t>
  </si>
  <si>
    <t>شاهين</t>
  </si>
  <si>
    <t>نجران</t>
  </si>
  <si>
    <t>عطا الله</t>
  </si>
  <si>
    <t>رئيفه</t>
  </si>
  <si>
    <t>خربا</t>
  </si>
  <si>
    <t>الدويره</t>
  </si>
  <si>
    <t>اشرفية صحنايا</t>
  </si>
  <si>
    <t>سعد</t>
  </si>
  <si>
    <t>ميرفه</t>
  </si>
  <si>
    <t>معن</t>
  </si>
  <si>
    <t>المجدل</t>
  </si>
  <si>
    <t>عمره</t>
  </si>
  <si>
    <t>نجاة</t>
  </si>
  <si>
    <t>هيبه</t>
  </si>
  <si>
    <t>مردك</t>
  </si>
  <si>
    <t>علا محمد</t>
  </si>
  <si>
    <t>العين</t>
  </si>
  <si>
    <t>طعمه</t>
  </si>
  <si>
    <t>دوما</t>
  </si>
  <si>
    <t>مخيم اليرموك</t>
  </si>
  <si>
    <t>نوى</t>
  </si>
  <si>
    <t>لميا</t>
  </si>
  <si>
    <t>فايزة</t>
  </si>
  <si>
    <t>سبينه</t>
  </si>
  <si>
    <t>خان ارنبة</t>
  </si>
  <si>
    <t>عرطوز</t>
  </si>
  <si>
    <t>علاء الدين الذياب</t>
  </si>
  <si>
    <t>مشفى دوما</t>
  </si>
  <si>
    <t>كسوة</t>
  </si>
  <si>
    <t>عبدالحكيم</t>
  </si>
  <si>
    <t>نشأت</t>
  </si>
  <si>
    <t>هدية</t>
  </si>
  <si>
    <t>عبد</t>
  </si>
  <si>
    <t xml:space="preserve">عمر </t>
  </si>
  <si>
    <t>سعسع</t>
  </si>
  <si>
    <t>الحجر الاسود</t>
  </si>
  <si>
    <t>حضر</t>
  </si>
  <si>
    <t>بديعه</t>
  </si>
  <si>
    <t>يرموك</t>
  </si>
  <si>
    <t>سبينة</t>
  </si>
  <si>
    <t>جديدة عرطوز</t>
  </si>
  <si>
    <t>السيدة زينب</t>
  </si>
  <si>
    <t>ميادة</t>
  </si>
  <si>
    <t>سلطانه</t>
  </si>
  <si>
    <t>بطيحة</t>
  </si>
  <si>
    <t>وفيقة</t>
  </si>
  <si>
    <t>خان ارنبه</t>
  </si>
  <si>
    <t>قرقس</t>
  </si>
  <si>
    <t>اتحاد</t>
  </si>
  <si>
    <t xml:space="preserve">حضر </t>
  </si>
  <si>
    <t>بهيه</t>
  </si>
  <si>
    <t xml:space="preserve">مشفى دوما </t>
  </si>
  <si>
    <t>ربيعة</t>
  </si>
  <si>
    <t>التل</t>
  </si>
  <si>
    <t>كاتبه</t>
  </si>
  <si>
    <t>علي الاحمد</t>
  </si>
  <si>
    <t xml:space="preserve">مخيم اليرموك </t>
  </si>
  <si>
    <t>محمد حسن</t>
  </si>
  <si>
    <t>جبا</t>
  </si>
  <si>
    <t>ضمير</t>
  </si>
  <si>
    <t>هيسم</t>
  </si>
  <si>
    <t>محمد تيسير</t>
  </si>
  <si>
    <t>مرح المصري</t>
  </si>
  <si>
    <t>شيخه</t>
  </si>
  <si>
    <t>فوز</t>
  </si>
  <si>
    <t>ندوه</t>
  </si>
  <si>
    <t>ببيلا</t>
  </si>
  <si>
    <t>عبد المنعم</t>
  </si>
  <si>
    <t>ذياب</t>
  </si>
  <si>
    <t>الحجر الأسود</t>
  </si>
  <si>
    <t>شهاب</t>
  </si>
  <si>
    <t>قدسيا</t>
  </si>
  <si>
    <t>كسوه</t>
  </si>
  <si>
    <t>قطنا</t>
  </si>
  <si>
    <t>معضمية</t>
  </si>
  <si>
    <t>بهيجة</t>
  </si>
  <si>
    <t>بيت جن</t>
  </si>
  <si>
    <t>ايوبا</t>
  </si>
  <si>
    <t>جديده عرطوز</t>
  </si>
  <si>
    <t>الحسينية</t>
  </si>
  <si>
    <t>رحيبه</t>
  </si>
  <si>
    <t>الكسوة</t>
  </si>
  <si>
    <t xml:space="preserve">دوما </t>
  </si>
  <si>
    <t>ترفه</t>
  </si>
  <si>
    <t>نعامه</t>
  </si>
  <si>
    <t xml:space="preserve">يوسف </t>
  </si>
  <si>
    <t xml:space="preserve">سبينه </t>
  </si>
  <si>
    <t>فاطمه شحاده</t>
  </si>
  <si>
    <t>نصر الدين</t>
  </si>
  <si>
    <t>حفيظة</t>
  </si>
  <si>
    <t>شمسكين</t>
  </si>
  <si>
    <t>الشجرة</t>
  </si>
  <si>
    <t>ابوظبي</t>
  </si>
  <si>
    <t>احمد الحسن</t>
  </si>
  <si>
    <t>سرحان</t>
  </si>
  <si>
    <t>خيريه</t>
  </si>
  <si>
    <t xml:space="preserve">امال </t>
  </si>
  <si>
    <t xml:space="preserve">اللاذقية </t>
  </si>
  <si>
    <t>جبلة</t>
  </si>
  <si>
    <t>جبله</t>
  </si>
  <si>
    <t>بهجت</t>
  </si>
  <si>
    <t>الصنمين</t>
  </si>
  <si>
    <t>معضميه</t>
  </si>
  <si>
    <t>رفيده</t>
  </si>
  <si>
    <t>سائر</t>
  </si>
  <si>
    <t>جودت</t>
  </si>
  <si>
    <t>عتاب</t>
  </si>
  <si>
    <t>ليلا</t>
  </si>
  <si>
    <t>ديماس</t>
  </si>
  <si>
    <t>كريمه</t>
  </si>
  <si>
    <t>منيف</t>
  </si>
  <si>
    <t xml:space="preserve">هيثم </t>
  </si>
  <si>
    <t xml:space="preserve">منى </t>
  </si>
  <si>
    <t>فاتنة</t>
  </si>
  <si>
    <t>حارم</t>
  </si>
  <si>
    <t>الفوعة</t>
  </si>
  <si>
    <t>نهلة</t>
  </si>
  <si>
    <t>ادلب</t>
  </si>
  <si>
    <t>حران العواميد</t>
  </si>
  <si>
    <t>كفر تخاريم</t>
  </si>
  <si>
    <t>شعبان</t>
  </si>
  <si>
    <t>محمد عمار</t>
  </si>
  <si>
    <t>قبر الست</t>
  </si>
  <si>
    <t>رويدة</t>
  </si>
  <si>
    <t>محمد فاعور</t>
  </si>
  <si>
    <t>تسيل</t>
  </si>
  <si>
    <t>وحيد</t>
  </si>
  <si>
    <t>رتيبة</t>
  </si>
  <si>
    <t xml:space="preserve">السيدة زينب </t>
  </si>
  <si>
    <t>البوكمال</t>
  </si>
  <si>
    <t>نبل</t>
  </si>
  <si>
    <t>قباسين</t>
  </si>
  <si>
    <t>بنان</t>
  </si>
  <si>
    <t>كويت</t>
  </si>
  <si>
    <t>هالة</t>
  </si>
  <si>
    <t>محمد ايهاب</t>
  </si>
  <si>
    <t>فطومه</t>
  </si>
  <si>
    <t xml:space="preserve">قطيفة </t>
  </si>
  <si>
    <t>صلاح الدين</t>
  </si>
  <si>
    <t>فريده</t>
  </si>
  <si>
    <t xml:space="preserve">ببيلا </t>
  </si>
  <si>
    <t>سندس</t>
  </si>
  <si>
    <t>سلميه</t>
  </si>
  <si>
    <t>تماضر</t>
  </si>
  <si>
    <t>السلمية</t>
  </si>
  <si>
    <t>مصياف</t>
  </si>
  <si>
    <t>الدمام</t>
  </si>
  <si>
    <t xml:space="preserve">سعاد </t>
  </si>
  <si>
    <t>وفيقه</t>
  </si>
  <si>
    <t>دير شميل</t>
  </si>
  <si>
    <t>نواظر</t>
  </si>
  <si>
    <t>سلمية</t>
  </si>
  <si>
    <t>احمد حسن</t>
  </si>
  <si>
    <t>حسن حسن</t>
  </si>
  <si>
    <t>وادي العيون</t>
  </si>
  <si>
    <t>جان</t>
  </si>
  <si>
    <t>عدرا</t>
  </si>
  <si>
    <t>احمد احمد</t>
  </si>
  <si>
    <t>ملحم</t>
  </si>
  <si>
    <t>بانياس</t>
  </si>
  <si>
    <t>الضمير</t>
  </si>
  <si>
    <t>الحيلونه</t>
  </si>
  <si>
    <t>سميح</t>
  </si>
  <si>
    <t>الحتان</t>
  </si>
  <si>
    <t>بهيره</t>
  </si>
  <si>
    <t>سقر</t>
  </si>
  <si>
    <t>سفيره</t>
  </si>
  <si>
    <t>رحيل</t>
  </si>
  <si>
    <t>شطحه</t>
  </si>
  <si>
    <t>القريتين</t>
  </si>
  <si>
    <t>بدريه</t>
  </si>
  <si>
    <t>النبك</t>
  </si>
  <si>
    <t xml:space="preserve">حمص </t>
  </si>
  <si>
    <t>صدد</t>
  </si>
  <si>
    <t>لين ابراهيم</t>
  </si>
  <si>
    <t>تدمر</t>
  </si>
  <si>
    <t>انطون</t>
  </si>
  <si>
    <t>عدله</t>
  </si>
  <si>
    <t>تلكلخ</t>
  </si>
  <si>
    <t>تركيه</t>
  </si>
  <si>
    <t>علي العلي</t>
  </si>
  <si>
    <t>محمد السيد</t>
  </si>
  <si>
    <t>مروه</t>
  </si>
  <si>
    <t>حاكم</t>
  </si>
  <si>
    <t>شاهيناز</t>
  </si>
  <si>
    <t>حبنمره</t>
  </si>
  <si>
    <t>شريفة</t>
  </si>
  <si>
    <t>مانيا</t>
  </si>
  <si>
    <t xml:space="preserve">تدمر </t>
  </si>
  <si>
    <t>غسوله</t>
  </si>
  <si>
    <t>المسيفرة</t>
  </si>
  <si>
    <t xml:space="preserve">السعودية </t>
  </si>
  <si>
    <t>بدر</t>
  </si>
  <si>
    <t>عقربا</t>
  </si>
  <si>
    <t>الحراك</t>
  </si>
  <si>
    <t>مشفى درعا</t>
  </si>
  <si>
    <t>داعل</t>
  </si>
  <si>
    <t>الشيخ مسكين</t>
  </si>
  <si>
    <t>بصرى الشام</t>
  </si>
  <si>
    <t>محجة</t>
  </si>
  <si>
    <t>ابطع</t>
  </si>
  <si>
    <t>نصره</t>
  </si>
  <si>
    <t>هاديه</t>
  </si>
  <si>
    <t>طفس</t>
  </si>
  <si>
    <t>محمدامين</t>
  </si>
  <si>
    <t>عالقين</t>
  </si>
  <si>
    <t>غباغب</t>
  </si>
  <si>
    <t>جباب</t>
  </si>
  <si>
    <t>وهيبة</t>
  </si>
  <si>
    <t>داود</t>
  </si>
  <si>
    <t>محمد الحلقي</t>
  </si>
  <si>
    <t>العاليه</t>
  </si>
  <si>
    <t>محمد الصمادي</t>
  </si>
  <si>
    <t>صماد</t>
  </si>
  <si>
    <t>ريه</t>
  </si>
  <si>
    <t>فلاح</t>
  </si>
  <si>
    <t>القنيه</t>
  </si>
  <si>
    <t xml:space="preserve">حسن </t>
  </si>
  <si>
    <t xml:space="preserve">دلال </t>
  </si>
  <si>
    <t xml:space="preserve">غسان </t>
  </si>
  <si>
    <t>رحيمه</t>
  </si>
  <si>
    <t>اكرام</t>
  </si>
  <si>
    <t>الحارة</t>
  </si>
  <si>
    <t xml:space="preserve">طفس </t>
  </si>
  <si>
    <t>ورود</t>
  </si>
  <si>
    <t>ازرع</t>
  </si>
  <si>
    <t>بصير</t>
  </si>
  <si>
    <t>شعاره</t>
  </si>
  <si>
    <t>صنعاء</t>
  </si>
  <si>
    <t>محمد الخطبا</t>
  </si>
  <si>
    <t>ريم احمد</t>
  </si>
  <si>
    <t>دير البخت</t>
  </si>
  <si>
    <t>سعديه</t>
  </si>
  <si>
    <t>أمنه</t>
  </si>
  <si>
    <t>اليرموك</t>
  </si>
  <si>
    <t>هوازن</t>
  </si>
  <si>
    <t>سها</t>
  </si>
  <si>
    <t>نبيلا</t>
  </si>
  <si>
    <t>محمد المصري</t>
  </si>
  <si>
    <t>مي</t>
  </si>
  <si>
    <t>محمد فائق</t>
  </si>
  <si>
    <t>فدوه</t>
  </si>
  <si>
    <t>انطوانيت</t>
  </si>
  <si>
    <t>مكة المكرمة</t>
  </si>
  <si>
    <t>أميره</t>
  </si>
  <si>
    <t>محمد موفق</t>
  </si>
  <si>
    <t>محمدخالد</t>
  </si>
  <si>
    <t>رقية</t>
  </si>
  <si>
    <t xml:space="preserve">لطفي </t>
  </si>
  <si>
    <t>شام</t>
  </si>
  <si>
    <t>محمدمروان</t>
  </si>
  <si>
    <t>زهر الدين</t>
  </si>
  <si>
    <t>غياث الدين</t>
  </si>
  <si>
    <t>ملكة</t>
  </si>
  <si>
    <t>كاتيا</t>
  </si>
  <si>
    <t>غدير</t>
  </si>
  <si>
    <t>محمد فهد</t>
  </si>
  <si>
    <t>احمد ايمن</t>
  </si>
  <si>
    <t>باسمة</t>
  </si>
  <si>
    <t>رويدا</t>
  </si>
  <si>
    <t>لمى</t>
  </si>
  <si>
    <t>محمد الايوبي</t>
  </si>
  <si>
    <t>محمد جلال</t>
  </si>
  <si>
    <t>حرستا</t>
  </si>
  <si>
    <t>داريا</t>
  </si>
  <si>
    <t>نعمات</t>
  </si>
  <si>
    <t>سلام اللحام</t>
  </si>
  <si>
    <t>محمدعيد</t>
  </si>
  <si>
    <t>كفر بطنا</t>
  </si>
  <si>
    <t>احمد راتب</t>
  </si>
  <si>
    <t>ضياءالدين</t>
  </si>
  <si>
    <t>زبداني</t>
  </si>
  <si>
    <t>رهف</t>
  </si>
  <si>
    <t>محمدباسل</t>
  </si>
  <si>
    <t>محمد عاطف</t>
  </si>
  <si>
    <t>دارين</t>
  </si>
  <si>
    <t>خيري</t>
  </si>
  <si>
    <t>احمد الساعور</t>
  </si>
  <si>
    <t>عاصم</t>
  </si>
  <si>
    <t>محمد علوش</t>
  </si>
  <si>
    <t>علي وهبه</t>
  </si>
  <si>
    <t>محمد خليل</t>
  </si>
  <si>
    <t>قتيبه</t>
  </si>
  <si>
    <t>الطائف</t>
  </si>
  <si>
    <t>زملكا</t>
  </si>
  <si>
    <t xml:space="preserve">عبير </t>
  </si>
  <si>
    <t>محمد شاهر</t>
  </si>
  <si>
    <t>عبله</t>
  </si>
  <si>
    <t>أمينة</t>
  </si>
  <si>
    <t>الشارقة</t>
  </si>
  <si>
    <t>نرجس</t>
  </si>
  <si>
    <t>عطيه</t>
  </si>
  <si>
    <t>لطفيه</t>
  </si>
  <si>
    <t>مسرابا</t>
  </si>
  <si>
    <t>صحنايا</t>
  </si>
  <si>
    <t>يازي</t>
  </si>
  <si>
    <t>محمد سهيل</t>
  </si>
  <si>
    <t>تركي</t>
  </si>
  <si>
    <t>عائشة</t>
  </si>
  <si>
    <t>زمزم</t>
  </si>
  <si>
    <t>اسيما</t>
  </si>
  <si>
    <t>محمد طريف</t>
  </si>
  <si>
    <t>أسامة</t>
  </si>
  <si>
    <t xml:space="preserve">هيام </t>
  </si>
  <si>
    <t>مزين</t>
  </si>
  <si>
    <t>راما تللو</t>
  </si>
  <si>
    <t>محمد نوري</t>
  </si>
  <si>
    <t>عزالدين</t>
  </si>
  <si>
    <t>احمد طه</t>
  </si>
  <si>
    <t>ميادين</t>
  </si>
  <si>
    <t>لينا فياض</t>
  </si>
  <si>
    <t>فيحاء</t>
  </si>
  <si>
    <t xml:space="preserve">ديرالزور </t>
  </si>
  <si>
    <t>فضيله</t>
  </si>
  <si>
    <t>السوسه</t>
  </si>
  <si>
    <t>البصيرة</t>
  </si>
  <si>
    <t>مخلف</t>
  </si>
  <si>
    <t>محمد العايد</t>
  </si>
  <si>
    <t>مفيدة</t>
  </si>
  <si>
    <t xml:space="preserve">منين </t>
  </si>
  <si>
    <t>حميد</t>
  </si>
  <si>
    <t>الطيبه</t>
  </si>
  <si>
    <t xml:space="preserve">دير الزور </t>
  </si>
  <si>
    <t>يوسف محفوض</t>
  </si>
  <si>
    <t>محمد نزيه</t>
  </si>
  <si>
    <t>فهمية</t>
  </si>
  <si>
    <t>سقبا</t>
  </si>
  <si>
    <t xml:space="preserve">عين الفيجة </t>
  </si>
  <si>
    <t xml:space="preserve">التل </t>
  </si>
  <si>
    <t>جيرود</t>
  </si>
  <si>
    <t>عين الفيجة</t>
  </si>
  <si>
    <t>محمود المصري</t>
  </si>
  <si>
    <t>يمامه</t>
  </si>
  <si>
    <t>رنكوس</t>
  </si>
  <si>
    <t>مليحا</t>
  </si>
  <si>
    <t>حرنه</t>
  </si>
  <si>
    <t xml:space="preserve">عليا </t>
  </si>
  <si>
    <t>احمد درويش</t>
  </si>
  <si>
    <t>بشار المحمد</t>
  </si>
  <si>
    <t>معرونة</t>
  </si>
  <si>
    <t>قارة</t>
  </si>
  <si>
    <t>بقعسم</t>
  </si>
  <si>
    <t>رحيبة</t>
  </si>
  <si>
    <t>محمد زيتون</t>
  </si>
  <si>
    <t>مراد</t>
  </si>
  <si>
    <t>منين</t>
  </si>
  <si>
    <t>كناكر</t>
  </si>
  <si>
    <t>حزه</t>
  </si>
  <si>
    <t>احمد حمود</t>
  </si>
  <si>
    <t>محمد نور</t>
  </si>
  <si>
    <t>راس المعره</t>
  </si>
  <si>
    <t xml:space="preserve">النبك </t>
  </si>
  <si>
    <t>خديجة</t>
  </si>
  <si>
    <t>القطيفة</t>
  </si>
  <si>
    <t>حموره</t>
  </si>
  <si>
    <t>قلعة جندل</t>
  </si>
  <si>
    <t>حينه</t>
  </si>
  <si>
    <t>سرغايا</t>
  </si>
  <si>
    <t xml:space="preserve">الضمير </t>
  </si>
  <si>
    <t>زهرة</t>
  </si>
  <si>
    <t>اشرفيه صحنايا</t>
  </si>
  <si>
    <t>عين الشعرة</t>
  </si>
  <si>
    <t>حفير فوقا</t>
  </si>
  <si>
    <t>بلودان</t>
  </si>
  <si>
    <t>يلدا</t>
  </si>
  <si>
    <t>دير عطيه</t>
  </si>
  <si>
    <t>قطيفة</t>
  </si>
  <si>
    <t>عرنه</t>
  </si>
  <si>
    <t>دير عطية</t>
  </si>
  <si>
    <t>سكا</t>
  </si>
  <si>
    <t>غزلانية</t>
  </si>
  <si>
    <t>زاكيه</t>
  </si>
  <si>
    <t>ابتهاج</t>
  </si>
  <si>
    <t>بدا</t>
  </si>
  <si>
    <t>غزلانيه</t>
  </si>
  <si>
    <t>محفوظ</t>
  </si>
  <si>
    <t>دير علي</t>
  </si>
  <si>
    <t>صبورة</t>
  </si>
  <si>
    <t>بدوي</t>
  </si>
  <si>
    <t>هيجانة</t>
  </si>
  <si>
    <t>قاره</t>
  </si>
  <si>
    <t>احمد العيسى</t>
  </si>
  <si>
    <t>محمد ذيب</t>
  </si>
  <si>
    <t>تبارك</t>
  </si>
  <si>
    <t xml:space="preserve">هشام </t>
  </si>
  <si>
    <t>معينه</t>
  </si>
  <si>
    <t>عرنة</t>
  </si>
  <si>
    <t>غزوان</t>
  </si>
  <si>
    <t>محمد درويش</t>
  </si>
  <si>
    <t xml:space="preserve">فاطمه </t>
  </si>
  <si>
    <t>محمد غزال</t>
  </si>
  <si>
    <t>بنش</t>
  </si>
  <si>
    <t>نهوند</t>
  </si>
  <si>
    <t>جديدة الخاص</t>
  </si>
  <si>
    <t>صبوره</t>
  </si>
  <si>
    <t>انس خالد</t>
  </si>
  <si>
    <t>مديرا</t>
  </si>
  <si>
    <t xml:space="preserve">الكسوة </t>
  </si>
  <si>
    <t>راس المعرة</t>
  </si>
  <si>
    <t>الرحيبة</t>
  </si>
  <si>
    <t xml:space="preserve">جيرود </t>
  </si>
  <si>
    <t>محمد الحوري</t>
  </si>
  <si>
    <t>بسيمة</t>
  </si>
  <si>
    <t xml:space="preserve">ورده </t>
  </si>
  <si>
    <t>شفيق</t>
  </si>
  <si>
    <t>بيار</t>
  </si>
  <si>
    <t>سعدا</t>
  </si>
  <si>
    <t>احمد خليل</t>
  </si>
  <si>
    <t>مطيعه</t>
  </si>
  <si>
    <t>نايفة</t>
  </si>
  <si>
    <t>جسرين</t>
  </si>
  <si>
    <t>ناصريه</t>
  </si>
  <si>
    <t>الدناجي</t>
  </si>
  <si>
    <t>القامشلي</t>
  </si>
  <si>
    <t>نوفة</t>
  </si>
  <si>
    <t>ذيب</t>
  </si>
  <si>
    <t>زهرية</t>
  </si>
  <si>
    <t xml:space="preserve">معضمية </t>
  </si>
  <si>
    <t>سلامة</t>
  </si>
  <si>
    <t>دله</t>
  </si>
  <si>
    <t>احمد المصري</t>
  </si>
  <si>
    <t>محمد شفيق</t>
  </si>
  <si>
    <t>جميلة</t>
  </si>
  <si>
    <t xml:space="preserve">امنه </t>
  </si>
  <si>
    <t xml:space="preserve">اميمة </t>
  </si>
  <si>
    <t>كريمة</t>
  </si>
  <si>
    <t>محمد طه</t>
  </si>
  <si>
    <t>محمد شعبان</t>
  </si>
  <si>
    <t xml:space="preserve">زبداني </t>
  </si>
  <si>
    <t>عتيبة</t>
  </si>
  <si>
    <t xml:space="preserve">ضمير </t>
  </si>
  <si>
    <t xml:space="preserve">جهاد </t>
  </si>
  <si>
    <t xml:space="preserve">مها </t>
  </si>
  <si>
    <t>مهدي</t>
  </si>
  <si>
    <t xml:space="preserve">احمد </t>
  </si>
  <si>
    <t xml:space="preserve">ميسون </t>
  </si>
  <si>
    <t>بسما</t>
  </si>
  <si>
    <t xml:space="preserve">طرطوس </t>
  </si>
  <si>
    <t>القدموس</t>
  </si>
  <si>
    <t>صافيتا</t>
  </si>
  <si>
    <t>ميساء علي</t>
  </si>
  <si>
    <t>بلال ابراهيم</t>
  </si>
  <si>
    <t>خير</t>
  </si>
  <si>
    <t xml:space="preserve">ابراهيم </t>
  </si>
  <si>
    <t>الدوحة</t>
  </si>
  <si>
    <t>فاطمه حسن</t>
  </si>
  <si>
    <t>يوسف السعدي</t>
  </si>
  <si>
    <t>رامي محمد</t>
  </si>
  <si>
    <t>مرام احمد</t>
  </si>
  <si>
    <t>آمنة</t>
  </si>
  <si>
    <t>الفصل الأول 2018-2019</t>
  </si>
  <si>
    <t>الفصل الثاني 2018-2019</t>
  </si>
  <si>
    <t>الفصل الأول 2019-2020</t>
  </si>
  <si>
    <t>الفصل الثاني 2020-2021</t>
  </si>
  <si>
    <t>أساسيات الإدارة</t>
  </si>
  <si>
    <t xml:space="preserve">مبادئ التمويل والاستثمار </t>
  </si>
  <si>
    <t>التحليل الجزئي</t>
  </si>
  <si>
    <t>مبادئ الاحصاء</t>
  </si>
  <si>
    <t xml:space="preserve">المحاسبة المالية </t>
  </si>
  <si>
    <t>لغة أعمال 1</t>
  </si>
  <si>
    <t xml:space="preserve">اساسيات التسويق في المشروعات الصغيرة </t>
  </si>
  <si>
    <t xml:space="preserve">رياضيات ادارية ومالية </t>
  </si>
  <si>
    <t>المحاسبة المتوسطة</t>
  </si>
  <si>
    <t xml:space="preserve">الاشكال القانونية للمشروعات وأسس احداثها </t>
  </si>
  <si>
    <t>مهارات حاسوب 1</t>
  </si>
  <si>
    <t>لغة اعمال 2</t>
  </si>
  <si>
    <t xml:space="preserve">ادارة التفاوض باللغة الاجنبية </t>
  </si>
  <si>
    <t>التحليل الكلي</t>
  </si>
  <si>
    <t xml:space="preserve">الاساليب الكمية في الادارة </t>
  </si>
  <si>
    <t>محاسبة شركات الاشخاص</t>
  </si>
  <si>
    <t xml:space="preserve">الملية العامة والتشريع الضريبي </t>
  </si>
  <si>
    <t>مهارات حاسوب  2</t>
  </si>
  <si>
    <t xml:space="preserve">ادارة الانتاج والعمليات </t>
  </si>
  <si>
    <t xml:space="preserve">محاسبة تكاليف وادارية </t>
  </si>
  <si>
    <t>الاتصالات التسويقية</t>
  </si>
  <si>
    <t xml:space="preserve">البيئة القانونية للاستثمار والعمل </t>
  </si>
  <si>
    <t xml:space="preserve">مراسلات ادارية باللغة الاجنبية </t>
  </si>
  <si>
    <t xml:space="preserve">ادارة المشروعات الصغيرة </t>
  </si>
  <si>
    <t xml:space="preserve">الاتصالات الادارية </t>
  </si>
  <si>
    <t xml:space="preserve">المحاسبة المالية المتخصصة </t>
  </si>
  <si>
    <t xml:space="preserve">ادارة الموارد البشرية </t>
  </si>
  <si>
    <t>القانون التجاري</t>
  </si>
  <si>
    <t xml:space="preserve">معلوماتية </t>
  </si>
  <si>
    <t xml:space="preserve">ادارة العلاقات العامة </t>
  </si>
  <si>
    <t>تطبيقات احصائية في الادارة</t>
  </si>
  <si>
    <t xml:space="preserve">سياسات التسعير والتوزيع </t>
  </si>
  <si>
    <t>نظم المعلومات الادارية</t>
  </si>
  <si>
    <t xml:space="preserve">دراسات ادارية بلغة اجنبية </t>
  </si>
  <si>
    <t>نظرية المنظمة والتطوير التنظيمي</t>
  </si>
  <si>
    <t xml:space="preserve">ادارة الامداد في المشروعات الصغيرة </t>
  </si>
  <si>
    <t xml:space="preserve">ادارة الوقت </t>
  </si>
  <si>
    <t xml:space="preserve">ادارة الجدوى وتقييم المشروعات </t>
  </si>
  <si>
    <t xml:space="preserve">ادارة الجودة في المشروعات الصغيرة </t>
  </si>
  <si>
    <t xml:space="preserve">الرقابة الادارية </t>
  </si>
  <si>
    <t xml:space="preserve">نظرية القررات الادارية </t>
  </si>
  <si>
    <t xml:space="preserve">المسؤولية الاجتماعية واخلاقيات العمل </t>
  </si>
  <si>
    <t xml:space="preserve">ادارة المخاطر المالية والائتمان </t>
  </si>
  <si>
    <t xml:space="preserve">التجارة الالكترونية بلغة اجنبية </t>
  </si>
  <si>
    <t xml:space="preserve">السلوك التنظيمي </t>
  </si>
  <si>
    <t>استراتيجيات تنمية المشروعات الصغيرة</t>
  </si>
  <si>
    <t xml:space="preserve">ادارة التنافس في المشروعات الصغيرة </t>
  </si>
  <si>
    <t>الاسم والنسبه</t>
  </si>
  <si>
    <t>الرابعة</t>
  </si>
  <si>
    <t>t</t>
  </si>
  <si>
    <t>فواز ناصيف</t>
  </si>
  <si>
    <t>علي الجندي</t>
  </si>
  <si>
    <t>محمد ضياء مرعي</t>
  </si>
  <si>
    <t>عبدالملك الزبيبي</t>
  </si>
  <si>
    <t>ليلى زغموت</t>
  </si>
  <si>
    <t xml:space="preserve">مرح شقير </t>
  </si>
  <si>
    <t>علي غصه</t>
  </si>
  <si>
    <t>ابتسام السيد</t>
  </si>
  <si>
    <t>ابراهيم ابراهيم</t>
  </si>
  <si>
    <t>ابراهيم احمد</t>
  </si>
  <si>
    <t>ابراهيم الخبي</t>
  </si>
  <si>
    <t>ابراهيم رسلان</t>
  </si>
  <si>
    <t>ابراهيم محمد</t>
  </si>
  <si>
    <t>ابرهيم سبور</t>
  </si>
  <si>
    <t>احسان السيد حسن</t>
  </si>
  <si>
    <t>احلام العلي</t>
  </si>
  <si>
    <t>احمد الاشكي</t>
  </si>
  <si>
    <t>احمد الاغا</t>
  </si>
  <si>
    <t>احمد الحجي</t>
  </si>
  <si>
    <t>احمد الحوري</t>
  </si>
  <si>
    <t>احمد الخطيب</t>
  </si>
  <si>
    <t>احمد الزعبي</t>
  </si>
  <si>
    <t>احمد الزعل</t>
  </si>
  <si>
    <t>احمد العسلي</t>
  </si>
  <si>
    <t>احمد العمر</t>
  </si>
  <si>
    <t>احمد الفنيش</t>
  </si>
  <si>
    <t>احمد الكردي</t>
  </si>
  <si>
    <t>احمد المطاوع</t>
  </si>
  <si>
    <t>احمد المقداد</t>
  </si>
  <si>
    <t>احمد الوغا</t>
  </si>
  <si>
    <t>احمد اليحيى</t>
  </si>
  <si>
    <t>احمد تللو</t>
  </si>
  <si>
    <t>احمد حاج محمود</t>
  </si>
  <si>
    <t>احمد حسين</t>
  </si>
  <si>
    <t>احمد خالد</t>
  </si>
  <si>
    <t>احمد خروس</t>
  </si>
  <si>
    <t>احمد رخيص</t>
  </si>
  <si>
    <t>احمد طشه</t>
  </si>
  <si>
    <t>احمد عبد الغني</t>
  </si>
  <si>
    <t>احمد علي</t>
  </si>
  <si>
    <t>احمد عليو</t>
  </si>
  <si>
    <t>احمد غبوش</t>
  </si>
  <si>
    <t>احمد مدور</t>
  </si>
  <si>
    <t>احمد مللي</t>
  </si>
  <si>
    <t>احمد هبود</t>
  </si>
  <si>
    <t>اخلاص محمد</t>
  </si>
  <si>
    <t>اروى محمد</t>
  </si>
  <si>
    <t>اريج الخطيب حمصي</t>
  </si>
  <si>
    <t>اريج العسل</t>
  </si>
  <si>
    <t>اريج حسن الجاسم</t>
  </si>
  <si>
    <t>ازدهار حسين</t>
  </si>
  <si>
    <t>ازدهار قاسم</t>
  </si>
  <si>
    <t>ازدهار محفوض</t>
  </si>
  <si>
    <t>ازهار خزمه</t>
  </si>
  <si>
    <t>اسامه الرشيد</t>
  </si>
  <si>
    <t>اسامه الشوفي</t>
  </si>
  <si>
    <t>اسامه فنيش</t>
  </si>
  <si>
    <t>اسراء البوشي</t>
  </si>
  <si>
    <t>اسراء غصن</t>
  </si>
  <si>
    <t>اسراء قيلي</t>
  </si>
  <si>
    <t>اسراء مصطفى</t>
  </si>
  <si>
    <t>اسماء الخميس</t>
  </si>
  <si>
    <t>اسماء الفندي</t>
  </si>
  <si>
    <t>اسماء المرستاني</t>
  </si>
  <si>
    <t>اسماء دللي</t>
  </si>
  <si>
    <t>اسماء كتب</t>
  </si>
  <si>
    <t>اسماعيل خدوج</t>
  </si>
  <si>
    <t>اسماعيل شريده</t>
  </si>
  <si>
    <t>اسيل جمعه</t>
  </si>
  <si>
    <t>اشرف حاجي عبدالرحمن</t>
  </si>
  <si>
    <t>اصف حمود</t>
  </si>
  <si>
    <t>اغيد كريزان</t>
  </si>
  <si>
    <t>اكرم الدوس</t>
  </si>
  <si>
    <t>اكرم فرحه</t>
  </si>
  <si>
    <t>اكرم قاسم</t>
  </si>
  <si>
    <t>الاء ابوالجوز</t>
  </si>
  <si>
    <t>الاء الخباز</t>
  </si>
  <si>
    <t>الاء السيد</t>
  </si>
  <si>
    <t>الاء زكريا</t>
  </si>
  <si>
    <t>الاء عدره</t>
  </si>
  <si>
    <t>الاء قسومه</t>
  </si>
  <si>
    <t>الحسن شطح</t>
  </si>
  <si>
    <t>الطاف حجي طه الناشد</t>
  </si>
  <si>
    <t>الفت الواوي</t>
  </si>
  <si>
    <t>الفضيل حمود</t>
  </si>
  <si>
    <t>الماظه خليل</t>
  </si>
  <si>
    <t>المعتصم ب الله العواد</t>
  </si>
  <si>
    <t>الياس سمعان</t>
  </si>
  <si>
    <t>اليمان الصالح</t>
  </si>
  <si>
    <t>الين درغام</t>
  </si>
  <si>
    <t>امان ديب</t>
  </si>
  <si>
    <t>اماني الحمصي</t>
  </si>
  <si>
    <t>اماني سليمان</t>
  </si>
  <si>
    <t>اماني شوك</t>
  </si>
  <si>
    <t>امتثال سلامي</t>
  </si>
  <si>
    <t>امجد الكيلاني</t>
  </si>
  <si>
    <t>امجد الموصلي</t>
  </si>
  <si>
    <t>امجد دخل الله</t>
  </si>
  <si>
    <t>امجد كوشك</t>
  </si>
  <si>
    <t>امير اسماعيل</t>
  </si>
  <si>
    <t>امير الزين</t>
  </si>
  <si>
    <t>اميرة عصيده</t>
  </si>
  <si>
    <t>اميمه القداح</t>
  </si>
  <si>
    <t>اناس جغنون</t>
  </si>
  <si>
    <t>انس الطاس</t>
  </si>
  <si>
    <t>انس رميح</t>
  </si>
  <si>
    <t>انس ضاهر</t>
  </si>
  <si>
    <t>انس كحلوس</t>
  </si>
  <si>
    <t>انس محمد</t>
  </si>
  <si>
    <t>انسام السويدان</t>
  </si>
  <si>
    <t>انغام يوسف</t>
  </si>
  <si>
    <t>اوس محمد</t>
  </si>
  <si>
    <t>ايات ادريس</t>
  </si>
  <si>
    <t>ايات موسى</t>
  </si>
  <si>
    <t>اياد البلخي</t>
  </si>
  <si>
    <t>اياد الغنيم</t>
  </si>
  <si>
    <t>اياد المحاميد</t>
  </si>
  <si>
    <t>اياد المصطفى</t>
  </si>
  <si>
    <t>اياد مستو</t>
  </si>
  <si>
    <t>اية الزيتاني</t>
  </si>
  <si>
    <t>ايمان الجزاع</t>
  </si>
  <si>
    <t>ايمان اللبابيدي</t>
  </si>
  <si>
    <t>ايمان تتان</t>
  </si>
  <si>
    <t>ايمان درموش</t>
  </si>
  <si>
    <t>ايمن شهاب</t>
  </si>
  <si>
    <t>ايمن نجار</t>
  </si>
  <si>
    <t>ايناس الشهابي</t>
  </si>
  <si>
    <t>ايناس شاهين</t>
  </si>
  <si>
    <t>ايناس قطان</t>
  </si>
  <si>
    <t>ايه الرحمن ابو ارشيد</t>
  </si>
  <si>
    <t>ايه العلاف</t>
  </si>
  <si>
    <t>ايه حسون نصر</t>
  </si>
  <si>
    <t>ايهاب توتونجي</t>
  </si>
  <si>
    <t>ايهم ابو زيد</t>
  </si>
  <si>
    <t>ايهم حبيب</t>
  </si>
  <si>
    <t>ايهم حسن</t>
  </si>
  <si>
    <t>ايهم سكر</t>
  </si>
  <si>
    <t>ايهم غانم</t>
  </si>
  <si>
    <t>أبي علي</t>
  </si>
  <si>
    <t>أمجد بليدي</t>
  </si>
  <si>
    <t>أيمن اللحام</t>
  </si>
  <si>
    <t>آلاء التكريتي</t>
  </si>
  <si>
    <t>آلاء جديد</t>
  </si>
  <si>
    <t>آمنه اللباد</t>
  </si>
  <si>
    <t>آمنه خرج</t>
  </si>
  <si>
    <t>آيه الله البندقجي</t>
  </si>
  <si>
    <t>آيه الملا</t>
  </si>
  <si>
    <t>باسل الصبي</t>
  </si>
  <si>
    <t>باسل العبد الله</t>
  </si>
  <si>
    <t>باسل الفلاح</t>
  </si>
  <si>
    <t>باسل المصطفى</t>
  </si>
  <si>
    <t>باسل سليمان</t>
  </si>
  <si>
    <t>باسل كاسوحة</t>
  </si>
  <si>
    <t>باسم الاطرش</t>
  </si>
  <si>
    <t>بتول ابراهيم</t>
  </si>
  <si>
    <t>بتول الاصيل</t>
  </si>
  <si>
    <t>بتول الخياط</t>
  </si>
  <si>
    <t>بتول الكيلاني</t>
  </si>
  <si>
    <t>بتول حامده</t>
  </si>
  <si>
    <t>بتول طالب</t>
  </si>
  <si>
    <t>بتول ناصر</t>
  </si>
  <si>
    <t>بتول هنداوي</t>
  </si>
  <si>
    <t>براء عز الدين</t>
  </si>
  <si>
    <t>براءه بدوي</t>
  </si>
  <si>
    <t>بسام خليل</t>
  </si>
  <si>
    <t>بسنت السلومي</t>
  </si>
  <si>
    <t>بشار الدعبول</t>
  </si>
  <si>
    <t>بشار المحمود</t>
  </si>
  <si>
    <t>بشار عبدالواحد</t>
  </si>
  <si>
    <t>بشرى احمد</t>
  </si>
  <si>
    <t>بشرى هلال</t>
  </si>
  <si>
    <t>بشير احمد</t>
  </si>
  <si>
    <t>بطرس عرار</t>
  </si>
  <si>
    <t>بلال الرز</t>
  </si>
  <si>
    <t>بلال العيساوي</t>
  </si>
  <si>
    <t>بلال تكله</t>
  </si>
  <si>
    <t>بنان عبود</t>
  </si>
  <si>
    <t>بهاء قطيني</t>
  </si>
  <si>
    <t>بهجت القاق</t>
  </si>
  <si>
    <t>بيان الخضر</t>
  </si>
  <si>
    <t>بيان فلاح</t>
  </si>
  <si>
    <t>بيان نتوف</t>
  </si>
  <si>
    <t>بيير صوايا</t>
  </si>
  <si>
    <t>تغريد زيتون</t>
  </si>
  <si>
    <t>تمام حمزه</t>
  </si>
  <si>
    <t>تهاني سليمان</t>
  </si>
  <si>
    <t>تيماء سعد الله</t>
  </si>
  <si>
    <t>ثناء محرز</t>
  </si>
  <si>
    <t>جابر الحميدي</t>
  </si>
  <si>
    <t>جاسم سويدان</t>
  </si>
  <si>
    <t>جبران حمود</t>
  </si>
  <si>
    <t>جريس السماره</t>
  </si>
  <si>
    <t>جعفر الحجه</t>
  </si>
  <si>
    <t>جلال البلخي</t>
  </si>
  <si>
    <t>جلال الدين ضيف الله</t>
  </si>
  <si>
    <t>جميل غنام</t>
  </si>
  <si>
    <t>جميله عابد</t>
  </si>
  <si>
    <t>جهاد السيبراني</t>
  </si>
  <si>
    <t>جهاد حمود</t>
  </si>
  <si>
    <t>جواهر الضيفان</t>
  </si>
  <si>
    <t>جورج شقيان</t>
  </si>
  <si>
    <t>جول اليان</t>
  </si>
  <si>
    <t>جيانا برهوم</t>
  </si>
  <si>
    <t>جيانا عيد</t>
  </si>
  <si>
    <t>جيما دريوسي</t>
  </si>
  <si>
    <t>حسام الدين شحاده</t>
  </si>
  <si>
    <t>حسام الصيصان</t>
  </si>
  <si>
    <t>حسام المحمود</t>
  </si>
  <si>
    <t>حسام عبد الوهاب</t>
  </si>
  <si>
    <t>حسام عره العينيه</t>
  </si>
  <si>
    <t>حسام علي</t>
  </si>
  <si>
    <t>حسن الجهماني</t>
  </si>
  <si>
    <t>حسن الدكاك</t>
  </si>
  <si>
    <t>حسن زين العابدين</t>
  </si>
  <si>
    <t>حسن عواد</t>
  </si>
  <si>
    <t>حسناء بكر</t>
  </si>
  <si>
    <t>حسناء قيسي</t>
  </si>
  <si>
    <t>حسين الاحمد</t>
  </si>
  <si>
    <t>حسين الحلبي</t>
  </si>
  <si>
    <t>حسين العموري</t>
  </si>
  <si>
    <t>حسين المحسن</t>
  </si>
  <si>
    <t>حسين بدير</t>
  </si>
  <si>
    <t>حسين عثمان</t>
  </si>
  <si>
    <t>حلا محمد</t>
  </si>
  <si>
    <t>حليمه غصن</t>
  </si>
  <si>
    <t>حمد الابراهيم</t>
  </si>
  <si>
    <t>حمزه البري</t>
  </si>
  <si>
    <t>حمزه العيسى</t>
  </si>
  <si>
    <t>حنان العبد الموسى</t>
  </si>
  <si>
    <t>حنان داود</t>
  </si>
  <si>
    <t>حنان مراد</t>
  </si>
  <si>
    <t>حنين قره طحان</t>
  </si>
  <si>
    <t>حير بركات</t>
  </si>
  <si>
    <t>خالد ابوالنصر</t>
  </si>
  <si>
    <t>خالد الاحمد</t>
  </si>
  <si>
    <t>خالد الاشقر</t>
  </si>
  <si>
    <t>خالد القاعد</t>
  </si>
  <si>
    <t>خالد الكلش</t>
  </si>
  <si>
    <t>خالد جمعه</t>
  </si>
  <si>
    <t>خالد حماده</t>
  </si>
  <si>
    <t>خالد دياب</t>
  </si>
  <si>
    <t>خالد عبد العال</t>
  </si>
  <si>
    <t>خالد عليا</t>
  </si>
  <si>
    <t>خالد نقرش</t>
  </si>
  <si>
    <t>ختام سقر</t>
  </si>
  <si>
    <t>خضر الخضر</t>
  </si>
  <si>
    <t>خلدون خليفة</t>
  </si>
  <si>
    <t>خلود الحبال</t>
  </si>
  <si>
    <t>خلود الدللو</t>
  </si>
  <si>
    <t>خلود مرعي</t>
  </si>
  <si>
    <t>خليل السبيني</t>
  </si>
  <si>
    <t>خليل خالد</t>
  </si>
  <si>
    <t>خليل معلا</t>
  </si>
  <si>
    <t>خوله غانم</t>
  </si>
  <si>
    <t>خوله مقلد</t>
  </si>
  <si>
    <t>داليا زعتريه</t>
  </si>
  <si>
    <t>دانه قطشه</t>
  </si>
  <si>
    <t>دانيال مرهج</t>
  </si>
  <si>
    <t>دانيه العلوه</t>
  </si>
  <si>
    <t>دريد ابو شبلي</t>
  </si>
  <si>
    <t>دعاء الزيات</t>
  </si>
  <si>
    <t>دعاء الصالح الجاسم</t>
  </si>
  <si>
    <t>دعاء القاعاتي</t>
  </si>
  <si>
    <t>دعاء طالب</t>
  </si>
  <si>
    <t>دعاء قاسم</t>
  </si>
  <si>
    <t>دعاء نداف</t>
  </si>
  <si>
    <t>دعاء وسوف</t>
  </si>
  <si>
    <t>دلال المكاوي</t>
  </si>
  <si>
    <t>دياب موسى</t>
  </si>
  <si>
    <t>ديالا ابوزينة</t>
  </si>
  <si>
    <t>ديانا شمس</t>
  </si>
  <si>
    <t>ديما جديد</t>
  </si>
  <si>
    <t>ديما ديب</t>
  </si>
  <si>
    <t>ديما شوكه</t>
  </si>
  <si>
    <t>ديمه تغلبي</t>
  </si>
  <si>
    <t>راتب شبعانيه</t>
  </si>
  <si>
    <t>راما بدوي</t>
  </si>
  <si>
    <t>راما صلاح</t>
  </si>
  <si>
    <t>راما كلساني</t>
  </si>
  <si>
    <t>رامي ادلبي</t>
  </si>
  <si>
    <t>رامي الخضر</t>
  </si>
  <si>
    <t>رامي الصويري</t>
  </si>
  <si>
    <t>رامي العبوش</t>
  </si>
  <si>
    <t>رامي زهريه</t>
  </si>
  <si>
    <t>رامي ملقد</t>
  </si>
  <si>
    <t>راني الزغلول</t>
  </si>
  <si>
    <t>رانيا الدعبول</t>
  </si>
  <si>
    <t>رانيا هرموش</t>
  </si>
  <si>
    <t>رائد الحساني</t>
  </si>
  <si>
    <t>ربال ورده</t>
  </si>
  <si>
    <t>رجاء العيفان</t>
  </si>
  <si>
    <t>ردينه ابو خير</t>
  </si>
  <si>
    <t>رزان الحسين</t>
  </si>
  <si>
    <t>رزان الدغلي الشهير بالدغري</t>
  </si>
  <si>
    <t>رزق العمور</t>
  </si>
  <si>
    <t>رسلان العلوش</t>
  </si>
  <si>
    <t>رشا ابراهيم</t>
  </si>
  <si>
    <t>رشا البكفاني</t>
  </si>
  <si>
    <t>رشا الشوفي</t>
  </si>
  <si>
    <t>رشا الياسين</t>
  </si>
  <si>
    <t>رضا بدران</t>
  </si>
  <si>
    <t>رضوان حسين</t>
  </si>
  <si>
    <t>رغد ادلبي</t>
  </si>
  <si>
    <t>رغده عبدالمجيد</t>
  </si>
  <si>
    <t>رفاء علي</t>
  </si>
  <si>
    <t>رفاه صقر</t>
  </si>
  <si>
    <t>رفيف عبد العزيز</t>
  </si>
  <si>
    <t>رنا الروبة</t>
  </si>
  <si>
    <t>رنا خضيره</t>
  </si>
  <si>
    <t>رنا طبنج</t>
  </si>
  <si>
    <t>رنده هلال</t>
  </si>
  <si>
    <t>رنيم الطبل</t>
  </si>
  <si>
    <t>رنيم النقشبندي</t>
  </si>
  <si>
    <t>رنيم جريره</t>
  </si>
  <si>
    <t>رنيم حباب</t>
  </si>
  <si>
    <t>رنيم ديبو</t>
  </si>
  <si>
    <t>رهام الاشمر</t>
  </si>
  <si>
    <t>رهف التيناوي</t>
  </si>
  <si>
    <t>رهف الجندي</t>
  </si>
  <si>
    <t>رهف السراج</t>
  </si>
  <si>
    <t>رهف الطيان</t>
  </si>
  <si>
    <t>رهف العيسى</t>
  </si>
  <si>
    <t>رهف الفرخ</t>
  </si>
  <si>
    <t>رهف حربوشه</t>
  </si>
  <si>
    <t>رهف رزق</t>
  </si>
  <si>
    <t>رهف نعمة</t>
  </si>
  <si>
    <t>روان البرازي</t>
  </si>
  <si>
    <t>روان الساعور</t>
  </si>
  <si>
    <t>روان النجار</t>
  </si>
  <si>
    <t>روان اليوسف</t>
  </si>
  <si>
    <t>روان بدوي</t>
  </si>
  <si>
    <t>روان بزره</t>
  </si>
  <si>
    <t>روان حمزه</t>
  </si>
  <si>
    <t>روان دباجه</t>
  </si>
  <si>
    <t>روان زيتونه</t>
  </si>
  <si>
    <t>روان سفور</t>
  </si>
  <si>
    <t>روان سليمان</t>
  </si>
  <si>
    <t>روان عيسى</t>
  </si>
  <si>
    <t>روان معروف</t>
  </si>
  <si>
    <t>روعه حسن</t>
  </si>
  <si>
    <t>رولا الشايب</t>
  </si>
  <si>
    <t>رؤى حمودي</t>
  </si>
  <si>
    <t>رياض الرفاعي</t>
  </si>
  <si>
    <t>رياض زرزر</t>
  </si>
  <si>
    <t>ريتا احمد</t>
  </si>
  <si>
    <t>ريدان ناصيف اسعد</t>
  </si>
  <si>
    <t>ريم العساف</t>
  </si>
  <si>
    <t>ريم الوف الحمصي</t>
  </si>
  <si>
    <t>ريم سليم</t>
  </si>
  <si>
    <t>ريم عباس</t>
  </si>
  <si>
    <t>ريم كم نقش</t>
  </si>
  <si>
    <t>ريم ملاطيه لي</t>
  </si>
  <si>
    <t>ريمه الخطيب</t>
  </si>
  <si>
    <t>ريمه الهفل</t>
  </si>
  <si>
    <t>ريهام الاورفه لي</t>
  </si>
  <si>
    <t>ريهام القطريب</t>
  </si>
  <si>
    <t>زايد كنعان</t>
  </si>
  <si>
    <t>زكيه علوش</t>
  </si>
  <si>
    <t>زياد الاحمدالموح</t>
  </si>
  <si>
    <t>زياد كيوان</t>
  </si>
  <si>
    <t>زين السليمان</t>
  </si>
  <si>
    <t>زينب عبده</t>
  </si>
  <si>
    <t>زينب محمد</t>
  </si>
  <si>
    <t>زينب ملحم</t>
  </si>
  <si>
    <t>زينه شلبي</t>
  </si>
  <si>
    <t>سارة السرايجي</t>
  </si>
  <si>
    <t>سارة الصالح</t>
  </si>
  <si>
    <t>سارة حويجة</t>
  </si>
  <si>
    <t>ساره الحمد</t>
  </si>
  <si>
    <t>ساره زهر الدين</t>
  </si>
  <si>
    <t>ساره سنان</t>
  </si>
  <si>
    <t>ساريه حديدي</t>
  </si>
  <si>
    <t>سالي شبيب</t>
  </si>
  <si>
    <t>سام عيسى</t>
  </si>
  <si>
    <t>سامح كبول</t>
  </si>
  <si>
    <t>سامر التاز</t>
  </si>
  <si>
    <t>سامر الفنيش</t>
  </si>
  <si>
    <t>سائر ديب</t>
  </si>
  <si>
    <t>سحر الشافعي</t>
  </si>
  <si>
    <t>سحر سقر</t>
  </si>
  <si>
    <t>سرور شهاب الدين</t>
  </si>
  <si>
    <t>سعاد عثمان</t>
  </si>
  <si>
    <t>سلطان حمود</t>
  </si>
  <si>
    <t>سلطان قمر</t>
  </si>
  <si>
    <t>سلمى السادات</t>
  </si>
  <si>
    <t>سليمان احمد</t>
  </si>
  <si>
    <t>سما العمار</t>
  </si>
  <si>
    <t>سماء الاحمد</t>
  </si>
  <si>
    <t>سماح السلمان</t>
  </si>
  <si>
    <t>سماره ابوخضر</t>
  </si>
  <si>
    <t>سمة الاغبر</t>
  </si>
  <si>
    <t>سمو حتاحت</t>
  </si>
  <si>
    <t>سميه الشيخ حمد</t>
  </si>
  <si>
    <t>سناء الشيخه</t>
  </si>
  <si>
    <t>سناء العلي الحميدي</t>
  </si>
  <si>
    <t>سندس الناصر</t>
  </si>
  <si>
    <t>سها كاسوحة</t>
  </si>
  <si>
    <t>سهير الموسى</t>
  </si>
  <si>
    <t>سوار معاد</t>
  </si>
  <si>
    <t>سوسن الذيب</t>
  </si>
  <si>
    <t>سوسن العلي</t>
  </si>
  <si>
    <t>سوسن الليمون</t>
  </si>
  <si>
    <t>سومر السلطان</t>
  </si>
  <si>
    <t>سومر سليمان</t>
  </si>
  <si>
    <t>سومر علي</t>
  </si>
  <si>
    <t>سيمون الاحمد</t>
  </si>
  <si>
    <t>سيمون فرح</t>
  </si>
  <si>
    <t>شادي العلي</t>
  </si>
  <si>
    <t>شادي رمان</t>
  </si>
  <si>
    <t>شادي صعب</t>
  </si>
  <si>
    <t>شادي عيسى</t>
  </si>
  <si>
    <t>شاديه ابراهيم</t>
  </si>
  <si>
    <t>شام الجريده</t>
  </si>
  <si>
    <t>شام بوارشي</t>
  </si>
  <si>
    <t>شامخ الحميدالعنزي</t>
  </si>
  <si>
    <t>شذا يزبك</t>
  </si>
  <si>
    <t>شذى شموس</t>
  </si>
  <si>
    <t>شربل عواد</t>
  </si>
  <si>
    <t>شهباء ديب</t>
  </si>
  <si>
    <t>شيرين حافظ</t>
  </si>
  <si>
    <t>شيرين عيسى</t>
  </si>
  <si>
    <t>شيرين معلا</t>
  </si>
  <si>
    <t>شيرين نصر</t>
  </si>
  <si>
    <t>شيماء النعساني</t>
  </si>
  <si>
    <t>صالح السلوم</t>
  </si>
  <si>
    <t>صالح القبيلي</t>
  </si>
  <si>
    <t>صبا الازرق</t>
  </si>
  <si>
    <t>صبا ميري</t>
  </si>
  <si>
    <t>صفاء عبدالعال</t>
  </si>
  <si>
    <t>صفوان علي</t>
  </si>
  <si>
    <t>صهيب السويد</t>
  </si>
  <si>
    <t>ضحى الصبره</t>
  </si>
  <si>
    <t>ضياء الحمود</t>
  </si>
  <si>
    <t>ضياء العباس</t>
  </si>
  <si>
    <t>ضيف وتر</t>
  </si>
  <si>
    <t>طارق الحريري</t>
  </si>
  <si>
    <t>طارق الخطيب</t>
  </si>
  <si>
    <t>طارق ديب</t>
  </si>
  <si>
    <t>طارق صوان</t>
  </si>
  <si>
    <t>طارق علوان</t>
  </si>
  <si>
    <t>طارق عيسى</t>
  </si>
  <si>
    <t>عابد غصن</t>
  </si>
  <si>
    <t>عادل سلام</t>
  </si>
  <si>
    <t>عامر التركماني</t>
  </si>
  <si>
    <t>عائشه سرحان</t>
  </si>
  <si>
    <t>عبادة قضماني</t>
  </si>
  <si>
    <t>عباس عمراني</t>
  </si>
  <si>
    <t>عبد الحميد الدلي</t>
  </si>
  <si>
    <t>عبد الرحمن الاكرم</t>
  </si>
  <si>
    <t>عبد الرحمن المشلب</t>
  </si>
  <si>
    <t>عبد الرحمن جاسم</t>
  </si>
  <si>
    <t>عبد الرحمن سلهب</t>
  </si>
  <si>
    <t>عبد الرحمن عريشة</t>
  </si>
  <si>
    <t>عبد الرحمن مهاجر</t>
  </si>
  <si>
    <t>عبد الستار برغل</t>
  </si>
  <si>
    <t>عبد السلام الكوساني</t>
  </si>
  <si>
    <t>عبد العزيز حفيان</t>
  </si>
  <si>
    <t>عبد القادر الابلوج</t>
  </si>
  <si>
    <t>عبد الكريم البج</t>
  </si>
  <si>
    <t>عبد الكريم مرهج</t>
  </si>
  <si>
    <t>عبد الله المعاون</t>
  </si>
  <si>
    <t>عبد الله الموسى</t>
  </si>
  <si>
    <t>عبد الله بلال</t>
  </si>
  <si>
    <t>عبد الله جعفر</t>
  </si>
  <si>
    <t>عبد الله حافظ</t>
  </si>
  <si>
    <t>عبد الله شمس الدين</t>
  </si>
  <si>
    <t>عبد المحسن محمد</t>
  </si>
  <si>
    <t>عبد المعين عبد الرحمن</t>
  </si>
  <si>
    <t>عبدالكريم خضير</t>
  </si>
  <si>
    <t>عبداللطيف سعديه</t>
  </si>
  <si>
    <t>عبده رجب</t>
  </si>
  <si>
    <t>عبير احمد</t>
  </si>
  <si>
    <t>عبير زيدان</t>
  </si>
  <si>
    <t>عدنان الخطيب</t>
  </si>
  <si>
    <t>عدي السويدان</t>
  </si>
  <si>
    <t>عدي العيسى</t>
  </si>
  <si>
    <t>عدي الغاوي</t>
  </si>
  <si>
    <t>عدي المهاوش</t>
  </si>
  <si>
    <t>عدي النهار</t>
  </si>
  <si>
    <t>عرفان الهرش</t>
  </si>
  <si>
    <t>عزه شيخ احمد</t>
  </si>
  <si>
    <t>عزه مخول</t>
  </si>
  <si>
    <t>عفراء العبود</t>
  </si>
  <si>
    <t>عفراء حسين</t>
  </si>
  <si>
    <t>عفراء علي</t>
  </si>
  <si>
    <t>عفراء موسى</t>
  </si>
  <si>
    <t>عفراء يوسف</t>
  </si>
  <si>
    <t>عقاب حمدان</t>
  </si>
  <si>
    <t>علا ابراهيم</t>
  </si>
  <si>
    <t>علا الخضر الحاج عزاوي</t>
  </si>
  <si>
    <t>علا الشماع</t>
  </si>
  <si>
    <t>علا الكوك</t>
  </si>
  <si>
    <t>علا عزام</t>
  </si>
  <si>
    <t>علا فزع</t>
  </si>
  <si>
    <t>علاء الدلوان</t>
  </si>
  <si>
    <t>علاء الدين الخطاب</t>
  </si>
  <si>
    <t>علاء الذيب</t>
  </si>
  <si>
    <t>علاء الزقة</t>
  </si>
  <si>
    <t>علاء الفروان</t>
  </si>
  <si>
    <t>علاء حسن</t>
  </si>
  <si>
    <t>علاء ساعور</t>
  </si>
  <si>
    <t>علاء سلامة</t>
  </si>
  <si>
    <t>علاء شيخ سليمان</t>
  </si>
  <si>
    <t>علاء علي</t>
  </si>
  <si>
    <t>علي اسد</t>
  </si>
  <si>
    <t>علي الخبي</t>
  </si>
  <si>
    <t>علي الذياب</t>
  </si>
  <si>
    <t>علي الطريف</t>
  </si>
  <si>
    <t>علي العكاشه</t>
  </si>
  <si>
    <t>علي دواي</t>
  </si>
  <si>
    <t>علي سرديني</t>
  </si>
  <si>
    <t>علي سلمون</t>
  </si>
  <si>
    <t>علي شحود</t>
  </si>
  <si>
    <t>علي شوباش</t>
  </si>
  <si>
    <t>علي طالب</t>
  </si>
  <si>
    <t>علي عيساوي</t>
  </si>
  <si>
    <t>علي فتيق</t>
  </si>
  <si>
    <t>علي محمد</t>
  </si>
  <si>
    <t>عماد الدين القطان</t>
  </si>
  <si>
    <t>عمار ابو العز</t>
  </si>
  <si>
    <t>عمار الخدام</t>
  </si>
  <si>
    <t>عمار علي</t>
  </si>
  <si>
    <t>عمار قاسم</t>
  </si>
  <si>
    <t>عمار نصر</t>
  </si>
  <si>
    <t>عمر الحجي</t>
  </si>
  <si>
    <t>عمر الطوالبه</t>
  </si>
  <si>
    <t>عمر المحمد</t>
  </si>
  <si>
    <t>عمر بكر</t>
  </si>
  <si>
    <t>عمر حسن</t>
  </si>
  <si>
    <t>عمر خضر</t>
  </si>
  <si>
    <t>عمر خطيب</t>
  </si>
  <si>
    <t>عمر دمشقي</t>
  </si>
  <si>
    <t>عمر سيف الدين</t>
  </si>
  <si>
    <t>عمر عيسى</t>
  </si>
  <si>
    <t>عمر كنعان</t>
  </si>
  <si>
    <t>عمران ابو احمد</t>
  </si>
  <si>
    <t>عمران المعلم</t>
  </si>
  <si>
    <t>عمران نعامه</t>
  </si>
  <si>
    <t>عهد السعدي</t>
  </si>
  <si>
    <t>عهد نعيم</t>
  </si>
  <si>
    <t>عواد الشريده</t>
  </si>
  <si>
    <t>عيد ناعم</t>
  </si>
  <si>
    <t>عيسى خداج</t>
  </si>
  <si>
    <t>عيشه الشريف</t>
  </si>
  <si>
    <t>غدير السماك</t>
  </si>
  <si>
    <t>غدير نصر</t>
  </si>
  <si>
    <t>غزل عبود</t>
  </si>
  <si>
    <t>غصون النصار</t>
  </si>
  <si>
    <t>غصون غريب</t>
  </si>
  <si>
    <t>غفران العقاد</t>
  </si>
  <si>
    <t>غفران العيسى</t>
  </si>
  <si>
    <t>غفران بو حسون</t>
  </si>
  <si>
    <t>غفران داوود</t>
  </si>
  <si>
    <t>غناء الشحاف</t>
  </si>
  <si>
    <t>غنوة حماد</t>
  </si>
  <si>
    <t>غنى خير الله</t>
  </si>
  <si>
    <t>غيث الحلح</t>
  </si>
  <si>
    <t>غيث العجمي</t>
  </si>
  <si>
    <t>غيث حسن</t>
  </si>
  <si>
    <t>غيث موسى باشا</t>
  </si>
  <si>
    <t>غيثاء افرنجي</t>
  </si>
  <si>
    <t>غيداء الصالح</t>
  </si>
  <si>
    <t>فاتن شعبان</t>
  </si>
  <si>
    <t>فاتنه الطيان</t>
  </si>
  <si>
    <t>فاتنه دمشقي</t>
  </si>
  <si>
    <t>فادى السلوم</t>
  </si>
  <si>
    <t>فادي الغز</t>
  </si>
  <si>
    <t>فادي الهادي</t>
  </si>
  <si>
    <t>فادي دياب</t>
  </si>
  <si>
    <t>فادي عربش</t>
  </si>
  <si>
    <t>فادي غوش</t>
  </si>
  <si>
    <t>فارس عبيد</t>
  </si>
  <si>
    <t>فاروق الخليل</t>
  </si>
  <si>
    <t>فاطمة الجاسم</t>
  </si>
  <si>
    <t>فاطمة نده</t>
  </si>
  <si>
    <t>فاطمه احمد</t>
  </si>
  <si>
    <t>فاطمه الشيخ عمر</t>
  </si>
  <si>
    <t>فاطمه ديب</t>
  </si>
  <si>
    <t>فاطمه شاهين</t>
  </si>
  <si>
    <t>فاطمه مطر</t>
  </si>
  <si>
    <t>فداء شنان</t>
  </si>
  <si>
    <t>فدوى محمد</t>
  </si>
  <si>
    <t>فرات الختيل</t>
  </si>
  <si>
    <t>فراس السلوم</t>
  </si>
  <si>
    <t>فراس حتويك</t>
  </si>
  <si>
    <t>فراس علي</t>
  </si>
  <si>
    <t>فراس محمد</t>
  </si>
  <si>
    <t>فرح الببيلي</t>
  </si>
  <si>
    <t>فرح الحلواني</t>
  </si>
  <si>
    <t>فرح ديب</t>
  </si>
  <si>
    <t>فرزت خالد</t>
  </si>
  <si>
    <t>فريد عقيل</t>
  </si>
  <si>
    <t>فريزه باره</t>
  </si>
  <si>
    <t>فيدان حمو</t>
  </si>
  <si>
    <t>فيروز اسماعيل</t>
  </si>
  <si>
    <t>قاسم القاسم</t>
  </si>
  <si>
    <t>قصي الخطيب</t>
  </si>
  <si>
    <t>قصي سليمان</t>
  </si>
  <si>
    <t>قصي عبدالحي</t>
  </si>
  <si>
    <t>قصي عزام</t>
  </si>
  <si>
    <t>كاتيا نادر</t>
  </si>
  <si>
    <t>كارو كرابتيان</t>
  </si>
  <si>
    <t>كارول السهوي</t>
  </si>
  <si>
    <t>كاظم ديوب</t>
  </si>
  <si>
    <t>كريستينا مصطفى</t>
  </si>
  <si>
    <t>كريم البيبي</t>
  </si>
  <si>
    <t>كريمة القديمي</t>
  </si>
  <si>
    <t>كنان الشاطر</t>
  </si>
  <si>
    <t>كنان المثقال</t>
  </si>
  <si>
    <t>كنان سلامه</t>
  </si>
  <si>
    <t>كوثر الجاسر</t>
  </si>
  <si>
    <t>لارا عجرم</t>
  </si>
  <si>
    <t>لانا القباني</t>
  </si>
  <si>
    <t>لانا اليغشي الشهير بابلوش</t>
  </si>
  <si>
    <t>لبنى حسن</t>
  </si>
  <si>
    <t>لبنى سعد الدين</t>
  </si>
  <si>
    <t>لجين سجاع</t>
  </si>
  <si>
    <t>لما الكفريني</t>
  </si>
  <si>
    <t>لما بربر</t>
  </si>
  <si>
    <t>لما درويش</t>
  </si>
  <si>
    <t>لمى عيسى</t>
  </si>
  <si>
    <t>لمى محمود</t>
  </si>
  <si>
    <t>لميس بارود</t>
  </si>
  <si>
    <t>لوتس حسن</t>
  </si>
  <si>
    <t>لوران قاسم</t>
  </si>
  <si>
    <t>لؤي المتني</t>
  </si>
  <si>
    <t>لؤي كلكوش</t>
  </si>
  <si>
    <t>لؤي وطفة</t>
  </si>
  <si>
    <t>ليلاس بريجان</t>
  </si>
  <si>
    <t>ليليا العسافين</t>
  </si>
  <si>
    <t>لين العلي</t>
  </si>
  <si>
    <t>لين الفارس</t>
  </si>
  <si>
    <t>لين شعار</t>
  </si>
  <si>
    <t>لينا حسن</t>
  </si>
  <si>
    <t>لينا شباط</t>
  </si>
  <si>
    <t>لينا علي</t>
  </si>
  <si>
    <t>ليهم الشيخ الكيلاني</t>
  </si>
  <si>
    <t>ماجد رسلان</t>
  </si>
  <si>
    <t>ماجد مطر</t>
  </si>
  <si>
    <t>مارسيل قيطيم</t>
  </si>
  <si>
    <t>مارلين الخوري</t>
  </si>
  <si>
    <t>ماريا الاحمد</t>
  </si>
  <si>
    <t>ماريا عجرم</t>
  </si>
  <si>
    <t>ماريانا سرحان</t>
  </si>
  <si>
    <t>ماريمان زعيتر</t>
  </si>
  <si>
    <t>مازن جبور</t>
  </si>
  <si>
    <t>مازن حسن</t>
  </si>
  <si>
    <t>مازن كريم</t>
  </si>
  <si>
    <t>ماغي عثمان</t>
  </si>
  <si>
    <t>مالك عقيل</t>
  </si>
  <si>
    <t>مامون الايوبي</t>
  </si>
  <si>
    <t>مايا جريدة</t>
  </si>
  <si>
    <t>مايا خضري</t>
  </si>
  <si>
    <t>مايا قاسم</t>
  </si>
  <si>
    <t>مايا مرهج</t>
  </si>
  <si>
    <t>مجد الدين داود</t>
  </si>
  <si>
    <t>مجد الدين طايه</t>
  </si>
  <si>
    <t>مجد المعزر</t>
  </si>
  <si>
    <t>مجد اوشار</t>
  </si>
  <si>
    <t>مجد حبيب</t>
  </si>
  <si>
    <t>مجد دره</t>
  </si>
  <si>
    <t>مجد دللول</t>
  </si>
  <si>
    <t>مجد شاهين</t>
  </si>
  <si>
    <t>مجد غدي</t>
  </si>
  <si>
    <t>مجد كشور</t>
  </si>
  <si>
    <t>مجد معمر</t>
  </si>
  <si>
    <t>محمد ابراهيم</t>
  </si>
  <si>
    <t>محمد ابو ملف</t>
  </si>
  <si>
    <t>محمد ابو نبوت</t>
  </si>
  <si>
    <t>محمد اجرزو</t>
  </si>
  <si>
    <t>محمد اديب اللحام</t>
  </si>
  <si>
    <t>محمد اسامة قلفة</t>
  </si>
  <si>
    <t>محمد اسد الدين طحان</t>
  </si>
  <si>
    <t>محمد اسعد</t>
  </si>
  <si>
    <t>محمد اسعد كرمه</t>
  </si>
  <si>
    <t>محمد البحري</t>
  </si>
  <si>
    <t>محمد الجاويش</t>
  </si>
  <si>
    <t>محمد الجلد زبيدي</t>
  </si>
  <si>
    <t>محمد الحاج علي</t>
  </si>
  <si>
    <t>محمد الحسن</t>
  </si>
  <si>
    <t>محمد الخليل</t>
  </si>
  <si>
    <t>محمد الدكاك</t>
  </si>
  <si>
    <t>محمد الساعاتي</t>
  </si>
  <si>
    <t>محمد السعدي</t>
  </si>
  <si>
    <t>محمد السيد احمد</t>
  </si>
  <si>
    <t>محمد الشتيوي</t>
  </si>
  <si>
    <t>محمد الشريف</t>
  </si>
  <si>
    <t>محمد الصفيه</t>
  </si>
  <si>
    <t>محمد الصيص</t>
  </si>
  <si>
    <t>محمد الطرمزاوي</t>
  </si>
  <si>
    <t>محمد العضل</t>
  </si>
  <si>
    <t>محمد العوض</t>
  </si>
  <si>
    <t>محمد القرم</t>
  </si>
  <si>
    <t>محمد الكدرو</t>
  </si>
  <si>
    <t>محمد المجاهد</t>
  </si>
  <si>
    <t>محمد المجلى</t>
  </si>
  <si>
    <t>محمد المقداد</t>
  </si>
  <si>
    <t>محمد المنصور</t>
  </si>
  <si>
    <t>محمد امين الحسين</t>
  </si>
  <si>
    <t>محمد امين القضماني</t>
  </si>
  <si>
    <t>محمد ايهاب حباب</t>
  </si>
  <si>
    <t>محمد ايهم دركزللي البغدادي</t>
  </si>
  <si>
    <t>محمد بلطه</t>
  </si>
  <si>
    <t>محمد تاج الدين الكردي</t>
  </si>
  <si>
    <t>محمد جميل المحمد</t>
  </si>
  <si>
    <t>محمد حازم صوفان</t>
  </si>
  <si>
    <t>محمد حامد الفشتكي</t>
  </si>
  <si>
    <t>محمد حبش</t>
  </si>
  <si>
    <t>محمد حماد</t>
  </si>
  <si>
    <t>محمد خضار</t>
  </si>
  <si>
    <t>محمد دحبور</t>
  </si>
  <si>
    <t>محمد رفيق خانكان</t>
  </si>
  <si>
    <t>محمد زاهر</t>
  </si>
  <si>
    <t>محمد زرزور</t>
  </si>
  <si>
    <t>محمد زيبق</t>
  </si>
  <si>
    <t>محمد سليمان</t>
  </si>
  <si>
    <t>محمد سومر عرابي</t>
  </si>
  <si>
    <t>محمد شامي</t>
  </si>
  <si>
    <t>محمد شاهين</t>
  </si>
  <si>
    <t>محمد شوك</t>
  </si>
  <si>
    <t>محمد شيخ سليمان</t>
  </si>
  <si>
    <t>محمد صالح قشاطه الشهير بالرباطه</t>
  </si>
  <si>
    <t>محمد ضياء شبابيبي</t>
  </si>
  <si>
    <t>محمد طبق</t>
  </si>
  <si>
    <t>محمد عاصم البشوات</t>
  </si>
  <si>
    <t>محمد عبداللطيف</t>
  </si>
  <si>
    <t>محمد عدره</t>
  </si>
  <si>
    <t>محمد عدنان الحلبي</t>
  </si>
  <si>
    <t>محمد عرفان كريشاتي</t>
  </si>
  <si>
    <t>محمد عمار بيطار</t>
  </si>
  <si>
    <t>محمد عمار رفاعيه</t>
  </si>
  <si>
    <t>محمد عمران الزعبي</t>
  </si>
  <si>
    <t>محمد عمرو</t>
  </si>
  <si>
    <t>محمد عيد الجلدزبيدي</t>
  </si>
  <si>
    <t>محمد غميض</t>
  </si>
  <si>
    <t>محمد غنيم</t>
  </si>
  <si>
    <t>محمد غويش</t>
  </si>
  <si>
    <t>محمد فايز حسين</t>
  </si>
  <si>
    <t>محمد فايز هديها</t>
  </si>
  <si>
    <t>محمد كمال الدين الشماط</t>
  </si>
  <si>
    <t>محمد كنوه</t>
  </si>
  <si>
    <t>محمد لؤي الليموني</t>
  </si>
  <si>
    <t>محمد لؤي النشواتي</t>
  </si>
  <si>
    <t>محمد مجد القصاص</t>
  </si>
  <si>
    <t>محمد ملقط</t>
  </si>
  <si>
    <t>محمد منار الدهنه</t>
  </si>
  <si>
    <t>محمد منار خيتي</t>
  </si>
  <si>
    <t>محمد منير مبيض</t>
  </si>
  <si>
    <t>محمد ناجي</t>
  </si>
  <si>
    <t>محمد نعيم عودة</t>
  </si>
  <si>
    <t>محمد نور الدين الغريب</t>
  </si>
  <si>
    <t>محمد نور عاصي</t>
  </si>
  <si>
    <t>محمد هشام سيوده</t>
  </si>
  <si>
    <t>محمد وائل الكنجي</t>
  </si>
  <si>
    <t>محمد وفيق الزعيم</t>
  </si>
  <si>
    <t>محمد وليد الزبداني</t>
  </si>
  <si>
    <t>محمد وليد شيخ اوغلى</t>
  </si>
  <si>
    <t>محمد يامن بعلبكي</t>
  </si>
  <si>
    <t>محمود احمد</t>
  </si>
  <si>
    <t>محمود العثمان</t>
  </si>
  <si>
    <t>محمود المحمد</t>
  </si>
  <si>
    <t>محمود جمعه</t>
  </si>
  <si>
    <t>محمود حسن العذبه</t>
  </si>
  <si>
    <t>محمود عبدالجواد</t>
  </si>
  <si>
    <t>محمود نيسان</t>
  </si>
  <si>
    <t>مخلص ابراهيم</t>
  </si>
  <si>
    <t>مدين الحلبي</t>
  </si>
  <si>
    <t>مدين الشامي</t>
  </si>
  <si>
    <t>مرام المكاوي</t>
  </si>
  <si>
    <t>مرام الوتار</t>
  </si>
  <si>
    <t>مرح المقداد</t>
  </si>
  <si>
    <t>مرح سوقيه</t>
  </si>
  <si>
    <t>مرح صلع</t>
  </si>
  <si>
    <t>مرهف التكريتي</t>
  </si>
  <si>
    <t>مرهف النعمان</t>
  </si>
  <si>
    <t>مرهف مصطو</t>
  </si>
  <si>
    <t>مروان عوض</t>
  </si>
  <si>
    <t>مروة سلمان</t>
  </si>
  <si>
    <t>مروة غزالي</t>
  </si>
  <si>
    <t>مروة محمد</t>
  </si>
  <si>
    <t>مروه الحاج</t>
  </si>
  <si>
    <t>مروه القطاش</t>
  </si>
  <si>
    <t>مروه المزين</t>
  </si>
  <si>
    <t>مروه حجازي</t>
  </si>
  <si>
    <t>مروه شلغين</t>
  </si>
  <si>
    <t>مسلم الحجلة</t>
  </si>
  <si>
    <t>مصعب نصر</t>
  </si>
  <si>
    <t>مضر النبواني</t>
  </si>
  <si>
    <t>معاذ السقا</t>
  </si>
  <si>
    <t>معاذ اليبرودي</t>
  </si>
  <si>
    <t>معتز الدبجان</t>
  </si>
  <si>
    <t>معتز الفريج</t>
  </si>
  <si>
    <t>معتز جبان</t>
  </si>
  <si>
    <t>معتز زاعور</t>
  </si>
  <si>
    <t>معتز ملاك</t>
  </si>
  <si>
    <t>معتصم جمعه</t>
  </si>
  <si>
    <t>معضاد حامد</t>
  </si>
  <si>
    <t>معن سالمه</t>
  </si>
  <si>
    <t>ملاك مدخنة</t>
  </si>
  <si>
    <t>ملك كبب</t>
  </si>
  <si>
    <t>ملهم عواد</t>
  </si>
  <si>
    <t>منار العيد</t>
  </si>
  <si>
    <t>منار بيطار</t>
  </si>
  <si>
    <t>منار دالي كباب</t>
  </si>
  <si>
    <t>مناف الخضرالحاج عزاوي</t>
  </si>
  <si>
    <t>منال عبدالنبي</t>
  </si>
  <si>
    <t>منال كريمه</t>
  </si>
  <si>
    <t>منذر ابوعلي مهنا</t>
  </si>
  <si>
    <t>منذر حاج خليل</t>
  </si>
  <si>
    <t>منصور الحسين</t>
  </si>
  <si>
    <t>منصور السوادي</t>
  </si>
  <si>
    <t>منصور مرعي</t>
  </si>
  <si>
    <t>منى التكريتي</t>
  </si>
  <si>
    <t>منى اليوسف</t>
  </si>
  <si>
    <t>منى فياض</t>
  </si>
  <si>
    <t>منير عبد الرزاق</t>
  </si>
  <si>
    <t>منير عدوان</t>
  </si>
  <si>
    <t>مها الساره</t>
  </si>
  <si>
    <t>مها سيدو</t>
  </si>
  <si>
    <t>مها مسالخي</t>
  </si>
  <si>
    <t>مهران الخليف</t>
  </si>
  <si>
    <t>مهند الدبجان</t>
  </si>
  <si>
    <t>مهند الزميلي</t>
  </si>
  <si>
    <t>مهند بدر</t>
  </si>
  <si>
    <t>مهند خديجه</t>
  </si>
  <si>
    <t>مهند خطاب</t>
  </si>
  <si>
    <t>مؤيد الهنداوي</t>
  </si>
  <si>
    <t>مؤيد بكيره</t>
  </si>
  <si>
    <t>مي حروق</t>
  </si>
  <si>
    <t>مي حسنه</t>
  </si>
  <si>
    <t>مي سابا</t>
  </si>
  <si>
    <t>مياس احمد</t>
  </si>
  <si>
    <t>ميرنا دحروج</t>
  </si>
  <si>
    <t>ميرنا محمد</t>
  </si>
  <si>
    <t>ميس الشهاب</t>
  </si>
  <si>
    <t>ميسا طيان</t>
  </si>
  <si>
    <t>ميساء ابو الوي</t>
  </si>
  <si>
    <t>ميساء حاجي محمد</t>
  </si>
  <si>
    <t>ميساء رحمون</t>
  </si>
  <si>
    <t>ميسم الحسيان</t>
  </si>
  <si>
    <t>ميشلين سمعان</t>
  </si>
  <si>
    <t>ميشيل قيطيم</t>
  </si>
  <si>
    <t>ميلاد قسوم</t>
  </si>
  <si>
    <t>ناتالي السماره</t>
  </si>
  <si>
    <t>نادين مارديني</t>
  </si>
  <si>
    <t>ناديه العجاج السعد</t>
  </si>
  <si>
    <t>ناريمان اسمر</t>
  </si>
  <si>
    <t>نانسي الحرك</t>
  </si>
  <si>
    <t>نايف صالح</t>
  </si>
  <si>
    <t>نبال اشرفيه</t>
  </si>
  <si>
    <t>نبال الدكر</t>
  </si>
  <si>
    <t>نبال المرعي الحريري</t>
  </si>
  <si>
    <t>نبيله اسود</t>
  </si>
  <si>
    <t>نجود المرعي</t>
  </si>
  <si>
    <t>نجوى الفارس</t>
  </si>
  <si>
    <t>نجوى صعب</t>
  </si>
  <si>
    <t>ندى الدراخ</t>
  </si>
  <si>
    <t>نذير كسكين</t>
  </si>
  <si>
    <t>نرمين داؤد</t>
  </si>
  <si>
    <t>نرمين شمس الدين</t>
  </si>
  <si>
    <t>نسرين حمصي</t>
  </si>
  <si>
    <t>نسيبه الجلب</t>
  </si>
  <si>
    <t>نشوه الجماد</t>
  </si>
  <si>
    <t>نصر العودة</t>
  </si>
  <si>
    <t>نظيره الخوري</t>
  </si>
  <si>
    <t>نغم السيروان</t>
  </si>
  <si>
    <t>نوار عبد العال</t>
  </si>
  <si>
    <t>نور الخوري</t>
  </si>
  <si>
    <t>نور الدين الطوالبه</t>
  </si>
  <si>
    <t>نور الدين نصر</t>
  </si>
  <si>
    <t>نور الناقولا</t>
  </si>
  <si>
    <t>نور الهدى الرفاعي</t>
  </si>
  <si>
    <t>نور آلوندرا الدعبل</t>
  </si>
  <si>
    <t>نور حيدر</t>
  </si>
  <si>
    <t>نور خشة</t>
  </si>
  <si>
    <t>نور زين الدين</t>
  </si>
  <si>
    <t>نور شرف</t>
  </si>
  <si>
    <t>نور فروج</t>
  </si>
  <si>
    <t>نور كوكي</t>
  </si>
  <si>
    <t>نور ناجي حامد</t>
  </si>
  <si>
    <t>نورا الشدايده</t>
  </si>
  <si>
    <t>نورا صقور</t>
  </si>
  <si>
    <t>نورا عيروطه</t>
  </si>
  <si>
    <t>نورة خضور</t>
  </si>
  <si>
    <t>نورس القنطار</t>
  </si>
  <si>
    <t>نورس موسى</t>
  </si>
  <si>
    <t>نورشان الصالح</t>
  </si>
  <si>
    <t>نورما ابوخضر</t>
  </si>
  <si>
    <t>نوره عثمان</t>
  </si>
  <si>
    <t>نورهان ابراهيم</t>
  </si>
  <si>
    <t>نورهان البحري</t>
  </si>
  <si>
    <t>نورهان الخطيب</t>
  </si>
  <si>
    <t>نوف الفيصل</t>
  </si>
  <si>
    <t>نيجرفان عمر</t>
  </si>
  <si>
    <t>نيرمين ابراهيم</t>
  </si>
  <si>
    <t>نيفين السهلي</t>
  </si>
  <si>
    <t>هازار جعنينه</t>
  </si>
  <si>
    <t>هبا الكفري</t>
  </si>
  <si>
    <t>هبا غزلان</t>
  </si>
  <si>
    <t>هبه الحسن</t>
  </si>
  <si>
    <t>هبه اللحام</t>
  </si>
  <si>
    <t>هبه داؤد</t>
  </si>
  <si>
    <t>هبه سيف</t>
  </si>
  <si>
    <t>هبه معراوي</t>
  </si>
  <si>
    <t>هبه مقبل</t>
  </si>
  <si>
    <t>هبه نصر</t>
  </si>
  <si>
    <t>هدى البقاعي</t>
  </si>
  <si>
    <t>هدى الخالد</t>
  </si>
  <si>
    <t>هدى صباغ</t>
  </si>
  <si>
    <t>هدى غنيم</t>
  </si>
  <si>
    <t>هديل ابراهيم</t>
  </si>
  <si>
    <t>هديل البكر</t>
  </si>
  <si>
    <t>هديل المعاز</t>
  </si>
  <si>
    <t>هديه خراطه</t>
  </si>
  <si>
    <t>هديه يحيى</t>
  </si>
  <si>
    <t>هزار سقور</t>
  </si>
  <si>
    <t>هلا شحادي</t>
  </si>
  <si>
    <t>همام المشعان</t>
  </si>
  <si>
    <t>همسه درويش</t>
  </si>
  <si>
    <t>هناء الغوري</t>
  </si>
  <si>
    <t>هناء زعبوط</t>
  </si>
  <si>
    <t>هناء زند الحديد</t>
  </si>
  <si>
    <t>هناء غانم</t>
  </si>
  <si>
    <t>هناء محمود</t>
  </si>
  <si>
    <t>هونر حسو</t>
  </si>
  <si>
    <t>هيا المعراوي</t>
  </si>
  <si>
    <t>هيا حاج علي</t>
  </si>
  <si>
    <t>هيام العباس الكشكي</t>
  </si>
  <si>
    <t>هيفاء الخلف</t>
  </si>
  <si>
    <t>هيفاء مسعود</t>
  </si>
  <si>
    <t>هيلانه النصار</t>
  </si>
  <si>
    <t>وائل الاطرش</t>
  </si>
  <si>
    <t>وجدي كمال</t>
  </si>
  <si>
    <t>وداد أبو عيسى</t>
  </si>
  <si>
    <t>وزه الحمد</t>
  </si>
  <si>
    <t>وسام السالك</t>
  </si>
  <si>
    <t>وسام بلعوط</t>
  </si>
  <si>
    <t>وسام جبور</t>
  </si>
  <si>
    <t>وسام حسن</t>
  </si>
  <si>
    <t>وسام ضاهر</t>
  </si>
  <si>
    <t>وسيم الدنف</t>
  </si>
  <si>
    <t>وسيم حسن</t>
  </si>
  <si>
    <t>وسيم حلاوة</t>
  </si>
  <si>
    <t>وسيم حيدر</t>
  </si>
  <si>
    <t>وسيم سيف الدين</t>
  </si>
  <si>
    <t>وعد حرب</t>
  </si>
  <si>
    <t>وفاء الحميد</t>
  </si>
  <si>
    <t>وفاء الصباغ</t>
  </si>
  <si>
    <t>ولاء النحاس</t>
  </si>
  <si>
    <t>ولاء حمشو</t>
  </si>
  <si>
    <t>ولاء سواح</t>
  </si>
  <si>
    <t>وليد قاسم</t>
  </si>
  <si>
    <t>وليم فرزان</t>
  </si>
  <si>
    <t>وليم مسعود</t>
  </si>
  <si>
    <t>ساره الصبيح المحاميد</t>
  </si>
  <si>
    <t>ياسر عموش</t>
  </si>
  <si>
    <t>ياسمين ديوب</t>
  </si>
  <si>
    <t>ياسمين ساري</t>
  </si>
  <si>
    <t>ياسمين قاسم</t>
  </si>
  <si>
    <t>ياسين ابو سمره</t>
  </si>
  <si>
    <t>ياسين المصري</t>
  </si>
  <si>
    <t>ياسين حماد</t>
  </si>
  <si>
    <t>يحيى البقادله</t>
  </si>
  <si>
    <t>يزن الكشك</t>
  </si>
  <si>
    <t>يزن قريشه</t>
  </si>
  <si>
    <t>يسرى ازغير</t>
  </si>
  <si>
    <t>يسرى خالد</t>
  </si>
  <si>
    <t>يمامه بريدي</t>
  </si>
  <si>
    <t>يمان المصري</t>
  </si>
  <si>
    <t>يمان بزازي</t>
  </si>
  <si>
    <t>يوسف الحايك</t>
  </si>
  <si>
    <t>يوسف الزعبي</t>
  </si>
  <si>
    <t>يوسف سعيدي</t>
  </si>
  <si>
    <t>يوسف عباس</t>
  </si>
  <si>
    <t>يوسف نصر</t>
  </si>
  <si>
    <t>محمد نور الدين</t>
  </si>
  <si>
    <t>محمود الموسى</t>
  </si>
  <si>
    <t>ابراهيم المسالمه</t>
  </si>
  <si>
    <t>حسن الخطيب</t>
  </si>
  <si>
    <t>زين العابدين علي</t>
  </si>
  <si>
    <t>عبد الرزاق بدر الدين</t>
  </si>
  <si>
    <t>لينا القطريب</t>
  </si>
  <si>
    <t>محمد خير منيزل</t>
  </si>
  <si>
    <t>منال الموسى</t>
  </si>
  <si>
    <t>ميرنا الحسين</t>
  </si>
  <si>
    <t>يوسف حبيب</t>
  </si>
  <si>
    <t>علي رمضان</t>
  </si>
  <si>
    <t>فاطمة الخطيب</t>
  </si>
  <si>
    <t>طارق أزواق الجزائرلي</t>
  </si>
  <si>
    <t>خالد المقداد</t>
  </si>
  <si>
    <t>عبدالله ضمان</t>
  </si>
  <si>
    <t>محمد بسام تفكجي</t>
  </si>
  <si>
    <t>واثق المقداد</t>
  </si>
  <si>
    <t>فاطمه المحارب</t>
  </si>
  <si>
    <t>ايمان الصلخدي</t>
  </si>
  <si>
    <t>رستم العلي</t>
  </si>
  <si>
    <t>عمران ابو اسعد</t>
  </si>
  <si>
    <t>محمد يزن ليلا</t>
  </si>
  <si>
    <t>نجود غاوي</t>
  </si>
  <si>
    <t>هاني الخلف</t>
  </si>
  <si>
    <t>محمد قصي الحلبي</t>
  </si>
  <si>
    <t>عماد رافع</t>
  </si>
  <si>
    <t>غياث عباس</t>
  </si>
  <si>
    <t>منى عبد الجبار الرباح</t>
  </si>
  <si>
    <t>يزن الدركل</t>
  </si>
  <si>
    <t>محمد نيسان</t>
  </si>
  <si>
    <t>حاتم غزال</t>
  </si>
  <si>
    <t>عمار العيطة</t>
  </si>
  <si>
    <t>محمود قدور</t>
  </si>
  <si>
    <t>ابراهيم الجمعه</t>
  </si>
  <si>
    <t>ابراهيم الرواس</t>
  </si>
  <si>
    <t>ابراهيم الشيخ عمر</t>
  </si>
  <si>
    <t>ابراهيم بطحه</t>
  </si>
  <si>
    <t>ابراهيم فرح</t>
  </si>
  <si>
    <t>ابو الخير بكر</t>
  </si>
  <si>
    <t>اجود زيدان</t>
  </si>
  <si>
    <t>احلام ابو عيشه</t>
  </si>
  <si>
    <t>احمد البكري</t>
  </si>
  <si>
    <t>احمد البيش</t>
  </si>
  <si>
    <t>احمد الجردي</t>
  </si>
  <si>
    <t>احمد الدبش</t>
  </si>
  <si>
    <t>احمد الدكاك</t>
  </si>
  <si>
    <t>احمد العكيلي</t>
  </si>
  <si>
    <t>احمد العليوي</t>
  </si>
  <si>
    <t>احمد الكليب</t>
  </si>
  <si>
    <t>احمد الماس</t>
  </si>
  <si>
    <t>احمد المعاني</t>
  </si>
  <si>
    <t>احمد اياس</t>
  </si>
  <si>
    <t>احمد تمراز</t>
  </si>
  <si>
    <t>احمد سلعس</t>
  </si>
  <si>
    <t>احمد صوان</t>
  </si>
  <si>
    <t>احمد عوض</t>
  </si>
  <si>
    <t>احمد عيد</t>
  </si>
  <si>
    <t>احمد قرطومه</t>
  </si>
  <si>
    <t>احمد مخلوف</t>
  </si>
  <si>
    <t>احمد موسى</t>
  </si>
  <si>
    <t>احمد نوح</t>
  </si>
  <si>
    <t>اخلاص ابراهيم</t>
  </si>
  <si>
    <t>اريج القشوع</t>
  </si>
  <si>
    <t>اسامة ابو راس</t>
  </si>
  <si>
    <t>اسامة ابو زيد</t>
  </si>
  <si>
    <t>اسامة الخطيب</t>
  </si>
  <si>
    <t>اسامة هناوي</t>
  </si>
  <si>
    <t>اسامه الدنيفات</t>
  </si>
  <si>
    <t>اسامه المصري</t>
  </si>
  <si>
    <t>اسامه زيتون</t>
  </si>
  <si>
    <t>اسامه عباس</t>
  </si>
  <si>
    <t>اسامه عفيف</t>
  </si>
  <si>
    <t>اسامه ياغي</t>
  </si>
  <si>
    <t>اسراء مصري</t>
  </si>
  <si>
    <t>اسماء العقاد</t>
  </si>
  <si>
    <t>اسماء كرنبه</t>
  </si>
  <si>
    <t>اسيل شمالي</t>
  </si>
  <si>
    <t>افنان سلمان</t>
  </si>
  <si>
    <t>الاء محجوب</t>
  </si>
  <si>
    <t>اماني السيد</t>
  </si>
  <si>
    <t>امجد حسن</t>
  </si>
  <si>
    <t>امجد سرور</t>
  </si>
  <si>
    <t>امل الحميد</t>
  </si>
  <si>
    <t>امل عيسى</t>
  </si>
  <si>
    <t>اميرة النص</t>
  </si>
  <si>
    <t>امين موسى الاحمد</t>
  </si>
  <si>
    <t>انس الاطرش</t>
  </si>
  <si>
    <t>انس القاضي</t>
  </si>
  <si>
    <t>انس حموش</t>
  </si>
  <si>
    <t>انس غزال حروب</t>
  </si>
  <si>
    <t>انس غنيم</t>
  </si>
  <si>
    <t>انصاف احمد</t>
  </si>
  <si>
    <t>انعام الصهر</t>
  </si>
  <si>
    <t>انور خير الله</t>
  </si>
  <si>
    <t>اورينا الشيخ ابراهيم</t>
  </si>
  <si>
    <t>ايفانا حسن</t>
  </si>
  <si>
    <t>ايمان ابراهيم</t>
  </si>
  <si>
    <t>ايمان الحسين</t>
  </si>
  <si>
    <t>ايمان تقوى</t>
  </si>
  <si>
    <t>ايمان قرمه</t>
  </si>
  <si>
    <t>ايمن الخليل</t>
  </si>
  <si>
    <t>ايناس البدويه</t>
  </si>
  <si>
    <t>ايناس الصفدي</t>
  </si>
  <si>
    <t>ايه المروح</t>
  </si>
  <si>
    <t>ايه الموصلي</t>
  </si>
  <si>
    <t>ايهم ابراهيم</t>
  </si>
  <si>
    <t>ايهم اسماعيل</t>
  </si>
  <si>
    <t>ايهم النعمان</t>
  </si>
  <si>
    <t>ايهم عابدين</t>
  </si>
  <si>
    <t>ايهم علي</t>
  </si>
  <si>
    <t>أيهم الأحمد</t>
  </si>
  <si>
    <t>آيه عرار</t>
  </si>
  <si>
    <t>باسم حمدان</t>
  </si>
  <si>
    <t>باسم مقصود</t>
  </si>
  <si>
    <t>بشار الخرجيه</t>
  </si>
  <si>
    <t>بشار جديد</t>
  </si>
  <si>
    <t>بشار زينو</t>
  </si>
  <si>
    <t>بشار علي</t>
  </si>
  <si>
    <t>بشار مطر</t>
  </si>
  <si>
    <t>بشرى الجلاد</t>
  </si>
  <si>
    <t>بشرى سلام</t>
  </si>
  <si>
    <t>بشرى صالح</t>
  </si>
  <si>
    <t>بشرى محفوض</t>
  </si>
  <si>
    <t>بلال الخرجيه</t>
  </si>
  <si>
    <t>بلال امام</t>
  </si>
  <si>
    <t>بهاء الحريري</t>
  </si>
  <si>
    <t>بولين علبي</t>
  </si>
  <si>
    <t>بيان التايه</t>
  </si>
  <si>
    <t>بيان المشارقة</t>
  </si>
  <si>
    <t>بيداء حسن</t>
  </si>
  <si>
    <t>تبارك عليا</t>
  </si>
  <si>
    <t>تغريد قشقو</t>
  </si>
  <si>
    <t>تمام بوغازي</t>
  </si>
  <si>
    <t>جاكلين دره</t>
  </si>
  <si>
    <t>جلال الدين خشان</t>
  </si>
  <si>
    <t>جلال خزنه</t>
  </si>
  <si>
    <t>جلال قاسم</t>
  </si>
  <si>
    <t>جما ل العليوي</t>
  </si>
  <si>
    <t>جمال الشيخ سعيد</t>
  </si>
  <si>
    <t>جمانة حماده</t>
  </si>
  <si>
    <t>جميل الوسوف</t>
  </si>
  <si>
    <t>جوري نسب</t>
  </si>
  <si>
    <t>حسن الجوهري</t>
  </si>
  <si>
    <t>حسن الريس</t>
  </si>
  <si>
    <t>حسن وسوف</t>
  </si>
  <si>
    <t>حسين الحمود</t>
  </si>
  <si>
    <t>حسين الرفاعي</t>
  </si>
  <si>
    <t>حسين القهيدو</t>
  </si>
  <si>
    <t>حسين حسين</t>
  </si>
  <si>
    <t>حسين سليمان</t>
  </si>
  <si>
    <t>حسين شحيدة</t>
  </si>
  <si>
    <t>حلا صالح</t>
  </si>
  <si>
    <t>حنان الجباعي</t>
  </si>
  <si>
    <t>حنان الغاوي</t>
  </si>
  <si>
    <t>حنان دياب</t>
  </si>
  <si>
    <t>حنين الكراد</t>
  </si>
  <si>
    <t>حنين صبوح</t>
  </si>
  <si>
    <t>حنين قعير</t>
  </si>
  <si>
    <t>خالد الحلاق</t>
  </si>
  <si>
    <t>خالد الخن</t>
  </si>
  <si>
    <t>خالد القاضي</t>
  </si>
  <si>
    <t>خالد القزحلي</t>
  </si>
  <si>
    <t>خالد جبري</t>
  </si>
  <si>
    <t>خالد حمشو</t>
  </si>
  <si>
    <t>خدوج حسين</t>
  </si>
  <si>
    <t>خلود المويل</t>
  </si>
  <si>
    <t>خليل الجزائرلي</t>
  </si>
  <si>
    <t>خليل سكريه</t>
  </si>
  <si>
    <t>دارين الحمود</t>
  </si>
  <si>
    <t>دانية الصواف</t>
  </si>
  <si>
    <t>دعاء منصور</t>
  </si>
  <si>
    <t>دلال شحاده</t>
  </si>
  <si>
    <t>دمعه فرحات</t>
  </si>
  <si>
    <t>ديانا الترك</t>
  </si>
  <si>
    <t>ديما الطالب</t>
  </si>
  <si>
    <t>ديمه ملحم</t>
  </si>
  <si>
    <t>رافت المصري</t>
  </si>
  <si>
    <t>راما امانو</t>
  </si>
  <si>
    <t>راما جاويش</t>
  </si>
  <si>
    <t>راما حسين</t>
  </si>
  <si>
    <t>رامز الحلاق</t>
  </si>
  <si>
    <t>رامز ديبة</t>
  </si>
  <si>
    <t>رامي الحسين</t>
  </si>
  <si>
    <t>راميا الشاقي</t>
  </si>
  <si>
    <t>راميا بدور</t>
  </si>
  <si>
    <t>راني صالح</t>
  </si>
  <si>
    <t>رانيا دلحي</t>
  </si>
  <si>
    <t>رانيا عكاشه</t>
  </si>
  <si>
    <t>رانيه صقر</t>
  </si>
  <si>
    <t>رانيه نرش</t>
  </si>
  <si>
    <t>راويه عثمان</t>
  </si>
  <si>
    <t>رائد عمران</t>
  </si>
  <si>
    <t>رأفت النفوري</t>
  </si>
  <si>
    <t>ربا عياش</t>
  </si>
  <si>
    <t>ربى منصور</t>
  </si>
  <si>
    <t>ربيع اغزاوي</t>
  </si>
  <si>
    <t>ربينه عكوان</t>
  </si>
  <si>
    <t>رحاب رنكوسي</t>
  </si>
  <si>
    <t>رحاب شعبان</t>
  </si>
  <si>
    <t>رشا اليوسف</t>
  </si>
  <si>
    <t>رشا حداد</t>
  </si>
  <si>
    <t>رشا رضوان</t>
  </si>
  <si>
    <t>رشا ليلا</t>
  </si>
  <si>
    <t>رغد الانقر</t>
  </si>
  <si>
    <t>رغد الصياد</t>
  </si>
  <si>
    <t>رغد طفوري</t>
  </si>
  <si>
    <t>رغداء الحسن</t>
  </si>
  <si>
    <t>رغده عابده</t>
  </si>
  <si>
    <t>رقيه العلي</t>
  </si>
  <si>
    <t>رقيه محمد</t>
  </si>
  <si>
    <t>رنا ابو درعه</t>
  </si>
  <si>
    <t>رنا الحايك</t>
  </si>
  <si>
    <t>رنا جريره</t>
  </si>
  <si>
    <t>رنا حيدر</t>
  </si>
  <si>
    <t>رنا علوش</t>
  </si>
  <si>
    <t>رنا عيسى</t>
  </si>
  <si>
    <t>رنا كبتول</t>
  </si>
  <si>
    <t>رنجس بركات</t>
  </si>
  <si>
    <t>رندى الحراكي</t>
  </si>
  <si>
    <t>رنيم الحايك</t>
  </si>
  <si>
    <t>رنيم العرجا</t>
  </si>
  <si>
    <t>رنيم المصري</t>
  </si>
  <si>
    <t>رنيم الهندي</t>
  </si>
  <si>
    <t>رنيم دعبول</t>
  </si>
  <si>
    <t>رنيم صعب</t>
  </si>
  <si>
    <t>رهف احمد</t>
  </si>
  <si>
    <t>رهف العبد الخضر</t>
  </si>
  <si>
    <t>رهف المثقال</t>
  </si>
  <si>
    <t>رهف النجار</t>
  </si>
  <si>
    <t>رهف شقير</t>
  </si>
  <si>
    <t>روان البقاعي</t>
  </si>
  <si>
    <t>روان حمد</t>
  </si>
  <si>
    <t>رولى البيطار</t>
  </si>
  <si>
    <t>رويده بوابيجي</t>
  </si>
  <si>
    <t>رؤى سليمان</t>
  </si>
  <si>
    <t>رياض الحسن الاحمد</t>
  </si>
  <si>
    <t>ريم الايوبي</t>
  </si>
  <si>
    <t>ريم الحريري</t>
  </si>
  <si>
    <t>ريم كبتول</t>
  </si>
  <si>
    <t>ريما قهوه جي</t>
  </si>
  <si>
    <t>زكريا الدندن</t>
  </si>
  <si>
    <t>زياد ابراهيم</t>
  </si>
  <si>
    <t>زياد خوري</t>
  </si>
  <si>
    <t>زيدون المحيثاوي</t>
  </si>
  <si>
    <t>زينب عبد الله</t>
  </si>
  <si>
    <t>زينه قرموشه</t>
  </si>
  <si>
    <t>ساره المحيثاوي</t>
  </si>
  <si>
    <t>ساره رحال</t>
  </si>
  <si>
    <t>سارية اللو</t>
  </si>
  <si>
    <t>سامر داود</t>
  </si>
  <si>
    <t>سامي شبعاني</t>
  </si>
  <si>
    <t>سائر بيدق</t>
  </si>
  <si>
    <t>سحر خداج</t>
  </si>
  <si>
    <t>سدره حلو</t>
  </si>
  <si>
    <t>سرجيوس غنيم</t>
  </si>
  <si>
    <t>سرمد اسعديوسف</t>
  </si>
  <si>
    <t>سلام السن</t>
  </si>
  <si>
    <t>سلمى ادهم</t>
  </si>
  <si>
    <t>سليمان الأكرمي</t>
  </si>
  <si>
    <t>سليمان سلامه</t>
  </si>
  <si>
    <t>سماح عماد</t>
  </si>
  <si>
    <t>سمر علي</t>
  </si>
  <si>
    <t>سمعان الشيخ</t>
  </si>
  <si>
    <t>سمية مفلح</t>
  </si>
  <si>
    <t>سنا طالب</t>
  </si>
  <si>
    <t>سناء العلي</t>
  </si>
  <si>
    <t>سندس المرزوقي</t>
  </si>
  <si>
    <t>سهام قسيس</t>
  </si>
  <si>
    <t>سهر ابو هدير</t>
  </si>
  <si>
    <t>سهى محمد</t>
  </si>
  <si>
    <t>سوسن عليان</t>
  </si>
  <si>
    <t>سيرين زينيه</t>
  </si>
  <si>
    <t>شادي حمود</t>
  </si>
  <si>
    <t>شربل خنيفس</t>
  </si>
  <si>
    <t>شيرين حمدان</t>
  </si>
  <si>
    <t>صادق المصري</t>
  </si>
  <si>
    <t>صالح الشيخ عبد القادر</t>
  </si>
  <si>
    <t>صبا العدواني</t>
  </si>
  <si>
    <t>صفاء رحمة</t>
  </si>
  <si>
    <t>ضياء زريق</t>
  </si>
  <si>
    <t>طارق العنباوي</t>
  </si>
  <si>
    <t>طارق مرعي</t>
  </si>
  <si>
    <t>طلال الظاهر</t>
  </si>
  <si>
    <t>عاصم الخالد</t>
  </si>
  <si>
    <t>عامر الاحمد</t>
  </si>
  <si>
    <t>عائده جنبلاط</t>
  </si>
  <si>
    <t>عباده زينو</t>
  </si>
  <si>
    <t>عبد الرحمن الخزندار</t>
  </si>
  <si>
    <t>عبد الرحمن القالش</t>
  </si>
  <si>
    <t>عبد الرحمن سيروان</t>
  </si>
  <si>
    <t>عبد الرحمن شاشيط</t>
  </si>
  <si>
    <t>عبد الرحمن فارس</t>
  </si>
  <si>
    <t>عبد الرحيم داغستاني</t>
  </si>
  <si>
    <t>عبد العزيز الشيخ</t>
  </si>
  <si>
    <t>عبد القادر كامل</t>
  </si>
  <si>
    <t>عبد الله السلامة</t>
  </si>
  <si>
    <t>عبد الله الشيخ</t>
  </si>
  <si>
    <t>عبد الله حسين</t>
  </si>
  <si>
    <t>عبد الله حمود</t>
  </si>
  <si>
    <t>عبيده حمود</t>
  </si>
  <si>
    <t>عبير الاحمد</t>
  </si>
  <si>
    <t>عبير الاطرش</t>
  </si>
  <si>
    <t>عثمان زين</t>
  </si>
  <si>
    <t>عدي الحاج حسن</t>
  </si>
  <si>
    <t>عروه خضر</t>
  </si>
  <si>
    <t>علا الشرع</t>
  </si>
  <si>
    <t>علا المدرس</t>
  </si>
  <si>
    <t>علا حاج سعيد</t>
  </si>
  <si>
    <t>علا شيخة</t>
  </si>
  <si>
    <t>علاء ابراهيم</t>
  </si>
  <si>
    <t>علاء اسماعيل</t>
  </si>
  <si>
    <t>علاء الحنش</t>
  </si>
  <si>
    <t>علاء الدين الشاكوش</t>
  </si>
  <si>
    <t>علاء الدين شعبان</t>
  </si>
  <si>
    <t>علاء الدين شيحه</t>
  </si>
  <si>
    <t>علاء الدين عرابي</t>
  </si>
  <si>
    <t>علاء عبد الرحيم</t>
  </si>
  <si>
    <t>علاء قويدر</t>
  </si>
  <si>
    <t>علي الخالد</t>
  </si>
  <si>
    <t>علي الخن</t>
  </si>
  <si>
    <t>علي الديوب</t>
  </si>
  <si>
    <t>علي الشيخه</t>
  </si>
  <si>
    <t>علي العتيق</t>
  </si>
  <si>
    <t>علي زيتون</t>
  </si>
  <si>
    <t>علي شاقول</t>
  </si>
  <si>
    <t>علي نصر</t>
  </si>
  <si>
    <t>عمار الحسين الحميد</t>
  </si>
  <si>
    <t>عمار الراعي</t>
  </si>
  <si>
    <t>عمار دويعر</t>
  </si>
  <si>
    <t>عمار رمان</t>
  </si>
  <si>
    <t>عمار كبتوله</t>
  </si>
  <si>
    <t>عمار هواري</t>
  </si>
  <si>
    <t>عمر الجنادي</t>
  </si>
  <si>
    <t>عمر الحاج يحيى</t>
  </si>
  <si>
    <t>عمر العبدلله</t>
  </si>
  <si>
    <t>عمر المجذوب</t>
  </si>
  <si>
    <t>عمر صوان</t>
  </si>
  <si>
    <t>عمر مقصود</t>
  </si>
  <si>
    <t>عمران حرب</t>
  </si>
  <si>
    <t>عهد علي</t>
  </si>
  <si>
    <t>غادة الراجح</t>
  </si>
  <si>
    <t>غادة طه</t>
  </si>
  <si>
    <t>غاليه قطمه</t>
  </si>
  <si>
    <t>غدير عنبر</t>
  </si>
  <si>
    <t>غرام الحلقي</t>
  </si>
  <si>
    <t>غزل حيدور</t>
  </si>
  <si>
    <t>غسان عيسى</t>
  </si>
  <si>
    <t>فادي الحميد</t>
  </si>
  <si>
    <t>فادي الخوري</t>
  </si>
  <si>
    <t>فارس باشورة</t>
  </si>
  <si>
    <t>فارع الحسين العلي</t>
  </si>
  <si>
    <t>فاضل المعاني</t>
  </si>
  <si>
    <t>فاطر علي</t>
  </si>
  <si>
    <t>فاطمة الشنيتى</t>
  </si>
  <si>
    <t>فاطمه السوده</t>
  </si>
  <si>
    <t>فاطمه عبد الحق</t>
  </si>
  <si>
    <t>فتاة جحجاح</t>
  </si>
  <si>
    <t>فخري الكيلاني</t>
  </si>
  <si>
    <t>فراس العباس</t>
  </si>
  <si>
    <t>فراس حميدي</t>
  </si>
  <si>
    <t>فراس زمريق</t>
  </si>
  <si>
    <t>فؤاد جمعه</t>
  </si>
  <si>
    <t>قاسم الطرشان</t>
  </si>
  <si>
    <t>كاتيا التقي</t>
  </si>
  <si>
    <t>كاظم حيدر</t>
  </si>
  <si>
    <t>كرم حاج صادق</t>
  </si>
  <si>
    <t>كرم زيود</t>
  </si>
  <si>
    <t>كلوديا معمر</t>
  </si>
  <si>
    <t>كنده سياف</t>
  </si>
  <si>
    <t>لبنى العريضي</t>
  </si>
  <si>
    <t>لجين حسن</t>
  </si>
  <si>
    <t>لما الأسعد</t>
  </si>
  <si>
    <t>لمى المحايري</t>
  </si>
  <si>
    <t>لمى علي</t>
  </si>
  <si>
    <t>لورين حسن</t>
  </si>
  <si>
    <t>ليالي حديفه</t>
  </si>
  <si>
    <t>ليلى العلي ابو راس</t>
  </si>
  <si>
    <t>ليلى حاتم</t>
  </si>
  <si>
    <t>لين الدعيفس</t>
  </si>
  <si>
    <t>لين اليحيى</t>
  </si>
  <si>
    <t>لينا العربجي</t>
  </si>
  <si>
    <t>ماريا يوسف</t>
  </si>
  <si>
    <t>مازن عثمان</t>
  </si>
  <si>
    <t>مالك الشايب</t>
  </si>
  <si>
    <t>ماهر عبود</t>
  </si>
  <si>
    <t>ماهر مقشاتي</t>
  </si>
  <si>
    <t>مجد ابو فخر</t>
  </si>
  <si>
    <t>مجد ديب</t>
  </si>
  <si>
    <t>مجد غرة</t>
  </si>
  <si>
    <t>مجدولين سكري</t>
  </si>
  <si>
    <t>مجدي كيوان</t>
  </si>
  <si>
    <t>محمد احسان ادم</t>
  </si>
  <si>
    <t>محمد ارطوش</t>
  </si>
  <si>
    <t>محمد اشرف المكاري</t>
  </si>
  <si>
    <t>محمد البني</t>
  </si>
  <si>
    <t>محمد التكله</t>
  </si>
  <si>
    <t>محمد الجهماني</t>
  </si>
  <si>
    <t>محمد الحاج احمد</t>
  </si>
  <si>
    <t>محمد الحجة</t>
  </si>
  <si>
    <t>محمد الحسن العايد</t>
  </si>
  <si>
    <t>محمد الحكم ملوحي</t>
  </si>
  <si>
    <t>محمد الحمادة</t>
  </si>
  <si>
    <t>محمد الدوس</t>
  </si>
  <si>
    <t>محمد الذيب</t>
  </si>
  <si>
    <t>محمد الزعبي</t>
  </si>
  <si>
    <t>محمد الصباغ</t>
  </si>
  <si>
    <t>محمد الصعيدي</t>
  </si>
  <si>
    <t>محمد العمار</t>
  </si>
  <si>
    <t>محمد العمر</t>
  </si>
  <si>
    <t>محمد الفقير</t>
  </si>
  <si>
    <t>محمد القزحلي</t>
  </si>
  <si>
    <t>محمد الكردي</t>
  </si>
  <si>
    <t>محمد المثقال</t>
  </si>
  <si>
    <t>محمد المذيب</t>
  </si>
  <si>
    <t>محمد النبكي</t>
  </si>
  <si>
    <t>محمد النجم</t>
  </si>
  <si>
    <t>محمد الهلال</t>
  </si>
  <si>
    <t>محمد براء شعبان</t>
  </si>
  <si>
    <t>محمد برعيش</t>
  </si>
  <si>
    <t>محمد بصبوص</t>
  </si>
  <si>
    <t>محمد بكر البكر</t>
  </si>
  <si>
    <t>محمد بكيره</t>
  </si>
  <si>
    <t>محمد جوجو</t>
  </si>
  <si>
    <t>محمد حمود</t>
  </si>
  <si>
    <t>محمد خالد السيد</t>
  </si>
  <si>
    <t>محمد خالد المصري</t>
  </si>
  <si>
    <t>محمد خالد مراد</t>
  </si>
  <si>
    <t>محمد دلي حسن</t>
  </si>
  <si>
    <t>محمد ديش</t>
  </si>
  <si>
    <t>محمد راتب الحافظ</t>
  </si>
  <si>
    <t>محمد راتب جحه</t>
  </si>
  <si>
    <t>محمد ربيع غازي</t>
  </si>
  <si>
    <t>محمد رجب هدلا</t>
  </si>
  <si>
    <t>محمد سالم المصري</t>
  </si>
  <si>
    <t>محمد سعيد البعلي</t>
  </si>
  <si>
    <t>محمد سعيد سنديان</t>
  </si>
  <si>
    <t>محمد سعيد ملا</t>
  </si>
  <si>
    <t>محمد سميح السلاخ</t>
  </si>
  <si>
    <t>محمد سمير الشيخ درويش</t>
  </si>
  <si>
    <t>محمد سويدان</t>
  </si>
  <si>
    <t>محمد شمة</t>
  </si>
  <si>
    <t>محمد شوكت عنبري</t>
  </si>
  <si>
    <t>محمد صقر</t>
  </si>
  <si>
    <t>محمد عجيب</t>
  </si>
  <si>
    <t>محمد عمر المسلماني</t>
  </si>
  <si>
    <t>محمد عنبره</t>
  </si>
  <si>
    <t>محمد عيد الكنج</t>
  </si>
  <si>
    <t>محمد عيد النوفل</t>
  </si>
  <si>
    <t>محمد غانم</t>
  </si>
  <si>
    <t>محمد غره</t>
  </si>
  <si>
    <t>محمد غضبان</t>
  </si>
  <si>
    <t>محمد غوري</t>
  </si>
  <si>
    <t>محمد غيث الصباغ</t>
  </si>
  <si>
    <t>محمد فادي الشعار</t>
  </si>
  <si>
    <t>محمد فادي جوجو</t>
  </si>
  <si>
    <t>محمد فراس بلطه</t>
  </si>
  <si>
    <t>محمد فرهود</t>
  </si>
  <si>
    <t>محمد ماهر القطان</t>
  </si>
  <si>
    <t>محمد ماهر بسيكي</t>
  </si>
  <si>
    <t>محمد معجون</t>
  </si>
  <si>
    <t>محمد نعوم</t>
  </si>
  <si>
    <t>محمد نور الفاضل</t>
  </si>
  <si>
    <t>محمد نور خواندي</t>
  </si>
  <si>
    <t>محمد وليد رشوان</t>
  </si>
  <si>
    <t>محمد يمان شيخ اكريم</t>
  </si>
  <si>
    <t>محمود الصوان</t>
  </si>
  <si>
    <t>محمود سعد</t>
  </si>
  <si>
    <t>محمود سكحل</t>
  </si>
  <si>
    <t>محمود قاسو</t>
  </si>
  <si>
    <t>محمود محفوض</t>
  </si>
  <si>
    <t>محمود نوح</t>
  </si>
  <si>
    <t>مدين جمول</t>
  </si>
  <si>
    <t>مرح ايبو</t>
  </si>
  <si>
    <t>مروان بزال</t>
  </si>
  <si>
    <t>مروه القادري</t>
  </si>
  <si>
    <t>مريانه سلوم</t>
  </si>
  <si>
    <t>مصعب ادرع</t>
  </si>
  <si>
    <t>مضر مزهر</t>
  </si>
  <si>
    <t>معاذ رشوان</t>
  </si>
  <si>
    <t>ملهم النحلاوي</t>
  </si>
  <si>
    <t>ممدوح الحاج</t>
  </si>
  <si>
    <t>منار بكر</t>
  </si>
  <si>
    <t>منال ابراهيم</t>
  </si>
  <si>
    <t>منال الهواري</t>
  </si>
  <si>
    <t>منى الشيخ سليمان</t>
  </si>
  <si>
    <t>منى عكاشه</t>
  </si>
  <si>
    <t>مهران عمران</t>
  </si>
  <si>
    <t>مهند القويدر</t>
  </si>
  <si>
    <t>مهند بيرق</t>
  </si>
  <si>
    <t>مهند رفاعي</t>
  </si>
  <si>
    <t>مهند يونس</t>
  </si>
  <si>
    <t>مؤمن العلي</t>
  </si>
  <si>
    <t>ميره كحل</t>
  </si>
  <si>
    <t>ميس الاسعد</t>
  </si>
  <si>
    <t>ميس قره كجي</t>
  </si>
  <si>
    <t>ميسون الحمود</t>
  </si>
  <si>
    <t>ميلاد نفاع</t>
  </si>
  <si>
    <t>ناديا محمد</t>
  </si>
  <si>
    <t>نادين حسن</t>
  </si>
  <si>
    <t>نارمين الاحمد</t>
  </si>
  <si>
    <t>نبال احمد</t>
  </si>
  <si>
    <t>نبراس عثمان</t>
  </si>
  <si>
    <t>نبيل نمر</t>
  </si>
  <si>
    <t>ندى كعكه جي</t>
  </si>
  <si>
    <t>نزور سلامه</t>
  </si>
  <si>
    <t>نسرين الاشقر</t>
  </si>
  <si>
    <t>نسرين عكوان</t>
  </si>
  <si>
    <t>نوار طاها</t>
  </si>
  <si>
    <t>نور المسالمه</t>
  </si>
  <si>
    <t>نور انجق</t>
  </si>
  <si>
    <t>هبه الظاهر</t>
  </si>
  <si>
    <t>هلا حمزه</t>
  </si>
  <si>
    <t>همام زرقا</t>
  </si>
  <si>
    <t>هناء الشحاده</t>
  </si>
  <si>
    <t>هناء النص</t>
  </si>
  <si>
    <t>هند الصالح المغير</t>
  </si>
  <si>
    <t>هند فرزان</t>
  </si>
  <si>
    <t>هيام زهريه</t>
  </si>
  <si>
    <t>وائل عبود</t>
  </si>
  <si>
    <t>وردان اسماعيل</t>
  </si>
  <si>
    <t>وسام منصور</t>
  </si>
  <si>
    <t>وسيم علويه</t>
  </si>
  <si>
    <t>وصال رحال</t>
  </si>
  <si>
    <t>وعد القرة</t>
  </si>
  <si>
    <t>وعد ديوب</t>
  </si>
  <si>
    <t>وفاء المضرماني</t>
  </si>
  <si>
    <t>ولاء احمد</t>
  </si>
  <si>
    <t>ولاء الخجا</t>
  </si>
  <si>
    <t>ولاء عرابي</t>
  </si>
  <si>
    <t>وليد الديري</t>
  </si>
  <si>
    <t>وليد الشناعه</t>
  </si>
  <si>
    <t>وئام نصور</t>
  </si>
  <si>
    <t>يارا عباس</t>
  </si>
  <si>
    <t>يارا نصر الدين</t>
  </si>
  <si>
    <t>ياره السليم</t>
  </si>
  <si>
    <t>ياره عقل</t>
  </si>
  <si>
    <t>ياسر الزين</t>
  </si>
  <si>
    <t>ياسمين الصوصو</t>
  </si>
  <si>
    <t>ياسين الدالي المصري</t>
  </si>
  <si>
    <t>يامن الداهوك</t>
  </si>
  <si>
    <t>يامن الناضر</t>
  </si>
  <si>
    <t>يامن مارديني</t>
  </si>
  <si>
    <t>يزن اسماعيل</t>
  </si>
  <si>
    <t>يزن الشتار</t>
  </si>
  <si>
    <t>يزن محمد</t>
  </si>
  <si>
    <t>يوسف حمشو</t>
  </si>
  <si>
    <t>يوسف وهبة</t>
  </si>
  <si>
    <t>يونس العلي</t>
  </si>
  <si>
    <t>محمد غياث الشاطر</t>
  </si>
  <si>
    <t>رغد الحرش</t>
  </si>
  <si>
    <t>بشرى حمودة</t>
  </si>
  <si>
    <t>عبدالله الذيب</t>
  </si>
  <si>
    <t>عبد المناف عبد الوهاب</t>
  </si>
  <si>
    <t>بيان صهيون</t>
  </si>
  <si>
    <t>احمد خضره</t>
  </si>
  <si>
    <t>احمد عباس</t>
  </si>
  <si>
    <t>ادهم الخالد</t>
  </si>
  <si>
    <t>استبرق العسلي</t>
  </si>
  <si>
    <t>اسراء عثمان</t>
  </si>
  <si>
    <t>اسراء عزو</t>
  </si>
  <si>
    <t>اسماء الخطبا</t>
  </si>
  <si>
    <t>اسماعيل هديوه</t>
  </si>
  <si>
    <t>الاء المجلي</t>
  </si>
  <si>
    <t>الاء عيسى</t>
  </si>
  <si>
    <t>الحسن عبد الله</t>
  </si>
  <si>
    <t>امارات عواد</t>
  </si>
  <si>
    <t>اناس دارب نصر</t>
  </si>
  <si>
    <t>انجي حسون</t>
  </si>
  <si>
    <t>انس عريج</t>
  </si>
  <si>
    <t>ايهم الخضر</t>
  </si>
  <si>
    <t>ايهم ايوبي</t>
  </si>
  <si>
    <t>إياد غانم</t>
  </si>
  <si>
    <t>أحمد الشريف</t>
  </si>
  <si>
    <t>أدهم أسد</t>
  </si>
  <si>
    <t>ألفت السعدعزام</t>
  </si>
  <si>
    <t>أماني الغضبان</t>
  </si>
  <si>
    <t>أيمن عموش</t>
  </si>
  <si>
    <t>آلاء الهندي</t>
  </si>
  <si>
    <t>باسل محمد</t>
  </si>
  <si>
    <t>باسمه السادات</t>
  </si>
  <si>
    <t>بتول محمود</t>
  </si>
  <si>
    <t>براءة الدكاك</t>
  </si>
  <si>
    <t>بسام موسى</t>
  </si>
  <si>
    <t>بشار امون</t>
  </si>
  <si>
    <t>بهاء مظلوم</t>
  </si>
  <si>
    <t>بيان المحاميد</t>
  </si>
  <si>
    <t>بيداء ديوب</t>
  </si>
  <si>
    <t>بيرق الخطيب ابو فخر</t>
  </si>
  <si>
    <t>تامر المفلح</t>
  </si>
  <si>
    <t>تسنيم الحاج ابراهيم</t>
  </si>
  <si>
    <t>تهاني الهندي</t>
  </si>
  <si>
    <t>جمال سليمان</t>
  </si>
  <si>
    <t>جنى نعيم</t>
  </si>
  <si>
    <t>جهان الشاطر</t>
  </si>
  <si>
    <t>جودي طلس</t>
  </si>
  <si>
    <t>حسام الحسن الجاسم</t>
  </si>
  <si>
    <t>حسان ابوحلا</t>
  </si>
  <si>
    <t>حسان بقله</t>
  </si>
  <si>
    <t>حسين الخبازه</t>
  </si>
  <si>
    <t>حسين علي</t>
  </si>
  <si>
    <t>حلا سلمان</t>
  </si>
  <si>
    <t>حمزة ريشة</t>
  </si>
  <si>
    <t>حنين عثمان</t>
  </si>
  <si>
    <t>حنين مبروك</t>
  </si>
  <si>
    <t>حيدر سلامه</t>
  </si>
  <si>
    <t>حيدر سلطان</t>
  </si>
  <si>
    <t>خالد حرب</t>
  </si>
  <si>
    <t>خالد دركزللي البغدادي</t>
  </si>
  <si>
    <t>خضر سليمان</t>
  </si>
  <si>
    <t>خلود طبيخ</t>
  </si>
  <si>
    <t>خليل زهره</t>
  </si>
  <si>
    <t>داليا يوسف</t>
  </si>
  <si>
    <t>دانا شيباني</t>
  </si>
  <si>
    <t>دانيا الموصلي</t>
  </si>
  <si>
    <t>دنيا غازي</t>
  </si>
  <si>
    <t>ذوالفقار ابراهيم</t>
  </si>
  <si>
    <t>راما المصطفى</t>
  </si>
  <si>
    <t>رامة الأحمد</t>
  </si>
  <si>
    <t>رامي الدكرلي</t>
  </si>
  <si>
    <t>رامي درويش</t>
  </si>
  <si>
    <t>راميا حسن</t>
  </si>
  <si>
    <t>رانيا التع</t>
  </si>
  <si>
    <t>راويه دبوس</t>
  </si>
  <si>
    <t>راويه ملقط</t>
  </si>
  <si>
    <t>رأفت المصري</t>
  </si>
  <si>
    <t>ربا الدبيسي</t>
  </si>
  <si>
    <t>ربا مرهج</t>
  </si>
  <si>
    <t>ردينه رشيد</t>
  </si>
  <si>
    <t>رشيد الحكيم</t>
  </si>
  <si>
    <t>رضوان شعبان</t>
  </si>
  <si>
    <t>رغد جنعير</t>
  </si>
  <si>
    <t>رغد طعان</t>
  </si>
  <si>
    <t>رنيم السمان</t>
  </si>
  <si>
    <t>رهام اسبر</t>
  </si>
  <si>
    <t>رهف زلغنه</t>
  </si>
  <si>
    <t>رهف سقر</t>
  </si>
  <si>
    <t>رهف عمران</t>
  </si>
  <si>
    <t>روان القاسم</t>
  </si>
  <si>
    <t>رولا حسن</t>
  </si>
  <si>
    <t>زاهر صقر</t>
  </si>
  <si>
    <t>زياد العلي</t>
  </si>
  <si>
    <t>زيد حمادة</t>
  </si>
  <si>
    <t>زينب اسبر</t>
  </si>
  <si>
    <t>زينه  سعد</t>
  </si>
  <si>
    <t>ساره الالا</t>
  </si>
  <si>
    <t>سالي الحسن</t>
  </si>
  <si>
    <t>سامر عجيب</t>
  </si>
  <si>
    <t>ساميه جمل الدين</t>
  </si>
  <si>
    <t>سعيد جغنون</t>
  </si>
  <si>
    <t>سعيد هناوي</t>
  </si>
  <si>
    <t>سكينه كنعان</t>
  </si>
  <si>
    <t>سلاف طالب</t>
  </si>
  <si>
    <t>سلوى بصل</t>
  </si>
  <si>
    <t>سليمان عبد الله</t>
  </si>
  <si>
    <t>سليمان عون</t>
  </si>
  <si>
    <t>سمر الحوراني</t>
  </si>
  <si>
    <t>سناء نقرش</t>
  </si>
  <si>
    <t>سوزان شوفان</t>
  </si>
  <si>
    <t>سومر صقر</t>
  </si>
  <si>
    <t>شادي الوني</t>
  </si>
  <si>
    <t>شادي بكور</t>
  </si>
  <si>
    <t>شادي معروف</t>
  </si>
  <si>
    <t>شدوان حبيب</t>
  </si>
  <si>
    <t>شذا عزيز</t>
  </si>
  <si>
    <t>شروق الذيب</t>
  </si>
  <si>
    <t>صابرين ونوس</t>
  </si>
  <si>
    <t>صالح نصار</t>
  </si>
  <si>
    <t>طارق الحاج علي</t>
  </si>
  <si>
    <t>عائشه الغريب</t>
  </si>
  <si>
    <t>عبد الرحمن الأمعري</t>
  </si>
  <si>
    <t>عبير قسام</t>
  </si>
  <si>
    <t>عفاف الجاسم</t>
  </si>
  <si>
    <t>علا الاسدي</t>
  </si>
  <si>
    <t>علا الاغواني</t>
  </si>
  <si>
    <t>علي برهوم</t>
  </si>
  <si>
    <t>علي جلول</t>
  </si>
  <si>
    <t>علي حمود</t>
  </si>
  <si>
    <t>علي شرف الدين</t>
  </si>
  <si>
    <t>علي علي</t>
  </si>
  <si>
    <t>علي عوكر</t>
  </si>
  <si>
    <t>عماد شلهوب</t>
  </si>
  <si>
    <t>عمران عميره</t>
  </si>
  <si>
    <t>غاليه ترجمان</t>
  </si>
  <si>
    <t>غدير الطويل</t>
  </si>
  <si>
    <t>غراء عساف</t>
  </si>
  <si>
    <t>غريس السبسبي</t>
  </si>
  <si>
    <t>غفران الملحم</t>
  </si>
  <si>
    <t>غلادس أبو عقل</t>
  </si>
  <si>
    <t>غيث النصار</t>
  </si>
  <si>
    <t>غيث فوزي</t>
  </si>
  <si>
    <t>غيث ناصرالدين</t>
  </si>
  <si>
    <t>فاديه جمال الدين</t>
  </si>
  <si>
    <t>فارس عساف</t>
  </si>
  <si>
    <t>فارس كحيله</t>
  </si>
  <si>
    <t>فاطمة حمود</t>
  </si>
  <si>
    <t>فاطمة غنيمي</t>
  </si>
  <si>
    <t>فاطمه الخطيب</t>
  </si>
  <si>
    <t>فاطمه فندي</t>
  </si>
  <si>
    <t>فراس غانم</t>
  </si>
  <si>
    <t>فرح جاويش</t>
  </si>
  <si>
    <t>فرحان زغيب</t>
  </si>
  <si>
    <t>قصي ديب</t>
  </si>
  <si>
    <t>قمر انجيلة</t>
  </si>
  <si>
    <t>قيس القاعد</t>
  </si>
  <si>
    <t>كنانه فرزات</t>
  </si>
  <si>
    <t>كنده الشاعر</t>
  </si>
  <si>
    <t>لانا بقدونس</t>
  </si>
  <si>
    <t>لبانه دقاق</t>
  </si>
  <si>
    <t>لطيفة قبيطري</t>
  </si>
  <si>
    <t>لمى الشاطر</t>
  </si>
  <si>
    <t>لوريس الخالد</t>
  </si>
  <si>
    <t>لؤي عمران</t>
  </si>
  <si>
    <t>ماجدولين حميدي</t>
  </si>
  <si>
    <t>مازن بركات</t>
  </si>
  <si>
    <t>ماشيستي بركات</t>
  </si>
  <si>
    <t>ماهر المجذوب</t>
  </si>
  <si>
    <t>مايا كربوج</t>
  </si>
  <si>
    <t>مجد احسان</t>
  </si>
  <si>
    <t>مجد العلاوي</t>
  </si>
  <si>
    <t>محمد ابودحلوش</t>
  </si>
  <si>
    <t>محمد الحمود</t>
  </si>
  <si>
    <t>محمد الرجب</t>
  </si>
  <si>
    <t>محمد السلمان</t>
  </si>
  <si>
    <t>محمد الشعبي</t>
  </si>
  <si>
    <t>محمد أنس مارديني</t>
  </si>
  <si>
    <t>محمد بركات</t>
  </si>
  <si>
    <t>محمد بكر</t>
  </si>
  <si>
    <t>محمد حبيبه</t>
  </si>
  <si>
    <t>محمد حسام الدين</t>
  </si>
  <si>
    <t>محمد حموده</t>
  </si>
  <si>
    <t>محمد خير قصار</t>
  </si>
  <si>
    <t>محمد رمضان زكريا</t>
  </si>
  <si>
    <t>محمد شرقاوي</t>
  </si>
  <si>
    <t>محمد طنبري</t>
  </si>
  <si>
    <t>محمد علي الأشقر</t>
  </si>
  <si>
    <t>محمد عليان</t>
  </si>
  <si>
    <t>محمد ميقري</t>
  </si>
  <si>
    <t>محمد نور مصطفى</t>
  </si>
  <si>
    <t>محمدايمن مجلوبا</t>
  </si>
  <si>
    <t>محمدناصر دردس</t>
  </si>
  <si>
    <t>محمود الملحم</t>
  </si>
  <si>
    <t>محمود اومري</t>
  </si>
  <si>
    <t>محمود فيومي</t>
  </si>
  <si>
    <t>محي الدين برهوم</t>
  </si>
  <si>
    <t>مرح حسون</t>
  </si>
  <si>
    <t>مرح شبابيبي</t>
  </si>
  <si>
    <t>مرح محمد</t>
  </si>
  <si>
    <t>مروان الحمود</t>
  </si>
  <si>
    <t>مروى سليم</t>
  </si>
  <si>
    <t>مصطفى النصار</t>
  </si>
  <si>
    <t>مصونه خليل</t>
  </si>
  <si>
    <t>معاذ شكاس</t>
  </si>
  <si>
    <t>معتصم غزلان</t>
  </si>
  <si>
    <t>ملاذ بحيري</t>
  </si>
  <si>
    <t>منار البريحي</t>
  </si>
  <si>
    <t>منار العلي الحويج</t>
  </si>
  <si>
    <t>منال السيد</t>
  </si>
  <si>
    <t>مهدي سودان</t>
  </si>
  <si>
    <t>مهران جمول</t>
  </si>
  <si>
    <t>مي الشوحه</t>
  </si>
  <si>
    <t>مياده العلي</t>
  </si>
  <si>
    <t>ميرفت سليمان</t>
  </si>
  <si>
    <t>ميرنا ابوسمره</t>
  </si>
  <si>
    <t>ميرنا احمد</t>
  </si>
  <si>
    <t>ميس علي</t>
  </si>
  <si>
    <t>نادر الجرمقاني</t>
  </si>
  <si>
    <t>نرمين جمعه</t>
  </si>
  <si>
    <t>نرمين سلوم</t>
  </si>
  <si>
    <t>نسرين اسبر</t>
  </si>
  <si>
    <t>نغم سلامه</t>
  </si>
  <si>
    <t>نهاد ملقط</t>
  </si>
  <si>
    <t>نور الدين غوري</t>
  </si>
  <si>
    <t>نور الهدى عبارة</t>
  </si>
  <si>
    <t>نورا الحلبي</t>
  </si>
  <si>
    <t>نورس الشعار</t>
  </si>
  <si>
    <t>نورشان معتوق</t>
  </si>
  <si>
    <t>نيفين الغضبان</t>
  </si>
  <si>
    <t>هاله يوزغاتلي</t>
  </si>
  <si>
    <t>هاني الخطيب</t>
  </si>
  <si>
    <t>هبه قسام</t>
  </si>
  <si>
    <t>هبه محمد الأحمد</t>
  </si>
  <si>
    <t>هبه هلاله</t>
  </si>
  <si>
    <t>هدى حموي</t>
  </si>
  <si>
    <t>هديل النابلسي</t>
  </si>
  <si>
    <t>هديل فخر</t>
  </si>
  <si>
    <t>هزار الاورفلي</t>
  </si>
  <si>
    <t>هزار طبنج</t>
  </si>
  <si>
    <t>هناء حوريه</t>
  </si>
  <si>
    <t>هنادى بكر</t>
  </si>
  <si>
    <t>هندرين شيخو</t>
  </si>
  <si>
    <t>هيا مخيبر</t>
  </si>
  <si>
    <t>هيام الفروان</t>
  </si>
  <si>
    <t>هيام مصطفى</t>
  </si>
  <si>
    <t>وائل محمد</t>
  </si>
  <si>
    <t>وديان المالح</t>
  </si>
  <si>
    <t>وسام علي</t>
  </si>
  <si>
    <t>وطفه الغصين</t>
  </si>
  <si>
    <t>وعد الاسعد</t>
  </si>
  <si>
    <t>ولاء ابواحمد</t>
  </si>
  <si>
    <t>ولاء عياش</t>
  </si>
  <si>
    <t>يارا جمول</t>
  </si>
  <si>
    <t>ياسمين المحمد</t>
  </si>
  <si>
    <t>ياسين زين العابدين</t>
  </si>
  <si>
    <t>يائل اسماعيل</t>
  </si>
  <si>
    <t>يزن ابراهيم</t>
  </si>
  <si>
    <t>يونس النجار</t>
  </si>
  <si>
    <t>يونس زهرا</t>
  </si>
  <si>
    <t>يونس هيفا</t>
  </si>
  <si>
    <t>مرام العصلي</t>
  </si>
  <si>
    <t>معاذ بدوي</t>
  </si>
  <si>
    <t>سماح كعيكاتي</t>
  </si>
  <si>
    <t>براءه عاشور</t>
  </si>
  <si>
    <t>الثوره</t>
  </si>
  <si>
    <t>محمدممتاز</t>
  </si>
  <si>
    <t xml:space="preserve">سلوى </t>
  </si>
  <si>
    <t xml:space="preserve">عماد الدين </t>
  </si>
  <si>
    <t>بندر</t>
  </si>
  <si>
    <t>المغتز</t>
  </si>
  <si>
    <t>المفرق</t>
  </si>
  <si>
    <t>رسمية</t>
  </si>
  <si>
    <t>حلا</t>
  </si>
  <si>
    <t>نزير</t>
  </si>
  <si>
    <t>الحريف</t>
  </si>
  <si>
    <t>تواني</t>
  </si>
  <si>
    <t>حمريت</t>
  </si>
  <si>
    <t>صبري</t>
  </si>
  <si>
    <t>محمد مصباح</t>
  </si>
  <si>
    <t>عاطف</t>
  </si>
  <si>
    <t>نبع الصخر</t>
  </si>
  <si>
    <t>سهى المزين</t>
  </si>
  <si>
    <t>عزيزة</t>
  </si>
  <si>
    <t>جباتا الخشب</t>
  </si>
  <si>
    <t>شروق</t>
  </si>
  <si>
    <t>جب الجراح</t>
  </si>
  <si>
    <t>قطيفه</t>
  </si>
  <si>
    <t>رحمة</t>
  </si>
  <si>
    <t>جدة</t>
  </si>
  <si>
    <t xml:space="preserve">سهام </t>
  </si>
  <si>
    <t>محمد نعمان</t>
  </si>
  <si>
    <t>خان الشيح</t>
  </si>
  <si>
    <t>محمد فوزي</t>
  </si>
  <si>
    <t>كفى</t>
  </si>
  <si>
    <t>زكية</t>
  </si>
  <si>
    <t>دير ماما</t>
  </si>
  <si>
    <t>لميعا</t>
  </si>
  <si>
    <t xml:space="preserve">بيان </t>
  </si>
  <si>
    <t>غزه</t>
  </si>
  <si>
    <t>بريده</t>
  </si>
  <si>
    <t>عين دقنة</t>
  </si>
  <si>
    <t>نعمه</t>
  </si>
  <si>
    <t>شاهه</t>
  </si>
  <si>
    <t>المنصوره</t>
  </si>
  <si>
    <t>ندا</t>
  </si>
  <si>
    <t>الحاتمية</t>
  </si>
  <si>
    <t>محرز</t>
  </si>
  <si>
    <t>بدران</t>
  </si>
  <si>
    <t>فطوم رباح</t>
  </si>
  <si>
    <t>حي القزاز</t>
  </si>
  <si>
    <t>قيسا</t>
  </si>
  <si>
    <t>فريح</t>
  </si>
  <si>
    <t>تجره</t>
  </si>
  <si>
    <t>محمد نعيم</t>
  </si>
  <si>
    <t>هيلا</t>
  </si>
  <si>
    <t>الباب</t>
  </si>
  <si>
    <t>عبد الاله</t>
  </si>
  <si>
    <t>قطف</t>
  </si>
  <si>
    <t>ربله</t>
  </si>
  <si>
    <t>يسيره</t>
  </si>
  <si>
    <t>بيت زنتوت</t>
  </si>
  <si>
    <t>محمد نسيب</t>
  </si>
  <si>
    <t>بطرس</t>
  </si>
  <si>
    <t>كويا</t>
  </si>
  <si>
    <t>هدى شحاده</t>
  </si>
  <si>
    <t>الشعفة</t>
  </si>
  <si>
    <t>هنود</t>
  </si>
  <si>
    <t xml:space="preserve">فيصل </t>
  </si>
  <si>
    <t>قحطان</t>
  </si>
  <si>
    <t>سميحة</t>
  </si>
  <si>
    <t>بسين</t>
  </si>
  <si>
    <t>ثريا ادريس</t>
  </si>
  <si>
    <t>هيله</t>
  </si>
  <si>
    <t>محمد فاروق</t>
  </si>
  <si>
    <t>محمدخضر</t>
  </si>
  <si>
    <t>شريف</t>
  </si>
  <si>
    <t>دمشق الروضه</t>
  </si>
  <si>
    <t>حاس</t>
  </si>
  <si>
    <t xml:space="preserve">ماهر </t>
  </si>
  <si>
    <t>روهلان</t>
  </si>
  <si>
    <t>احمد رضوان</t>
  </si>
  <si>
    <t>فهميه</t>
  </si>
  <si>
    <t>اقبال</t>
  </si>
  <si>
    <t>رأس المعرة</t>
  </si>
  <si>
    <t>روشن</t>
  </si>
  <si>
    <t>حبور</t>
  </si>
  <si>
    <t>محمد شادي</t>
  </si>
  <si>
    <t>امريه</t>
  </si>
  <si>
    <t>زبدين</t>
  </si>
  <si>
    <t>نادية</t>
  </si>
  <si>
    <t xml:space="preserve">سوسن </t>
  </si>
  <si>
    <t>جومانا</t>
  </si>
  <si>
    <t>وضاح</t>
  </si>
  <si>
    <t>ملاذ</t>
  </si>
  <si>
    <t>عبد المطلب</t>
  </si>
  <si>
    <t>محمد رشاد</t>
  </si>
  <si>
    <t>عربيه</t>
  </si>
  <si>
    <t>راكان</t>
  </si>
  <si>
    <t>الكرك</t>
  </si>
  <si>
    <t xml:space="preserve">رياض </t>
  </si>
  <si>
    <t>دروشا</t>
  </si>
  <si>
    <t>كيندا</t>
  </si>
  <si>
    <t>صيدا الجولان</t>
  </si>
  <si>
    <t>حبيب</t>
  </si>
  <si>
    <t>نظيره</t>
  </si>
  <si>
    <t>مسحره</t>
  </si>
  <si>
    <t>انخل</t>
  </si>
  <si>
    <t>مريانا</t>
  </si>
  <si>
    <t>تبنه</t>
  </si>
  <si>
    <t>ابو منقار</t>
  </si>
  <si>
    <t>ادريس</t>
  </si>
  <si>
    <t>رمضان</t>
  </si>
  <si>
    <t>كفر خاشر</t>
  </si>
  <si>
    <t>حرفا</t>
  </si>
  <si>
    <t>خليف</t>
  </si>
  <si>
    <t>الباغوز</t>
  </si>
  <si>
    <t xml:space="preserve">جديدة خاص </t>
  </si>
  <si>
    <t>خريجه صليبي</t>
  </si>
  <si>
    <t>مدينه</t>
  </si>
  <si>
    <t>رستم</t>
  </si>
  <si>
    <t>ليلى عمران</t>
  </si>
  <si>
    <t>كاسر</t>
  </si>
  <si>
    <t>الغاب</t>
  </si>
  <si>
    <t>حفيظه</t>
  </si>
  <si>
    <t xml:space="preserve">حلب </t>
  </si>
  <si>
    <t>عويد</t>
  </si>
  <si>
    <t>سراب</t>
  </si>
  <si>
    <t>زللو</t>
  </si>
  <si>
    <t>هلالة</t>
  </si>
  <si>
    <t>المشرفة</t>
  </si>
  <si>
    <t>عبدالماجود</t>
  </si>
  <si>
    <t>معربه</t>
  </si>
  <si>
    <t>اسعاف</t>
  </si>
  <si>
    <t>امسير</t>
  </si>
  <si>
    <t>خميسة</t>
  </si>
  <si>
    <t>حزرما</t>
  </si>
  <si>
    <t>مزرعة بيت جن</t>
  </si>
  <si>
    <t>ساطي</t>
  </si>
  <si>
    <t>غزيل</t>
  </si>
  <si>
    <t xml:space="preserve">فايزة </t>
  </si>
  <si>
    <t>كفر سجنه</t>
  </si>
  <si>
    <t>محمدكمال</t>
  </si>
  <si>
    <t>نجيب</t>
  </si>
  <si>
    <t>جمانة</t>
  </si>
  <si>
    <t>رافع</t>
  </si>
  <si>
    <t>المشنف</t>
  </si>
  <si>
    <t>علا</t>
  </si>
  <si>
    <t>معلولا</t>
  </si>
  <si>
    <t xml:space="preserve">محمد سعيد </t>
  </si>
  <si>
    <t>نوفل</t>
  </si>
  <si>
    <t>شهيده</t>
  </si>
  <si>
    <t>عصمت</t>
  </si>
  <si>
    <t>المسيفره</t>
  </si>
  <si>
    <t>عبيده</t>
  </si>
  <si>
    <t>القطيفه</t>
  </si>
  <si>
    <t>حسنيه</t>
  </si>
  <si>
    <t>جهيده</t>
  </si>
  <si>
    <t>جديد</t>
  </si>
  <si>
    <t>حصين البحر</t>
  </si>
  <si>
    <t>فتاة</t>
  </si>
  <si>
    <t>بشلاما</t>
  </si>
  <si>
    <t>رفيقه</t>
  </si>
  <si>
    <t>بيت سحم</t>
  </si>
  <si>
    <t>مياسه</t>
  </si>
  <si>
    <t xml:space="preserve">ناديا </t>
  </si>
  <si>
    <t xml:space="preserve">روان </t>
  </si>
  <si>
    <t>علياء</t>
  </si>
  <si>
    <t>ديرالزور</t>
  </si>
  <si>
    <t>فوزا</t>
  </si>
  <si>
    <t>زاهيه</t>
  </si>
  <si>
    <t>بستان الحمام</t>
  </si>
  <si>
    <t>سمية</t>
  </si>
  <si>
    <t>جزرة بو حميد</t>
  </si>
  <si>
    <t>رهيا</t>
  </si>
  <si>
    <t>رخله</t>
  </si>
  <si>
    <t xml:space="preserve">نبيل </t>
  </si>
  <si>
    <t>كرتو</t>
  </si>
  <si>
    <t>انغام</t>
  </si>
  <si>
    <t>جمال الدين</t>
  </si>
  <si>
    <t>فائده</t>
  </si>
  <si>
    <t>مخيم جرمانا</t>
  </si>
  <si>
    <t>وسام</t>
  </si>
  <si>
    <t xml:space="preserve">محمد جلال </t>
  </si>
  <si>
    <t xml:space="preserve">منال </t>
  </si>
  <si>
    <t>زكي</t>
  </si>
  <si>
    <t>هيفاء بوبس</t>
  </si>
  <si>
    <t>ترمانين</t>
  </si>
  <si>
    <t>شحاده</t>
  </si>
  <si>
    <t>مخرم فوقاني</t>
  </si>
  <si>
    <t>عبير جنيد</t>
  </si>
  <si>
    <t xml:space="preserve">انخل </t>
  </si>
  <si>
    <t>عتيبه</t>
  </si>
  <si>
    <t>صديقه</t>
  </si>
  <si>
    <t xml:space="preserve">محمد وليد </t>
  </si>
  <si>
    <t xml:space="preserve">نورة </t>
  </si>
  <si>
    <t>مكيه</t>
  </si>
  <si>
    <t>نعمو الجرد</t>
  </si>
  <si>
    <t>فيوليت</t>
  </si>
  <si>
    <t>مصلح</t>
  </si>
  <si>
    <t>شعوانة</t>
  </si>
  <si>
    <t>فاديه مزعل</t>
  </si>
  <si>
    <t>أهداف</t>
  </si>
  <si>
    <t>سعن القبلي</t>
  </si>
  <si>
    <t>ممدوح</t>
  </si>
  <si>
    <t>فله</t>
  </si>
  <si>
    <t>ليبيا</t>
  </si>
  <si>
    <t>عايشه</t>
  </si>
  <si>
    <t>البلاط</t>
  </si>
  <si>
    <t>أحمد وسيم</t>
  </si>
  <si>
    <t>ايمان اللو</t>
  </si>
  <si>
    <t>بطه</t>
  </si>
  <si>
    <t>عبدالستار</t>
  </si>
  <si>
    <t>احمد بسام</t>
  </si>
  <si>
    <t>ديرالزور/القصور</t>
  </si>
  <si>
    <t>عنايات</t>
  </si>
  <si>
    <t>الربيعة</t>
  </si>
  <si>
    <t>سركس</t>
  </si>
  <si>
    <t>نزيهة</t>
  </si>
  <si>
    <t>خياره</t>
  </si>
  <si>
    <t>والدتهاسلمى</t>
  </si>
  <si>
    <t>عنانيب</t>
  </si>
  <si>
    <t>مهنه</t>
  </si>
  <si>
    <t>محمدغياث</t>
  </si>
  <si>
    <t>نديدة</t>
  </si>
  <si>
    <t>شعيلة</t>
  </si>
  <si>
    <t>اتفاق</t>
  </si>
  <si>
    <t>حمص -القصير</t>
  </si>
  <si>
    <t>حمدة</t>
  </si>
  <si>
    <t>الناصريه</t>
  </si>
  <si>
    <t>جون</t>
  </si>
  <si>
    <t>غانم</t>
  </si>
  <si>
    <t>سريجس</t>
  </si>
  <si>
    <t>اكوم</t>
  </si>
  <si>
    <t>قديمسية</t>
  </si>
  <si>
    <t xml:space="preserve">خان ارنبة </t>
  </si>
  <si>
    <t>بتول</t>
  </si>
  <si>
    <t xml:space="preserve">حماه </t>
  </si>
  <si>
    <t>سيلفا</t>
  </si>
  <si>
    <t>سكيره</t>
  </si>
  <si>
    <t>التمانعة</t>
  </si>
  <si>
    <t>خان شيخون</t>
  </si>
  <si>
    <t>ديرماما</t>
  </si>
  <si>
    <t>بشنين</t>
  </si>
  <si>
    <t>بليغ</t>
  </si>
  <si>
    <t>بدره</t>
  </si>
  <si>
    <t>بقرص</t>
  </si>
  <si>
    <t>الحراكي</t>
  </si>
  <si>
    <t>رفاه الامير</t>
  </si>
  <si>
    <t>زيدان</t>
  </si>
  <si>
    <t xml:space="preserve">وجيهه ميهوب </t>
  </si>
  <si>
    <t>رمزية</t>
  </si>
  <si>
    <t>هلاله</t>
  </si>
  <si>
    <t>سجى</t>
  </si>
  <si>
    <t>بلقسة</t>
  </si>
  <si>
    <t>مؤمنة</t>
  </si>
  <si>
    <t>الطيحه</t>
  </si>
  <si>
    <t>شهيده محمد</t>
  </si>
  <si>
    <t>عين الشمس</t>
  </si>
  <si>
    <t xml:space="preserve">عبدو </t>
  </si>
  <si>
    <t xml:space="preserve">امنة </t>
  </si>
  <si>
    <t xml:space="preserve">مازن </t>
  </si>
  <si>
    <t>حميدة</t>
  </si>
  <si>
    <t>مقيلبيه</t>
  </si>
  <si>
    <t>عربية</t>
  </si>
  <si>
    <t>تركمان</t>
  </si>
  <si>
    <t>خزرجية</t>
  </si>
  <si>
    <t xml:space="preserve">امجد </t>
  </si>
  <si>
    <t>مساكن السيدة زينب</t>
  </si>
  <si>
    <t>باسم الباشا</t>
  </si>
  <si>
    <t>عوده</t>
  </si>
  <si>
    <t>غدير البستان</t>
  </si>
  <si>
    <t>ريمه المصري</t>
  </si>
  <si>
    <t>اعزاز</t>
  </si>
  <si>
    <t>المشرفه</t>
  </si>
  <si>
    <t>بيت الوادي</t>
  </si>
  <si>
    <t>ترياق</t>
  </si>
  <si>
    <t>اشواق</t>
  </si>
  <si>
    <t>عين الشعره</t>
  </si>
  <si>
    <t>خطاب</t>
  </si>
  <si>
    <t>عروبا</t>
  </si>
  <si>
    <t>ولاء</t>
  </si>
  <si>
    <t xml:space="preserve">خزنة </t>
  </si>
  <si>
    <t xml:space="preserve">الفرات </t>
  </si>
  <si>
    <t>مواهب</t>
  </si>
  <si>
    <t>عاتكه</t>
  </si>
  <si>
    <t>تلشغيب</t>
  </si>
  <si>
    <t>جب الصفا</t>
  </si>
  <si>
    <t>ثابت</t>
  </si>
  <si>
    <t>وجيهه</t>
  </si>
  <si>
    <t>الكنيسة</t>
  </si>
  <si>
    <t xml:space="preserve">بثينة </t>
  </si>
  <si>
    <t xml:space="preserve">فايز </t>
  </si>
  <si>
    <t>ينال</t>
  </si>
  <si>
    <t>بيروت</t>
  </si>
  <si>
    <t>سلحب</t>
  </si>
  <si>
    <t>رسلان</t>
  </si>
  <si>
    <t>السويداء/سليم</t>
  </si>
  <si>
    <t>قيصما</t>
  </si>
  <si>
    <t>ميثة</t>
  </si>
  <si>
    <t>الكوم</t>
  </si>
  <si>
    <t xml:space="preserve">خان ارنية </t>
  </si>
  <si>
    <t>ثنيا</t>
  </si>
  <si>
    <t>فاطمه خضر</t>
  </si>
  <si>
    <t>بيت سابر</t>
  </si>
  <si>
    <t>عين البيضا</t>
  </si>
  <si>
    <t>ضامن</t>
  </si>
  <si>
    <t xml:space="preserve">نوفل </t>
  </si>
  <si>
    <t xml:space="preserve">انعام </t>
  </si>
  <si>
    <t>غريب</t>
  </si>
  <si>
    <t>صباح جعفر</t>
  </si>
  <si>
    <t>عرب</t>
  </si>
  <si>
    <t>نوفليه</t>
  </si>
  <si>
    <t>المسميه</t>
  </si>
  <si>
    <t>خزامة</t>
  </si>
  <si>
    <t>فطمه</t>
  </si>
  <si>
    <t>ريمة</t>
  </si>
  <si>
    <t>ام الرمان</t>
  </si>
  <si>
    <t>نها</t>
  </si>
  <si>
    <t>مرتضى</t>
  </si>
  <si>
    <t xml:space="preserve">انتصار </t>
  </si>
  <si>
    <t>النشابية</t>
  </si>
  <si>
    <t>نشوان</t>
  </si>
  <si>
    <t>شيراز</t>
  </si>
  <si>
    <t xml:space="preserve">داريا </t>
  </si>
  <si>
    <t>كفاء</t>
  </si>
  <si>
    <t>فداء حبيب</t>
  </si>
  <si>
    <t>قيس</t>
  </si>
  <si>
    <t>راس الوطى</t>
  </si>
  <si>
    <t>اعويد</t>
  </si>
  <si>
    <t>زباري</t>
  </si>
  <si>
    <t>عبد الحفيظ</t>
  </si>
  <si>
    <t>عزيز</t>
  </si>
  <si>
    <t>كوسر</t>
  </si>
  <si>
    <t>ممتاز</t>
  </si>
  <si>
    <t xml:space="preserve">وديع </t>
  </si>
  <si>
    <t xml:space="preserve">رسميه </t>
  </si>
  <si>
    <t>اولاد العرب</t>
  </si>
  <si>
    <t>شامان</t>
  </si>
  <si>
    <t>فكتورية</t>
  </si>
  <si>
    <t>سيريا</t>
  </si>
  <si>
    <t xml:space="preserve">سهيل </t>
  </si>
  <si>
    <t xml:space="preserve">نضال </t>
  </si>
  <si>
    <t>حنا</t>
  </si>
  <si>
    <t>رئيفة</t>
  </si>
  <si>
    <t>الطيرة</t>
  </si>
  <si>
    <t>رائدة</t>
  </si>
  <si>
    <t>شتايه</t>
  </si>
  <si>
    <t>عجرم</t>
  </si>
  <si>
    <t>زريفة</t>
  </si>
  <si>
    <t xml:space="preserve">زياد </t>
  </si>
  <si>
    <t>حليمة</t>
  </si>
  <si>
    <t>رويسة عفيف</t>
  </si>
  <si>
    <t>حليوه</t>
  </si>
  <si>
    <t>اوبين</t>
  </si>
  <si>
    <t xml:space="preserve">هاني </t>
  </si>
  <si>
    <t>منى عبيد</t>
  </si>
  <si>
    <t>وحيدي</t>
  </si>
  <si>
    <t>أسعد</t>
  </si>
  <si>
    <t>جوليه</t>
  </si>
  <si>
    <t>فريكة</t>
  </si>
  <si>
    <t>الحسكه</t>
  </si>
  <si>
    <t>الديماس</t>
  </si>
  <si>
    <t>رمزي</t>
  </si>
  <si>
    <t>عين حلاقيم</t>
  </si>
  <si>
    <t>سرسك المهيوب</t>
  </si>
  <si>
    <t>نريمان</t>
  </si>
  <si>
    <t>انيسة</t>
  </si>
  <si>
    <t>رابح</t>
  </si>
  <si>
    <t>نجوم</t>
  </si>
  <si>
    <t>الحواش</t>
  </si>
  <si>
    <t>محمدرفيق</t>
  </si>
  <si>
    <t>فريحه</t>
  </si>
  <si>
    <t>غيثاء</t>
  </si>
  <si>
    <t>مياده حداد</t>
  </si>
  <si>
    <t>محمد انيس</t>
  </si>
  <si>
    <t>أفراح</t>
  </si>
  <si>
    <t>لبانه</t>
  </si>
  <si>
    <t>خربة غزالة</t>
  </si>
  <si>
    <t>منهل</t>
  </si>
  <si>
    <t>ابو ظبي</t>
  </si>
  <si>
    <t>خميسه</t>
  </si>
  <si>
    <t>سفيان</t>
  </si>
  <si>
    <t>رهيف</t>
  </si>
  <si>
    <t xml:space="preserve">ريما </t>
  </si>
  <si>
    <t>احمد وليد</t>
  </si>
  <si>
    <t>عندليب</t>
  </si>
  <si>
    <t>محمدانور</t>
  </si>
  <si>
    <t>ايناس</t>
  </si>
  <si>
    <t>اوسيمه</t>
  </si>
  <si>
    <t>عبير اللحام</t>
  </si>
  <si>
    <t>الصوان الكبير</t>
  </si>
  <si>
    <t>مظهر</t>
  </si>
  <si>
    <t>محمدوليد</t>
  </si>
  <si>
    <t>شفيقة</t>
  </si>
  <si>
    <t>نصر الله</t>
  </si>
  <si>
    <t>دربل</t>
  </si>
  <si>
    <t>عزان</t>
  </si>
  <si>
    <t>اشرف</t>
  </si>
  <si>
    <t>نارمان</t>
  </si>
  <si>
    <t>محمدنادر</t>
  </si>
  <si>
    <t xml:space="preserve">زبيدة </t>
  </si>
  <si>
    <t>مكرم</t>
  </si>
  <si>
    <t>حنان الموعد</t>
  </si>
  <si>
    <t>روميكا</t>
  </si>
  <si>
    <t>بلاط</t>
  </si>
  <si>
    <t>عبد الرخمن</t>
  </si>
  <si>
    <t>رانية</t>
  </si>
  <si>
    <t>جعيفان</t>
  </si>
  <si>
    <t>صبوحه</t>
  </si>
  <si>
    <t>طعان</t>
  </si>
  <si>
    <t>حمورة</t>
  </si>
  <si>
    <t>عدن</t>
  </si>
  <si>
    <t>ايهم</t>
  </si>
  <si>
    <t>حسنية</t>
  </si>
  <si>
    <t>سونيا القدور</t>
  </si>
  <si>
    <t xml:space="preserve">ياسين </t>
  </si>
  <si>
    <t>صديق</t>
  </si>
  <si>
    <t>الجولان</t>
  </si>
  <si>
    <t>أغيد</t>
  </si>
  <si>
    <t>نجوه</t>
  </si>
  <si>
    <t>محمدعبدموسى</t>
  </si>
  <si>
    <t xml:space="preserve">سيطان </t>
  </si>
  <si>
    <t xml:space="preserve">زينه </t>
  </si>
  <si>
    <t>شهيرة</t>
  </si>
  <si>
    <t>محمدنزير</t>
  </si>
  <si>
    <t>الصفصافة</t>
  </si>
  <si>
    <t xml:space="preserve">مصطفى </t>
  </si>
  <si>
    <t>مجد</t>
  </si>
  <si>
    <t xml:space="preserve">سامر </t>
  </si>
  <si>
    <t xml:space="preserve">نهى </t>
  </si>
  <si>
    <t>طرابلس</t>
  </si>
  <si>
    <t xml:space="preserve">محمود </t>
  </si>
  <si>
    <t xml:space="preserve">نجوى </t>
  </si>
  <si>
    <t>محمد راني</t>
  </si>
  <si>
    <t>رزان الفلو</t>
  </si>
  <si>
    <t>نجات</t>
  </si>
  <si>
    <t>جاكلين</t>
  </si>
  <si>
    <t>شفيقه</t>
  </si>
  <si>
    <t>نوريه</t>
  </si>
  <si>
    <t>كودنه</t>
  </si>
  <si>
    <t>هيام الغدير</t>
  </si>
  <si>
    <t>هوريك</t>
  </si>
  <si>
    <t>اليعربيه</t>
  </si>
  <si>
    <t>غصايب</t>
  </si>
  <si>
    <t>نائلة</t>
  </si>
  <si>
    <t>مخرم تحتاني</t>
  </si>
  <si>
    <t>فرزت</t>
  </si>
  <si>
    <t xml:space="preserve">ميرفت </t>
  </si>
  <si>
    <t>روحية</t>
  </si>
  <si>
    <t xml:space="preserve">بسمه </t>
  </si>
  <si>
    <t>نصرالله</t>
  </si>
  <si>
    <t>نوار</t>
  </si>
  <si>
    <t>مساعد</t>
  </si>
  <si>
    <t>نهايه</t>
  </si>
  <si>
    <t>رحال</t>
  </si>
  <si>
    <t>مريمين</t>
  </si>
  <si>
    <t xml:space="preserve">قيطة </t>
  </si>
  <si>
    <t xml:space="preserve">زبيده </t>
  </si>
  <si>
    <t xml:space="preserve">نور الدين </t>
  </si>
  <si>
    <t xml:space="preserve">زهره </t>
  </si>
  <si>
    <t xml:space="preserve">داعل </t>
  </si>
  <si>
    <t>الغنطو</t>
  </si>
  <si>
    <t>روضة</t>
  </si>
  <si>
    <t>الرمادي</t>
  </si>
  <si>
    <t>فطمة شنار</t>
  </si>
  <si>
    <t xml:space="preserve">منيره </t>
  </si>
  <si>
    <t xml:space="preserve">عبد الرحمن </t>
  </si>
  <si>
    <t xml:space="preserve">معضميه </t>
  </si>
  <si>
    <t>لميع</t>
  </si>
  <si>
    <t>مرشد</t>
  </si>
  <si>
    <t>خبب</t>
  </si>
  <si>
    <t>محمد فواز</t>
  </si>
  <si>
    <t>جوزيف</t>
  </si>
  <si>
    <t>نائلا</t>
  </si>
  <si>
    <t>رضيمة اللواء</t>
  </si>
  <si>
    <t>عباس</t>
  </si>
  <si>
    <t>محمد رشيد</t>
  </si>
  <si>
    <t>سجام</t>
  </si>
  <si>
    <t>مرسل</t>
  </si>
  <si>
    <t>ليمونه</t>
  </si>
  <si>
    <t>لاهثه</t>
  </si>
  <si>
    <t>نقير</t>
  </si>
  <si>
    <t>الين</t>
  </si>
  <si>
    <t>كطنه</t>
  </si>
  <si>
    <t>هجين</t>
  </si>
  <si>
    <t>عبد المناف</t>
  </si>
  <si>
    <t>مزرعة الجاموس</t>
  </si>
  <si>
    <t>اليس</t>
  </si>
  <si>
    <t>تارين</t>
  </si>
  <si>
    <t>مرزوق</t>
  </si>
  <si>
    <t>بديعة</t>
  </si>
  <si>
    <t>الشويهدات</t>
  </si>
  <si>
    <t>احمد سعيد</t>
  </si>
  <si>
    <t xml:space="preserve">بهيه </t>
  </si>
  <si>
    <t xml:space="preserve">فاطمة </t>
  </si>
  <si>
    <t>صبا</t>
  </si>
  <si>
    <t>درغام</t>
  </si>
  <si>
    <t xml:space="preserve">سلوم </t>
  </si>
  <si>
    <t xml:space="preserve">روحيه </t>
  </si>
  <si>
    <t>ابها</t>
  </si>
  <si>
    <t>لوزه</t>
  </si>
  <si>
    <t>ليلى زيدون</t>
  </si>
  <si>
    <t>المرجه</t>
  </si>
  <si>
    <t>درباسيه</t>
  </si>
  <si>
    <t>تمادور</t>
  </si>
  <si>
    <t xml:space="preserve">عادل </t>
  </si>
  <si>
    <t>نجمة</t>
  </si>
  <si>
    <t>فلوريدا</t>
  </si>
  <si>
    <t>عويشه</t>
  </si>
  <si>
    <t>روزة</t>
  </si>
  <si>
    <t>سوريه</t>
  </si>
  <si>
    <t xml:space="preserve">سمير </t>
  </si>
  <si>
    <t xml:space="preserve">آزر </t>
  </si>
  <si>
    <t>محمدزهير</t>
  </si>
  <si>
    <t>نائل</t>
  </si>
  <si>
    <t>راجيا</t>
  </si>
  <si>
    <t>الخالدية</t>
  </si>
  <si>
    <t>آنا</t>
  </si>
  <si>
    <t>رؤيات</t>
  </si>
  <si>
    <t>جبعدين</t>
  </si>
  <si>
    <t>محجه</t>
  </si>
  <si>
    <t>محمد عزات</t>
  </si>
  <si>
    <t>الحاره</t>
  </si>
  <si>
    <t>غصون مطر</t>
  </si>
  <si>
    <t>جميله فهد</t>
  </si>
  <si>
    <t>شبعا</t>
  </si>
  <si>
    <t>ظفر</t>
  </si>
  <si>
    <t>ثناء القادري</t>
  </si>
  <si>
    <t>سامية</t>
  </si>
  <si>
    <t>زاهره</t>
  </si>
  <si>
    <t>معرتمصرين</t>
  </si>
  <si>
    <t>معضاد</t>
  </si>
  <si>
    <t>نبك</t>
  </si>
  <si>
    <t xml:space="preserve">نجاح </t>
  </si>
  <si>
    <t>ارزه</t>
  </si>
  <si>
    <t>سيفه</t>
  </si>
  <si>
    <t>عين الكرم</t>
  </si>
  <si>
    <t>نديمة</t>
  </si>
  <si>
    <t>فاطمه خليل</t>
  </si>
  <si>
    <t>محمد صبحي</t>
  </si>
  <si>
    <t>محارب</t>
  </si>
  <si>
    <t>لبنه</t>
  </si>
  <si>
    <t>بسمه ابو عاصي</t>
  </si>
  <si>
    <t xml:space="preserve">محمد رياض </t>
  </si>
  <si>
    <t xml:space="preserve">سهير </t>
  </si>
  <si>
    <t>بنيه</t>
  </si>
  <si>
    <t>محمد اديب</t>
  </si>
  <si>
    <t>ساما</t>
  </si>
  <si>
    <t>الصمنين</t>
  </si>
  <si>
    <t>المجمعة</t>
  </si>
  <si>
    <t>امامه</t>
  </si>
  <si>
    <t xml:space="preserve">وفاء </t>
  </si>
  <si>
    <t xml:space="preserve">عبد الرزاق </t>
  </si>
  <si>
    <t xml:space="preserve">امينه </t>
  </si>
  <si>
    <t xml:space="preserve">نمر </t>
  </si>
  <si>
    <t>غانيا</t>
  </si>
  <si>
    <t>عبد النبي مخلف</t>
  </si>
  <si>
    <t>زعفرانة</t>
  </si>
  <si>
    <t xml:space="preserve">عدنان </t>
  </si>
  <si>
    <t xml:space="preserve">فداء </t>
  </si>
  <si>
    <t xml:space="preserve">ادلب </t>
  </si>
  <si>
    <t>محمد منذر</t>
  </si>
  <si>
    <t xml:space="preserve">نذير </t>
  </si>
  <si>
    <t>اسد</t>
  </si>
  <si>
    <t>رديفه</t>
  </si>
  <si>
    <t>بهلونية</t>
  </si>
  <si>
    <t>حنان الدلنك</t>
  </si>
  <si>
    <t>جمرو</t>
  </si>
  <si>
    <t>مضر</t>
  </si>
  <si>
    <t>الرميلان</t>
  </si>
  <si>
    <t>تبوك</t>
  </si>
  <si>
    <t xml:space="preserve">الوليد </t>
  </si>
  <si>
    <t>فجليت</t>
  </si>
  <si>
    <t xml:space="preserve">بدر </t>
  </si>
  <si>
    <t xml:space="preserve">هويده </t>
  </si>
  <si>
    <t>محمد دعاس</t>
  </si>
  <si>
    <t>عكرمه</t>
  </si>
  <si>
    <t>فنيتق</t>
  </si>
  <si>
    <t>هندية</t>
  </si>
  <si>
    <t>طرطوس السودا  العنازة</t>
  </si>
  <si>
    <t>سرج فارع</t>
  </si>
  <si>
    <t xml:space="preserve">موسى </t>
  </si>
  <si>
    <t xml:space="preserve">خديجة </t>
  </si>
  <si>
    <t xml:space="preserve">عرطوز </t>
  </si>
  <si>
    <t>هيفرون</t>
  </si>
  <si>
    <t xml:space="preserve">كامل </t>
  </si>
  <si>
    <t xml:space="preserve">انيسه </t>
  </si>
  <si>
    <t xml:space="preserve">اشرفية صحنايا </t>
  </si>
  <si>
    <t>حذيفه</t>
  </si>
  <si>
    <t>لينده</t>
  </si>
  <si>
    <t>عواد</t>
  </si>
  <si>
    <t>رضية</t>
  </si>
  <si>
    <t>سمرة</t>
  </si>
  <si>
    <t>عرينه</t>
  </si>
  <si>
    <t>زريف</t>
  </si>
  <si>
    <t>نهيده</t>
  </si>
  <si>
    <t>محمد راكان</t>
  </si>
  <si>
    <t>جورية</t>
  </si>
  <si>
    <t xml:space="preserve">قطنا </t>
  </si>
  <si>
    <t xml:space="preserve">عيسى </t>
  </si>
  <si>
    <t xml:space="preserve">سعده </t>
  </si>
  <si>
    <t>رابعة</t>
  </si>
  <si>
    <t>امين الشيخ</t>
  </si>
  <si>
    <t>محمد ناصر</t>
  </si>
  <si>
    <t>الرجا</t>
  </si>
  <si>
    <t>وصفية</t>
  </si>
  <si>
    <t>محمد زكريا</t>
  </si>
  <si>
    <t>عابد</t>
  </si>
  <si>
    <t>فيالا</t>
  </si>
  <si>
    <t>حماه  البيه</t>
  </si>
  <si>
    <t>ركان</t>
  </si>
  <si>
    <t>رنجس</t>
  </si>
  <si>
    <t>الشنية</t>
  </si>
  <si>
    <t xml:space="preserve">صمدانيه </t>
  </si>
  <si>
    <t>بارمايا</t>
  </si>
  <si>
    <t>ندوى</t>
  </si>
  <si>
    <t>عيشة</t>
  </si>
  <si>
    <t xml:space="preserve">بداني </t>
  </si>
  <si>
    <t>ملام</t>
  </si>
  <si>
    <t xml:space="preserve">يبرود </t>
  </si>
  <si>
    <t xml:space="preserve">خالد </t>
  </si>
  <si>
    <t xml:space="preserve">مروان </t>
  </si>
  <si>
    <t xml:space="preserve">اليرموك </t>
  </si>
  <si>
    <t xml:space="preserve">سمر </t>
  </si>
  <si>
    <t>خولة</t>
  </si>
  <si>
    <t>مساكن السيدة</t>
  </si>
  <si>
    <t>برجس</t>
  </si>
  <si>
    <t>مشهور</t>
  </si>
  <si>
    <t>زوربعرين</t>
  </si>
  <si>
    <t>نجمه</t>
  </si>
  <si>
    <t>دير الصليب</t>
  </si>
  <si>
    <t>ندوه الحمد</t>
  </si>
  <si>
    <t>سلورين</t>
  </si>
  <si>
    <t>عطره</t>
  </si>
  <si>
    <t>اللادقية</t>
  </si>
  <si>
    <t xml:space="preserve">انيس </t>
  </si>
  <si>
    <t>نوفا</t>
  </si>
  <si>
    <t xml:space="preserve">ترمي </t>
  </si>
  <si>
    <t>محمد هاشم</t>
  </si>
  <si>
    <t xml:space="preserve">المليحة </t>
  </si>
  <si>
    <t>محمد عبد السلام</t>
  </si>
  <si>
    <t>محمد فاتح</t>
  </si>
  <si>
    <t>وسيلة</t>
  </si>
  <si>
    <t>معضمية الشام</t>
  </si>
  <si>
    <t xml:space="preserve">اسماعيل </t>
  </si>
  <si>
    <t>فطين</t>
  </si>
  <si>
    <t>حرنة</t>
  </si>
  <si>
    <t>فضيلة</t>
  </si>
  <si>
    <t>عاموده</t>
  </si>
  <si>
    <t xml:space="preserve">عماد </t>
  </si>
  <si>
    <t>اديبة</t>
  </si>
  <si>
    <t>السويداء لبين</t>
  </si>
  <si>
    <t>زين</t>
  </si>
  <si>
    <t>جسر الشغور</t>
  </si>
  <si>
    <t>أوديت</t>
  </si>
  <si>
    <t>محردة</t>
  </si>
  <si>
    <t>سعدو</t>
  </si>
  <si>
    <t>لؤلؤة</t>
  </si>
  <si>
    <t>ايفون</t>
  </si>
  <si>
    <t>نديله</t>
  </si>
  <si>
    <t>فكتوريا</t>
  </si>
  <si>
    <t xml:space="preserve">رلايف دمشق </t>
  </si>
  <si>
    <t xml:space="preserve">دحام </t>
  </si>
  <si>
    <t>جهيدي</t>
  </si>
  <si>
    <t xml:space="preserve">ميشيل </t>
  </si>
  <si>
    <t>ماري كلود</t>
  </si>
  <si>
    <t>تبنة</t>
  </si>
  <si>
    <t>مطيع</t>
  </si>
  <si>
    <t>منبج</t>
  </si>
  <si>
    <t>عاطفه</t>
  </si>
  <si>
    <t>هواش</t>
  </si>
  <si>
    <t>رشده</t>
  </si>
  <si>
    <t>جادالله</t>
  </si>
  <si>
    <t>مشق</t>
  </si>
  <si>
    <t xml:space="preserve">عربين </t>
  </si>
  <si>
    <t>كفايا</t>
  </si>
  <si>
    <t>طارق ويلهلم</t>
  </si>
  <si>
    <t>قبرص</t>
  </si>
  <si>
    <t>الدريكيش</t>
  </si>
  <si>
    <t>ميسور</t>
  </si>
  <si>
    <t>نهيلا</t>
  </si>
  <si>
    <t>خيرو</t>
  </si>
  <si>
    <t>الجبة</t>
  </si>
  <si>
    <t xml:space="preserve">الحسينية </t>
  </si>
  <si>
    <t>ضواهرة</t>
  </si>
  <si>
    <t>كفريا</t>
  </si>
  <si>
    <t xml:space="preserve">منير </t>
  </si>
  <si>
    <t>عبد الخالق</t>
  </si>
  <si>
    <t>حيط</t>
  </si>
  <si>
    <t>صايل</t>
  </si>
  <si>
    <t xml:space="preserve">سوريا </t>
  </si>
  <si>
    <t>حوش الضواهره</t>
  </si>
  <si>
    <t>لوريت</t>
  </si>
  <si>
    <t>أبو قاووق</t>
  </si>
  <si>
    <t>حمص فاحل</t>
  </si>
  <si>
    <t>ضاهر</t>
  </si>
  <si>
    <t xml:space="preserve">جديده الحرش </t>
  </si>
  <si>
    <t>الطارقية</t>
  </si>
  <si>
    <t>موسى الكاظم</t>
  </si>
  <si>
    <t>ليزا</t>
  </si>
  <si>
    <t>سيلفي</t>
  </si>
  <si>
    <t xml:space="preserve">ناهد </t>
  </si>
  <si>
    <t>عذاب</t>
  </si>
  <si>
    <t>خمي يوسف</t>
  </si>
  <si>
    <t xml:space="preserve">مشفى سويداء </t>
  </si>
  <si>
    <t>زهر الورد</t>
  </si>
  <si>
    <t>سامره</t>
  </si>
  <si>
    <t>السويداء الدور</t>
  </si>
  <si>
    <t>ضاحي</t>
  </si>
  <si>
    <t>عطنه</t>
  </si>
  <si>
    <t>العفينة</t>
  </si>
  <si>
    <t>جاد الكريم</t>
  </si>
  <si>
    <t>بندريه</t>
  </si>
  <si>
    <t>السويداء عرمان</t>
  </si>
  <si>
    <t xml:space="preserve">سقبا </t>
  </si>
  <si>
    <t>وزيرة</t>
  </si>
  <si>
    <t>نيفوسيا</t>
  </si>
  <si>
    <t>معتصم بالله</t>
  </si>
  <si>
    <t>الجسر</t>
  </si>
  <si>
    <t>ذنيبه</t>
  </si>
  <si>
    <t>درة</t>
  </si>
  <si>
    <t>عبد الغفار</t>
  </si>
  <si>
    <t>مهيدي</t>
  </si>
  <si>
    <t xml:space="preserve">جسرين </t>
  </si>
  <si>
    <t xml:space="preserve">عبد الغفور </t>
  </si>
  <si>
    <t>كفا</t>
  </si>
  <si>
    <t>سحم الجولان</t>
  </si>
  <si>
    <t>حالات</t>
  </si>
  <si>
    <t xml:space="preserve">الظاهرة </t>
  </si>
  <si>
    <t>عين قيطة</t>
  </si>
  <si>
    <t xml:space="preserve">فاتن </t>
  </si>
  <si>
    <t>ميدان</t>
  </si>
  <si>
    <t xml:space="preserve">جباتا </t>
  </si>
  <si>
    <t>سفير</t>
  </si>
  <si>
    <t xml:space="preserve">رباب </t>
  </si>
  <si>
    <t>مصباح</t>
  </si>
  <si>
    <t xml:space="preserve">عقربه </t>
  </si>
  <si>
    <t>هلا</t>
  </si>
  <si>
    <t xml:space="preserve">صباح </t>
  </si>
  <si>
    <t xml:space="preserve">سليمان </t>
  </si>
  <si>
    <t>زينب الجابي</t>
  </si>
  <si>
    <t xml:space="preserve">صفوان </t>
  </si>
  <si>
    <t>مناعه</t>
  </si>
  <si>
    <t>ثنيه</t>
  </si>
  <si>
    <t xml:space="preserve">منذر </t>
  </si>
  <si>
    <t xml:space="preserve">فريال </t>
  </si>
  <si>
    <t xml:space="preserve">مقلبيه </t>
  </si>
  <si>
    <t>شكرية</t>
  </si>
  <si>
    <t>السويداء شهبا</t>
  </si>
  <si>
    <t>شادية</t>
  </si>
  <si>
    <t xml:space="preserve">غالب </t>
  </si>
  <si>
    <t>سجيعه</t>
  </si>
  <si>
    <t>الدعتو</t>
  </si>
  <si>
    <t>بيت بدعه</t>
  </si>
  <si>
    <t>الهفوف</t>
  </si>
  <si>
    <t>ذهبية</t>
  </si>
  <si>
    <t>حارس</t>
  </si>
  <si>
    <t>بشائر</t>
  </si>
  <si>
    <t xml:space="preserve">نواظر </t>
  </si>
  <si>
    <t xml:space="preserve">عناب </t>
  </si>
  <si>
    <t>حسينه</t>
  </si>
  <si>
    <t xml:space="preserve">سلمان </t>
  </si>
  <si>
    <t xml:space="preserve">ردينه </t>
  </si>
  <si>
    <t>زرده</t>
  </si>
  <si>
    <t>نبل الخطيب</t>
  </si>
  <si>
    <t>عبد السميع</t>
  </si>
  <si>
    <t>غيده</t>
  </si>
  <si>
    <t xml:space="preserve">ديبه </t>
  </si>
  <si>
    <t>نظام</t>
  </si>
  <si>
    <t>جوهينه</t>
  </si>
  <si>
    <t>سعاده</t>
  </si>
  <si>
    <t xml:space="preserve">خالد  </t>
  </si>
  <si>
    <t>احمدطيفور</t>
  </si>
  <si>
    <t xml:space="preserve">حتيته </t>
  </si>
  <si>
    <t>سمعان</t>
  </si>
  <si>
    <t>محمد صدام</t>
  </si>
  <si>
    <t>المتونة</t>
  </si>
  <si>
    <t>دمشق مخيم اليرموك</t>
  </si>
  <si>
    <t>تجارة</t>
  </si>
  <si>
    <t>صناعة</t>
  </si>
  <si>
    <t>$T$4:$T$15</t>
  </si>
  <si>
    <t>أدبي</t>
  </si>
  <si>
    <t>غير سورية</t>
  </si>
  <si>
    <t>سيدة</t>
  </si>
  <si>
    <t>صناعية</t>
  </si>
  <si>
    <t>فنون نسوية</t>
  </si>
  <si>
    <t>بيطرية</t>
  </si>
  <si>
    <t>الكسوه</t>
  </si>
  <si>
    <t>عين الحيات</t>
  </si>
  <si>
    <t>نمره</t>
  </si>
  <si>
    <t xml:space="preserve">الثانوية المهنية النسوية </t>
  </si>
  <si>
    <t>زراعية</t>
  </si>
  <si>
    <t xml:space="preserve">بشرى </t>
  </si>
  <si>
    <t>فندقية</t>
  </si>
  <si>
    <t xml:space="preserve">جرمانا </t>
  </si>
  <si>
    <t>لبنان</t>
  </si>
  <si>
    <t>الزوبه</t>
  </si>
  <si>
    <t>عيون</t>
  </si>
  <si>
    <t xml:space="preserve">شكيب </t>
  </si>
  <si>
    <t xml:space="preserve">مؤمنة </t>
  </si>
  <si>
    <t xml:space="preserve">ناصريه </t>
  </si>
  <si>
    <t>رئيف</t>
  </si>
  <si>
    <t xml:space="preserve">جبلة </t>
  </si>
  <si>
    <t>ميكانيك وكهرباء المركبات</t>
  </si>
  <si>
    <t>طبرق</t>
  </si>
  <si>
    <t>الآليات والمعدات الزراعية</t>
  </si>
  <si>
    <t>راشا</t>
  </si>
  <si>
    <t>انوير</t>
  </si>
  <si>
    <t>غيساء</t>
  </si>
  <si>
    <t>محركات وآليات</t>
  </si>
  <si>
    <t>2019</t>
  </si>
  <si>
    <t>تقنيات الحاسوب</t>
  </si>
  <si>
    <t>الالكترونيات</t>
  </si>
  <si>
    <t>عون</t>
  </si>
  <si>
    <t>التقنيات الالكترونية</t>
  </si>
  <si>
    <t>الكهرباء</t>
  </si>
  <si>
    <t>ربه</t>
  </si>
  <si>
    <t>نجارة الأثاث</t>
  </si>
  <si>
    <t>محمدثابت</t>
  </si>
  <si>
    <t>هوده</t>
  </si>
  <si>
    <t>صادر</t>
  </si>
  <si>
    <t>اتصالات</t>
  </si>
  <si>
    <t>مهن أخرى700</t>
  </si>
  <si>
    <t>سمر الملحم</t>
  </si>
  <si>
    <t>مجبر</t>
  </si>
  <si>
    <t>بادي</t>
  </si>
  <si>
    <t>ريمه اللحف</t>
  </si>
  <si>
    <t xml:space="preserve">درعا بصرى الشام </t>
  </si>
  <si>
    <t>رائف</t>
  </si>
  <si>
    <t>الطيره</t>
  </si>
  <si>
    <t>احمد ناظم</t>
  </si>
  <si>
    <t>هاله الرواس</t>
  </si>
  <si>
    <t>صيانة الحواسيب والتجهيزات الحاسوبية</t>
  </si>
  <si>
    <t>روان</t>
  </si>
  <si>
    <t>التبريد والتكييف</t>
  </si>
  <si>
    <t xml:space="preserve">القحيطة </t>
  </si>
  <si>
    <t>خنساء</t>
  </si>
  <si>
    <t>كرم</t>
  </si>
  <si>
    <t>دريكيش</t>
  </si>
  <si>
    <t>ايمن ناصر</t>
  </si>
  <si>
    <t>ناتاليا</t>
  </si>
  <si>
    <t xml:space="preserve">انصاف </t>
  </si>
  <si>
    <t>صيانة الأجهزة الطبية</t>
  </si>
  <si>
    <t>مران</t>
  </si>
  <si>
    <t>ميكانيك المركبات</t>
  </si>
  <si>
    <t>مطيعة</t>
  </si>
  <si>
    <t>البركه</t>
  </si>
  <si>
    <t xml:space="preserve">الحيدرية </t>
  </si>
  <si>
    <t>جديع</t>
  </si>
  <si>
    <t xml:space="preserve">حارة تركمان </t>
  </si>
  <si>
    <t>خليفة</t>
  </si>
  <si>
    <t xml:space="preserve">نشير </t>
  </si>
  <si>
    <t>إلفت</t>
  </si>
  <si>
    <t>مارية</t>
  </si>
  <si>
    <t>الامارات</t>
  </si>
  <si>
    <t>ثروات</t>
  </si>
  <si>
    <t>عجيب</t>
  </si>
  <si>
    <t>النسيج</t>
  </si>
  <si>
    <t>رزينه</t>
  </si>
  <si>
    <t>بادره</t>
  </si>
  <si>
    <t>معتي</t>
  </si>
  <si>
    <t>الصارمية</t>
  </si>
  <si>
    <t xml:space="preserve">لمامه </t>
  </si>
  <si>
    <t xml:space="preserve">مساكن دوما </t>
  </si>
  <si>
    <t>اللاذقية شيخضاهر</t>
  </si>
  <si>
    <t>أخرى</t>
  </si>
  <si>
    <t>نقيب</t>
  </si>
  <si>
    <t xml:space="preserve">تلسارين </t>
  </si>
  <si>
    <t>صناعة الألبسة (التعليم المزدوج)</t>
  </si>
  <si>
    <t>بشيرة</t>
  </si>
  <si>
    <t xml:space="preserve">عزيزه </t>
  </si>
  <si>
    <t>التقنيات الكهربائية</t>
  </si>
  <si>
    <t>سميرا</t>
  </si>
  <si>
    <t>التصنيع الميكانيكي (المزدوج)</t>
  </si>
  <si>
    <t>مساكن دوما</t>
  </si>
  <si>
    <t>محمدوجيه</t>
  </si>
  <si>
    <t>صناعة الألبسة(تلمذة صناعية)</t>
  </si>
  <si>
    <t>امون</t>
  </si>
  <si>
    <t>معرين الجبل</t>
  </si>
  <si>
    <t>منيعه</t>
  </si>
  <si>
    <t>مهنا</t>
  </si>
  <si>
    <t>سهيلة</t>
  </si>
  <si>
    <t>كورين</t>
  </si>
  <si>
    <t>سيغاتا</t>
  </si>
  <si>
    <t>جمرين</t>
  </si>
  <si>
    <t>متبت</t>
  </si>
  <si>
    <t>الميكاترونيكس</t>
  </si>
  <si>
    <t>احمدفضل</t>
  </si>
  <si>
    <t>الحريسه</t>
  </si>
  <si>
    <t>رحيمة</t>
  </si>
  <si>
    <t>ارمناز</t>
  </si>
  <si>
    <t>مليحه</t>
  </si>
  <si>
    <t>كتيبه</t>
  </si>
  <si>
    <t xml:space="preserve">الدليبة </t>
  </si>
  <si>
    <t xml:space="preserve">توفيق </t>
  </si>
  <si>
    <t>مجيدة</t>
  </si>
  <si>
    <t xml:space="preserve">احسان </t>
  </si>
  <si>
    <t>نعامي</t>
  </si>
  <si>
    <t>جيداء</t>
  </si>
  <si>
    <t>درعا - طفس</t>
  </si>
  <si>
    <t xml:space="preserve">رحمة </t>
  </si>
  <si>
    <t>ديبان</t>
  </si>
  <si>
    <t>عبد الهادى</t>
  </si>
  <si>
    <t>الديب الكبير</t>
  </si>
  <si>
    <t xml:space="preserve">ثناء </t>
  </si>
  <si>
    <t>خالدية</t>
  </si>
  <si>
    <t>اللحام وتشكيل المعادن</t>
  </si>
  <si>
    <t>محمدنبيه</t>
  </si>
  <si>
    <t>التدفئة والتمديدات</t>
  </si>
  <si>
    <t>لطيفة</t>
  </si>
  <si>
    <t>دعاس</t>
  </si>
  <si>
    <t>وزيره</t>
  </si>
  <si>
    <t>المانيا</t>
  </si>
  <si>
    <t>منصوره</t>
  </si>
  <si>
    <t>مفعله</t>
  </si>
  <si>
    <t>عباده</t>
  </si>
  <si>
    <t>سهوة الخضر</t>
  </si>
  <si>
    <t>المنيذرة</t>
  </si>
  <si>
    <t>درعا - ازرع</t>
  </si>
  <si>
    <t>رابية</t>
  </si>
  <si>
    <t>ميلاد</t>
  </si>
  <si>
    <t>شتوه</t>
  </si>
  <si>
    <t>حنيفه</t>
  </si>
  <si>
    <t>حكر سلوم</t>
  </si>
  <si>
    <t>يسين</t>
  </si>
  <si>
    <t>وعد</t>
  </si>
  <si>
    <t>وليم</t>
  </si>
  <si>
    <t>ام العمد</t>
  </si>
  <si>
    <t>قسام</t>
  </si>
  <si>
    <t>روهيده</t>
  </si>
  <si>
    <t>الاذقية</t>
  </si>
  <si>
    <t>2018</t>
  </si>
  <si>
    <t>صبيحه</t>
  </si>
  <si>
    <t xml:space="preserve">عين العرب </t>
  </si>
  <si>
    <t>آسيا</t>
  </si>
  <si>
    <t>حمدان</t>
  </si>
  <si>
    <t>رثعان</t>
  </si>
  <si>
    <t>بكا</t>
  </si>
  <si>
    <t>هنوف</t>
  </si>
  <si>
    <t>الخشام</t>
  </si>
  <si>
    <t>قحطانية</t>
  </si>
  <si>
    <t>احمد اسعد</t>
  </si>
  <si>
    <t>اصف سلامه</t>
  </si>
  <si>
    <t>انس جزماتي</t>
  </si>
  <si>
    <t>جميل كوبا</t>
  </si>
  <si>
    <t>جورية غنيم</t>
  </si>
  <si>
    <t>حسان العشا حسونه</t>
  </si>
  <si>
    <t>دلاما سعيد</t>
  </si>
  <si>
    <t>رانيا خطاب</t>
  </si>
  <si>
    <t>ربيع خواظ</t>
  </si>
  <si>
    <t>سعيد عبد الحي</t>
  </si>
  <si>
    <t>صافي شهاب</t>
  </si>
  <si>
    <t>طلال علي</t>
  </si>
  <si>
    <t>عزات ياسين</t>
  </si>
  <si>
    <t>علي فروخ</t>
  </si>
  <si>
    <t>فراس عبد الرزاق</t>
  </si>
  <si>
    <t>ماهر الحاجي</t>
  </si>
  <si>
    <t>ماهر موسى</t>
  </si>
  <si>
    <t xml:space="preserve">مصطفى حاتم </t>
  </si>
  <si>
    <t>مياده اسماعيل</t>
  </si>
  <si>
    <t>نهاد حسن</t>
  </si>
  <si>
    <t>احمد الصمل</t>
  </si>
  <si>
    <t>اولفت يوسف</t>
  </si>
  <si>
    <t>بسام جحجاح</t>
  </si>
  <si>
    <t>بلال القطيفان</t>
  </si>
  <si>
    <t>حسام الأحمد</t>
  </si>
  <si>
    <t>حسان الخضر</t>
  </si>
  <si>
    <t xml:space="preserve">حسين الجوابرة </t>
  </si>
  <si>
    <t>عمر الحرش</t>
  </si>
  <si>
    <t>محمد خيري حربل</t>
  </si>
  <si>
    <t>محمد نور كيوان</t>
  </si>
  <si>
    <t>محمد نور العبد</t>
  </si>
  <si>
    <t>مهند العبد القادر</t>
  </si>
  <si>
    <t>ميسر القيسي</t>
  </si>
  <si>
    <t>ندى دباس</t>
  </si>
  <si>
    <t>نور الجاويش</t>
  </si>
  <si>
    <t>وائل الحسن</t>
  </si>
  <si>
    <t>وجدان هبره</t>
  </si>
  <si>
    <t>باسل الاطرش</t>
  </si>
  <si>
    <t xml:space="preserve">اياد تركماني </t>
  </si>
  <si>
    <t>جعفر موسى</t>
  </si>
  <si>
    <t>جوزيف كيكولوف</t>
  </si>
  <si>
    <t>صالح قطيفان</t>
  </si>
  <si>
    <t>عمار حماده</t>
  </si>
  <si>
    <t>عمرو الادلبي</t>
  </si>
  <si>
    <t>محمد الجردي</t>
  </si>
  <si>
    <t>محمد خالد حوراني</t>
  </si>
  <si>
    <t>محمود ابراهيم</t>
  </si>
  <si>
    <t>ابراهيم علي عروس</t>
  </si>
  <si>
    <t>احمد السمكري</t>
  </si>
  <si>
    <t>ايمان الناصر</t>
  </si>
  <si>
    <t>ايهم هلال</t>
  </si>
  <si>
    <t>براءة الحسين</t>
  </si>
  <si>
    <t>بلال العتيلي</t>
  </si>
  <si>
    <t>جهاد دعبول</t>
  </si>
  <si>
    <t>حسام عاقل</t>
  </si>
  <si>
    <t>حيان محمد</t>
  </si>
  <si>
    <t>دانة لشريف</t>
  </si>
  <si>
    <t>ربيع ميا</t>
  </si>
  <si>
    <t>سالي سليمان</t>
  </si>
  <si>
    <t>طارق القديمي</t>
  </si>
  <si>
    <t>عامر البني</t>
  </si>
  <si>
    <t>عدنان المحمد</t>
  </si>
  <si>
    <t>عدنان عدي</t>
  </si>
  <si>
    <t>غدير البري</t>
  </si>
  <si>
    <t>فاطمه مراد</t>
  </si>
  <si>
    <t>لبنى العمله</t>
  </si>
  <si>
    <t>محمد حامد</t>
  </si>
  <si>
    <t>محمد مجد رحيمة</t>
  </si>
  <si>
    <t>محمد مرعي</t>
  </si>
  <si>
    <t>مروان نظام</t>
  </si>
  <si>
    <t>مصطفى الاسعد</t>
  </si>
  <si>
    <t>نور السيوفي</t>
  </si>
  <si>
    <t>هبه ابو فوده</t>
  </si>
  <si>
    <t>هلا الطويبي</t>
  </si>
  <si>
    <t>وائل والي</t>
  </si>
  <si>
    <t xml:space="preserve">علي مراد </t>
  </si>
  <si>
    <t>احمد بدور</t>
  </si>
  <si>
    <t>احمد عزيز</t>
  </si>
  <si>
    <t>اسماعيل الحلاق</t>
  </si>
  <si>
    <t>الاء سليم</t>
  </si>
  <si>
    <t>الاء مصطفى</t>
  </si>
  <si>
    <t>اياد الجمل</t>
  </si>
  <si>
    <t>ايهم رزق</t>
  </si>
  <si>
    <t>أيمن صبح</t>
  </si>
  <si>
    <t>حسن زهوه</t>
  </si>
  <si>
    <t>حفيضه شحاده</t>
  </si>
  <si>
    <t>حليم سباط</t>
  </si>
  <si>
    <t>ريم البخاري</t>
  </si>
  <si>
    <t>سليمان العرسان</t>
  </si>
  <si>
    <t>سوزان القطيفان</t>
  </si>
  <si>
    <t>عبد القادر الشيخه</t>
  </si>
  <si>
    <t xml:space="preserve">علياء ابو عساف </t>
  </si>
  <si>
    <t>غسان جبلاوي</t>
  </si>
  <si>
    <t>غياث دياب</t>
  </si>
  <si>
    <t>لجين قنبر</t>
  </si>
  <si>
    <t>محمد الشرقاوي</t>
  </si>
  <si>
    <t>محمد العبدالله</t>
  </si>
  <si>
    <t>محمد بدير</t>
  </si>
  <si>
    <t>محمد زاهر النصار</t>
  </si>
  <si>
    <t>محمداسامه الصياد</t>
  </si>
  <si>
    <t>محمد حيدر الصبان</t>
  </si>
  <si>
    <t>محمد ياسين الحزام</t>
  </si>
  <si>
    <t>محمود الزعبي</t>
  </si>
  <si>
    <t>محمود الساطي</t>
  </si>
  <si>
    <t>محمود عجعوج</t>
  </si>
  <si>
    <t>محمود عطايا</t>
  </si>
  <si>
    <t>مروى الجندي</t>
  </si>
  <si>
    <t xml:space="preserve">ناهد موازيني </t>
  </si>
  <si>
    <t>هبة البوش</t>
  </si>
  <si>
    <t>جابر الصالح</t>
  </si>
  <si>
    <t>علاء الصموعه</t>
  </si>
  <si>
    <t>محمد أكرم شاكر غازي</t>
  </si>
  <si>
    <t>محمد ياسين قباني</t>
  </si>
  <si>
    <t>نوار كوسا</t>
  </si>
  <si>
    <t>نورسان تيناوي</t>
  </si>
  <si>
    <t>ابتهال اسبر</t>
  </si>
  <si>
    <t>احمد السطا</t>
  </si>
  <si>
    <t>أحمد الهنداوي</t>
  </si>
  <si>
    <t>احمد زايغ</t>
  </si>
  <si>
    <t>احمد غزال</t>
  </si>
  <si>
    <t>احمد مجد حوا العيس</t>
  </si>
  <si>
    <t>احمد هادي حواج</t>
  </si>
  <si>
    <t>اسراء عبد الرحيم</t>
  </si>
  <si>
    <t>اشرف زكريا</t>
  </si>
  <si>
    <t>الاء علاء الدين</t>
  </si>
  <si>
    <t>الاء غانم</t>
  </si>
  <si>
    <t>الحسين الزوربا</t>
  </si>
  <si>
    <t>امنه الفهد</t>
  </si>
  <si>
    <t>امينة القزاز</t>
  </si>
  <si>
    <t xml:space="preserve">انس الأحمد </t>
  </si>
  <si>
    <t>انوار حبشيه</t>
  </si>
  <si>
    <t>ايات المحمد</t>
  </si>
  <si>
    <t xml:space="preserve">ايه مارديني </t>
  </si>
  <si>
    <t>ايهم الحسن</t>
  </si>
  <si>
    <t>بشرى الأسعد</t>
  </si>
  <si>
    <t>بشرى مدور</t>
  </si>
  <si>
    <t>جعفر حمود</t>
  </si>
  <si>
    <t>جهاد محمد</t>
  </si>
  <si>
    <t>جورج حنا</t>
  </si>
  <si>
    <t>جون حداد</t>
  </si>
  <si>
    <t>حسام الحسين نصر</t>
  </si>
  <si>
    <t>حسان ابو حلا</t>
  </si>
  <si>
    <t>حسان حبيب</t>
  </si>
  <si>
    <t>حسن اسماعيل</t>
  </si>
  <si>
    <t xml:space="preserve">دانية سويد </t>
  </si>
  <si>
    <t>ديالا النونة</t>
  </si>
  <si>
    <t>ديانا الحداد</t>
  </si>
  <si>
    <t>راما رميح</t>
  </si>
  <si>
    <t>رانيا القباني</t>
  </si>
  <si>
    <t>رائد جوديه</t>
  </si>
  <si>
    <t>رأفت عثمان</t>
  </si>
  <si>
    <t>رزان البحش</t>
  </si>
  <si>
    <t>رنيم قلعه جي</t>
  </si>
  <si>
    <t>رهام كريزان</t>
  </si>
  <si>
    <t>زينه الياسين</t>
  </si>
  <si>
    <t xml:space="preserve">سليمان حورية ظاظا </t>
  </si>
  <si>
    <t xml:space="preserve">شكري صاروخان </t>
  </si>
  <si>
    <t>صلاح الدين القشاط</t>
  </si>
  <si>
    <t>ضياء بكور</t>
  </si>
  <si>
    <t>عامر عدره</t>
  </si>
  <si>
    <t>عبد الرحمن دواره</t>
  </si>
  <si>
    <t>عبد العزيز بدوي</t>
  </si>
  <si>
    <t>عبد الله كلش</t>
  </si>
  <si>
    <t>عبدو حمود</t>
  </si>
  <si>
    <t>علا الحواصلي</t>
  </si>
  <si>
    <t>علا الخطيب</t>
  </si>
  <si>
    <t>علا حويجه</t>
  </si>
  <si>
    <t>علاء القصير</t>
  </si>
  <si>
    <t>عماد الايون الدباغ</t>
  </si>
  <si>
    <t>عوض شرقي</t>
  </si>
  <si>
    <t>غاده الكجك</t>
  </si>
  <si>
    <t>غفران عنبره</t>
  </si>
  <si>
    <t>فاطمة العزيز</t>
  </si>
  <si>
    <t>فيفيان سويد</t>
  </si>
  <si>
    <t>قمر العتر</t>
  </si>
  <si>
    <t>كنده شكو</t>
  </si>
  <si>
    <t>ليلى حوراني</t>
  </si>
  <si>
    <t>لين خطار</t>
  </si>
  <si>
    <t>مادلين عامر</t>
  </si>
  <si>
    <t>ماهر سليمان</t>
  </si>
  <si>
    <t>مجد  حمامي</t>
  </si>
  <si>
    <t>محمد ابو البرغل</t>
  </si>
  <si>
    <t>محمد انس القضماني</t>
  </si>
  <si>
    <t>محمد انور النوري</t>
  </si>
  <si>
    <t>محمد باسل عبد الحي</t>
  </si>
  <si>
    <t>محمد خليل بكداش</t>
  </si>
  <si>
    <t>محمد رضوان خربوطلي</t>
  </si>
  <si>
    <t>محمد سامي زعيتر</t>
  </si>
  <si>
    <t>محمد شيحان</t>
  </si>
  <si>
    <t>محمد عامر الكيلاني</t>
  </si>
  <si>
    <t>محمد علي الكويفاتي</t>
  </si>
  <si>
    <t xml:space="preserve">محمد فرحات </t>
  </si>
  <si>
    <t>محمد ماجد الشايب</t>
  </si>
  <si>
    <t>محمد هشام طيفور</t>
  </si>
  <si>
    <t>محمد هناء كبب</t>
  </si>
  <si>
    <t>محمد ياسين شرف</t>
  </si>
  <si>
    <t>مريم باره</t>
  </si>
  <si>
    <t>ملهم جمعة</t>
  </si>
  <si>
    <t>مؤيد السليمان</t>
  </si>
  <si>
    <t xml:space="preserve">مؤيد الشبلي </t>
  </si>
  <si>
    <t>نائله غضبان</t>
  </si>
  <si>
    <t>نور الدين نمر</t>
  </si>
  <si>
    <t>نور الكردي</t>
  </si>
  <si>
    <t>هاديا الخطيب</t>
  </si>
  <si>
    <t>هبة غزالة</t>
  </si>
  <si>
    <t>هيا السمان</t>
  </si>
  <si>
    <t>وائل الاعور</t>
  </si>
  <si>
    <t>وائل موسى</t>
  </si>
  <si>
    <t>وسيم ديوب</t>
  </si>
  <si>
    <t>وسيم ريحان</t>
  </si>
  <si>
    <t>يزن سليمان</t>
  </si>
  <si>
    <t>يوسف خليل</t>
  </si>
  <si>
    <t>علي حسون</t>
  </si>
  <si>
    <t>محمد مازن الحلبي</t>
  </si>
  <si>
    <t>وسيم كنعان</t>
  </si>
  <si>
    <t>احمد التمكي</t>
  </si>
  <si>
    <t>احمد الحفار</t>
  </si>
  <si>
    <t>احمد بزبوز</t>
  </si>
  <si>
    <t>أحمد دياب</t>
  </si>
  <si>
    <t>احمد سلوم</t>
  </si>
  <si>
    <t>احمد عيون النابلسي</t>
  </si>
  <si>
    <t>ادهم البيضه</t>
  </si>
  <si>
    <t>اريج حسين</t>
  </si>
  <si>
    <t>اسراء مللي</t>
  </si>
  <si>
    <t>اسماء الحج حمود</t>
  </si>
  <si>
    <t>اسماعيل  السعدي</t>
  </si>
  <si>
    <t>الاء السعدي</t>
  </si>
  <si>
    <t>الاء المصري</t>
  </si>
  <si>
    <t>الاء شعبان</t>
  </si>
  <si>
    <t>الاء قصار</t>
  </si>
  <si>
    <t>الياس  الراجي الموسى</t>
  </si>
  <si>
    <t>امجد الضللي</t>
  </si>
  <si>
    <t>امل رباح</t>
  </si>
  <si>
    <t>انتصار سميط</t>
  </si>
  <si>
    <t xml:space="preserve">اندريه النمر </t>
  </si>
  <si>
    <t>انس كلش</t>
  </si>
  <si>
    <t>ايات الله خضير</t>
  </si>
  <si>
    <t xml:space="preserve"> ايلاف نور الدين</t>
  </si>
  <si>
    <t>ايناس ابوخير</t>
  </si>
  <si>
    <t>باسل الضاهر</t>
  </si>
  <si>
    <t>بشار حيدر</t>
  </si>
  <si>
    <t>بشرى المحاسنه</t>
  </si>
  <si>
    <t>بشرى حيمور</t>
  </si>
  <si>
    <t>بشرى قوادري</t>
  </si>
  <si>
    <t>تمام غريب</t>
  </si>
  <si>
    <t>تميم الدوس</t>
  </si>
  <si>
    <t>تيما كرباج</t>
  </si>
  <si>
    <t>ثراء اسحيل</t>
  </si>
  <si>
    <t>ثناء ابو حامد</t>
  </si>
  <si>
    <t>جنان ميهوب</t>
  </si>
  <si>
    <t>جوزيف عبد المسيح</t>
  </si>
  <si>
    <t>جوسلين عبد الله</t>
  </si>
  <si>
    <t>حازم وهبي</t>
  </si>
  <si>
    <t>حسام الدين الصعيدي</t>
  </si>
  <si>
    <t>حسام مزهر</t>
  </si>
  <si>
    <t>حسين الطسي</t>
  </si>
  <si>
    <t>حسين القادري</t>
  </si>
  <si>
    <t>حفصه زين</t>
  </si>
  <si>
    <t>حلا زينب</t>
  </si>
  <si>
    <t>حمزه تركمان</t>
  </si>
  <si>
    <t>خليل الديب</t>
  </si>
  <si>
    <t>خليل عبد الله</t>
  </si>
  <si>
    <t>دريد شلغين</t>
  </si>
  <si>
    <t>دعاء البدوي</t>
  </si>
  <si>
    <t>ديب اسعيد</t>
  </si>
  <si>
    <t>ديما حبال</t>
  </si>
  <si>
    <t>رافت الحفيري</t>
  </si>
  <si>
    <t>راما ابووطفة</t>
  </si>
  <si>
    <t>راما زين العابدين</t>
  </si>
  <si>
    <t>راما عباد</t>
  </si>
  <si>
    <t>راما كندر</t>
  </si>
  <si>
    <t>رزان الحواط</t>
  </si>
  <si>
    <t xml:space="preserve">رشاد درويش </t>
  </si>
  <si>
    <t>رغد الشعار</t>
  </si>
  <si>
    <t xml:space="preserve">رغد غنوم </t>
  </si>
  <si>
    <t>رفيق يوسف</t>
  </si>
  <si>
    <t>رنا حسين</t>
  </si>
  <si>
    <t>رهام سليمان اغا</t>
  </si>
  <si>
    <t>رهف الحلبي</t>
  </si>
  <si>
    <t xml:space="preserve">روان الطعمه </t>
  </si>
  <si>
    <t xml:space="preserve">ريم الشعار </t>
  </si>
  <si>
    <t xml:space="preserve">ريما المصري </t>
  </si>
  <si>
    <t>ريهام الوادي</t>
  </si>
  <si>
    <t>زين العابدين ضاهر</t>
  </si>
  <si>
    <t>زينب عباس</t>
  </si>
  <si>
    <t xml:space="preserve">سارة قطناني الشهير بالتركماني </t>
  </si>
  <si>
    <t>سعد سعد</t>
  </si>
  <si>
    <t>سلام الدهنه</t>
  </si>
  <si>
    <t>سمؤل منصور</t>
  </si>
  <si>
    <t>سندس بخو</t>
  </si>
  <si>
    <t xml:space="preserve">سيرين قنبرجي </t>
  </si>
  <si>
    <t>صفاء الحسين</t>
  </si>
  <si>
    <t>طارق اليوسف</t>
  </si>
  <si>
    <t>عادل الغجر</t>
  </si>
  <si>
    <t>عادل خطاب</t>
  </si>
  <si>
    <t>عاصم ناصر</t>
  </si>
  <si>
    <t>عامر الرباط</t>
  </si>
  <si>
    <t>عباده اللحام</t>
  </si>
  <si>
    <t>عبدالله النداف</t>
  </si>
  <si>
    <t>عبدالسلام صوفان</t>
  </si>
  <si>
    <t>عبد العليم صوان</t>
  </si>
  <si>
    <t>عبد الغني سحتوت</t>
  </si>
  <si>
    <t>عبدالله حسن</t>
  </si>
  <si>
    <t>عبد الوهاب البريجاوي</t>
  </si>
  <si>
    <t>عبير الكعدي</t>
  </si>
  <si>
    <t>عدي غرلي</t>
  </si>
  <si>
    <t>علا الحسين</t>
  </si>
  <si>
    <t>علا قادري</t>
  </si>
  <si>
    <t>علي ديب</t>
  </si>
  <si>
    <t xml:space="preserve">علي زيدان </t>
  </si>
  <si>
    <t>علي عبدو</t>
  </si>
  <si>
    <t>علي علوش</t>
  </si>
  <si>
    <t>علي فاكه</t>
  </si>
  <si>
    <t>علي هاشم</t>
  </si>
  <si>
    <t>عمر حيدر</t>
  </si>
  <si>
    <t>عمران الذنون</t>
  </si>
  <si>
    <t>عمير بوز العسل</t>
  </si>
  <si>
    <t>عهد البطرس</t>
  </si>
  <si>
    <t>غدير أحمد</t>
  </si>
  <si>
    <t>غزل جبيل</t>
  </si>
  <si>
    <t>فادي ابو عيد</t>
  </si>
  <si>
    <t>فاطمه غنيم</t>
  </si>
  <si>
    <t>فاطمه قطمه</t>
  </si>
  <si>
    <t>فلورين الليوا</t>
  </si>
  <si>
    <t xml:space="preserve">قتيبه سعد الدين </t>
  </si>
  <si>
    <t>قمر خطاب</t>
  </si>
  <si>
    <t>كارولين صملاخي</t>
  </si>
  <si>
    <t>كريم الشحاذه</t>
  </si>
  <si>
    <t>لما حاتم</t>
  </si>
  <si>
    <t>ليلى سليلاتي</t>
  </si>
  <si>
    <t>لينا عرعار</t>
  </si>
  <si>
    <t>مؤمنه سكروجه</t>
  </si>
  <si>
    <t>مؤيد شليلو</t>
  </si>
  <si>
    <t>مالك حسن</t>
  </si>
  <si>
    <t>مجد الجنيد</t>
  </si>
  <si>
    <t>مجد الرشراش</t>
  </si>
  <si>
    <t>محمد ابي  غازي</t>
  </si>
  <si>
    <t>محمد اسامة لازيني</t>
  </si>
  <si>
    <t>محمد البيبي</t>
  </si>
  <si>
    <t>محمد الدرويش</t>
  </si>
  <si>
    <t>محمد الريابي</t>
  </si>
  <si>
    <t>محمد المطيط</t>
  </si>
  <si>
    <t>محمد بسمار</t>
  </si>
  <si>
    <t>محمد حسن ست البنين</t>
  </si>
  <si>
    <t>محمد حليمه</t>
  </si>
  <si>
    <t>محمد حمزه القباني</t>
  </si>
  <si>
    <t>محمد حمزه شرف الدين</t>
  </si>
  <si>
    <t>محمد خطيب</t>
  </si>
  <si>
    <t>محمد درغام عثمان</t>
  </si>
  <si>
    <t>محمد زيد صهيون</t>
  </si>
  <si>
    <t>محمد شادي حريدين</t>
  </si>
  <si>
    <t>محمد شاشيط</t>
  </si>
  <si>
    <t xml:space="preserve">محمد شبيب </t>
  </si>
  <si>
    <t>محمد ضياء هواري</t>
  </si>
  <si>
    <t xml:space="preserve">محمد مراد الحمصي </t>
  </si>
  <si>
    <t>محمد منتصر الطحل</t>
  </si>
  <si>
    <t>محمد نحله</t>
  </si>
  <si>
    <t>محمد وسيم يلداني جزائرلي</t>
  </si>
  <si>
    <t>محمدبشر رسول</t>
  </si>
  <si>
    <t>محمد رجب قربي</t>
  </si>
  <si>
    <t>محمدعمار مظلوم</t>
  </si>
  <si>
    <t>محمد عمر الحلاق</t>
  </si>
  <si>
    <t xml:space="preserve">محمد فادي العطار </t>
  </si>
  <si>
    <t>محمد لؤي المصري</t>
  </si>
  <si>
    <t>محمديامن دركزللي</t>
  </si>
  <si>
    <t>محمود الابرش</t>
  </si>
  <si>
    <t>محمود الدبس</t>
  </si>
  <si>
    <t>محمود ذي النون</t>
  </si>
  <si>
    <t>محمود يونس</t>
  </si>
  <si>
    <t>مرح المناع</t>
  </si>
  <si>
    <t>مرفت الشريطي</t>
  </si>
  <si>
    <t>مرهف العبد</t>
  </si>
  <si>
    <t xml:space="preserve">مروه الشريطي </t>
  </si>
  <si>
    <t>مسعده بحطيطي</t>
  </si>
  <si>
    <t>مصطفى الحمادة</t>
  </si>
  <si>
    <t>معاذ الحموي</t>
  </si>
  <si>
    <t>منار الاغواني</t>
  </si>
  <si>
    <t>منار ديب</t>
  </si>
  <si>
    <t>منتصر كرباج</t>
  </si>
  <si>
    <t xml:space="preserve">منتهى حسون </t>
  </si>
  <si>
    <t>مهاب شيخ سالم</t>
  </si>
  <si>
    <t>ميثم جحجاح</t>
  </si>
  <si>
    <t>ميراي دحدل</t>
  </si>
  <si>
    <t>ناصر محمد</t>
  </si>
  <si>
    <t>نجوى قطان</t>
  </si>
  <si>
    <t>نور الدين البيك</t>
  </si>
  <si>
    <t>نور الشالاتي</t>
  </si>
  <si>
    <t>نور الشربجي المزيك</t>
  </si>
  <si>
    <t>نورا المشكاوي</t>
  </si>
  <si>
    <t>نورمان خليل</t>
  </si>
  <si>
    <t>هادي مريم</t>
  </si>
  <si>
    <t>هبة غريب</t>
  </si>
  <si>
    <t>هتون مقرش</t>
  </si>
  <si>
    <t xml:space="preserve">هند زيتون </t>
  </si>
  <si>
    <t>وئام اسليم</t>
  </si>
  <si>
    <t>وائل البردقاني</t>
  </si>
  <si>
    <t>وائل نصار</t>
  </si>
  <si>
    <t>وديع ناصر</t>
  </si>
  <si>
    <t>يارا الغزال</t>
  </si>
  <si>
    <t>يحيى الحفار</t>
  </si>
  <si>
    <t>يزن الست</t>
  </si>
  <si>
    <t>يزن النميري</t>
  </si>
  <si>
    <t>يسرى زرزور</t>
  </si>
  <si>
    <t>يوسف زين العابدين</t>
  </si>
  <si>
    <t>يونس المقداد</t>
  </si>
  <si>
    <t>لانا جحى</t>
  </si>
  <si>
    <t>مريم ادريس</t>
  </si>
  <si>
    <t xml:space="preserve">الهام حج محمود </t>
  </si>
  <si>
    <t xml:space="preserve">منذر القادري </t>
  </si>
  <si>
    <t>رامي بريك هنيدي</t>
  </si>
  <si>
    <t>بسام شيخ سليمان</t>
  </si>
  <si>
    <t>محمد مؤيد الحجازي</t>
  </si>
  <si>
    <t>ابراهيم الحسون</t>
  </si>
  <si>
    <t>ابراهيم العلي العثمان</t>
  </si>
  <si>
    <t>ابراهيم يحيى</t>
  </si>
  <si>
    <t>أبو بكر صالح</t>
  </si>
  <si>
    <t>احسان احسان</t>
  </si>
  <si>
    <t>احمد الجاويش</t>
  </si>
  <si>
    <t>احمد الحاج محمد</t>
  </si>
  <si>
    <t>احمد العطا الله</t>
  </si>
  <si>
    <t>احمد العلبي</t>
  </si>
  <si>
    <t>احمد المارديني</t>
  </si>
  <si>
    <t>احمد الملا</t>
  </si>
  <si>
    <t>احمد النشواتي</t>
  </si>
  <si>
    <t>احمد بزره</t>
  </si>
  <si>
    <t>احمد ذو الغني</t>
  </si>
  <si>
    <t>احمد زرزور</t>
  </si>
  <si>
    <t>احمد سلطان</t>
  </si>
  <si>
    <t>احمد فواز</t>
  </si>
  <si>
    <t>احمد هاشم</t>
  </si>
  <si>
    <t>اروى العاقل</t>
  </si>
  <si>
    <t>اسامه نطفجي</t>
  </si>
  <si>
    <t>أسامه يزبك</t>
  </si>
  <si>
    <t>اسماء كيكي</t>
  </si>
  <si>
    <t>اسماعيل حجازي</t>
  </si>
  <si>
    <t>اشرف نعيم</t>
  </si>
  <si>
    <t>اصلان ماف</t>
  </si>
  <si>
    <t xml:space="preserve">الاء الاصبح </t>
  </si>
  <si>
    <t>الاء الشربجي</t>
  </si>
  <si>
    <t>الاء القابوني</t>
  </si>
  <si>
    <t>الاء عتمه</t>
  </si>
  <si>
    <t>الاء منذر</t>
  </si>
  <si>
    <t>الحسن شاهين</t>
  </si>
  <si>
    <t>العصماء البرم</t>
  </si>
  <si>
    <t>الين وهبه</t>
  </si>
  <si>
    <t>أمجد سماره</t>
  </si>
  <si>
    <t xml:space="preserve">امل الصالحاني المعط </t>
  </si>
  <si>
    <t>امنه جمعه</t>
  </si>
  <si>
    <t>اميرة عبد الحفيظ</t>
  </si>
  <si>
    <t>امينه السيبي</t>
  </si>
  <si>
    <t>امينه السيد</t>
  </si>
  <si>
    <t>اناس قطيفاني</t>
  </si>
  <si>
    <t>انس الحريري</t>
  </si>
  <si>
    <t>انس العطيه</t>
  </si>
  <si>
    <t>انس المدني</t>
  </si>
  <si>
    <t>انس أبوزرار</t>
  </si>
  <si>
    <t>انس صوفي</t>
  </si>
  <si>
    <t>اويس الحبش</t>
  </si>
  <si>
    <t>ايات الكجك</t>
  </si>
  <si>
    <t>ايات سرور</t>
  </si>
  <si>
    <t>اياد البيضه</t>
  </si>
  <si>
    <t>اياد الكردي</t>
  </si>
  <si>
    <t>اياد عزيزيه</t>
  </si>
  <si>
    <t>ايمن شباني</t>
  </si>
  <si>
    <t>ايهم العلي</t>
  </si>
  <si>
    <t>احمد ملحه</t>
  </si>
  <si>
    <t>بتول حماد</t>
  </si>
  <si>
    <t>بدور الشاذلي</t>
  </si>
  <si>
    <t>بشار جريدة</t>
  </si>
  <si>
    <t>بشار حاج</t>
  </si>
  <si>
    <t>بشيرا بردان</t>
  </si>
  <si>
    <t>بشيرة الوادى</t>
  </si>
  <si>
    <t>بلال جابر</t>
  </si>
  <si>
    <t>بلال خليفة</t>
  </si>
  <si>
    <t>تركي العيسى</t>
  </si>
  <si>
    <t>تسنيم حرابه</t>
  </si>
  <si>
    <t>ثناء آغا</t>
  </si>
  <si>
    <t>جرجس عرنوق</t>
  </si>
  <si>
    <t>جلال الواو</t>
  </si>
  <si>
    <t>جهاد طيارة</t>
  </si>
  <si>
    <t>جودي كريشان</t>
  </si>
  <si>
    <t>جورج الحاج</t>
  </si>
  <si>
    <t>جوليا جحجاح</t>
  </si>
  <si>
    <t>حازم الاوس</t>
  </si>
  <si>
    <t>حسن الاشقر</t>
  </si>
  <si>
    <t>حسن الشياح</t>
  </si>
  <si>
    <t>حسن كريزان</t>
  </si>
  <si>
    <t>حسين الحاجي</t>
  </si>
  <si>
    <t>حمزه عفوفه ياسين</t>
  </si>
  <si>
    <t xml:space="preserve">حنان شربا </t>
  </si>
  <si>
    <t>حنين الحكيم</t>
  </si>
  <si>
    <t>حيدر غانم</t>
  </si>
  <si>
    <t>خالد العلي</t>
  </si>
  <si>
    <t>خالد شاويش</t>
  </si>
  <si>
    <t>خالد عبد الحق</t>
  </si>
  <si>
    <t>خالد مهاوش</t>
  </si>
  <si>
    <t>خلدون المذيب</t>
  </si>
  <si>
    <t>خلدون زهر الدين</t>
  </si>
  <si>
    <t>خلود جمال القداح</t>
  </si>
  <si>
    <t>خلود مستو</t>
  </si>
  <si>
    <t>خنساء عبد الحفيظ</t>
  </si>
  <si>
    <t>دانه البوشي</t>
  </si>
  <si>
    <t>دانيه علايا</t>
  </si>
  <si>
    <t>دانيه كريدي</t>
  </si>
  <si>
    <t>درويش الحجار</t>
  </si>
  <si>
    <t>دعاء الضاهر</t>
  </si>
  <si>
    <t>دعاء شريدي</t>
  </si>
  <si>
    <t xml:space="preserve">دعاء نصري </t>
  </si>
  <si>
    <t xml:space="preserve">دليجان قدور </t>
  </si>
  <si>
    <t>ديانا تومه</t>
  </si>
  <si>
    <t>ديما خادم الأربعين</t>
  </si>
  <si>
    <t>دينا قابلو</t>
  </si>
  <si>
    <t>راضي السعيد</t>
  </si>
  <si>
    <t xml:space="preserve">راما الجاجه </t>
  </si>
  <si>
    <t>راما المالح</t>
  </si>
  <si>
    <t>راما صلاحي</t>
  </si>
  <si>
    <t xml:space="preserve">راما مهنا </t>
  </si>
  <si>
    <t xml:space="preserve">راميا ابو لطيف </t>
  </si>
  <si>
    <t>رانيا ذياب</t>
  </si>
  <si>
    <t>ربا ابو عمار</t>
  </si>
  <si>
    <t>ربا هيلم</t>
  </si>
  <si>
    <t>ربيع ابراهيم</t>
  </si>
  <si>
    <t>ربيع النصر</t>
  </si>
  <si>
    <t>ربيع علي ديب</t>
  </si>
  <si>
    <t>رزان الشيباني</t>
  </si>
  <si>
    <t>رشا اللحام</t>
  </si>
  <si>
    <t>رشا صافيتا</t>
  </si>
  <si>
    <t>رضا معلا</t>
  </si>
  <si>
    <t>رغد سليمه</t>
  </si>
  <si>
    <t>رفعت الجشي</t>
  </si>
  <si>
    <t>رنا عويد</t>
  </si>
  <si>
    <t>رنا وانلي</t>
  </si>
  <si>
    <t>رنده السعدي</t>
  </si>
  <si>
    <t>رنه يحيى</t>
  </si>
  <si>
    <t>رنيم الحلاق</t>
  </si>
  <si>
    <t>رنيم الحمال</t>
  </si>
  <si>
    <t>رنيم الشحف</t>
  </si>
  <si>
    <t>رنيم الماغوط</t>
  </si>
  <si>
    <t>رنيم حسون</t>
  </si>
  <si>
    <t>رنيم صبره</t>
  </si>
  <si>
    <t>رهام خنيفس</t>
  </si>
  <si>
    <t xml:space="preserve">رهف العشعوش </t>
  </si>
  <si>
    <t>روان الكبة</t>
  </si>
  <si>
    <t>روعة عتمة</t>
  </si>
  <si>
    <t>ريم الأعور</t>
  </si>
  <si>
    <t>ريم سرميني</t>
  </si>
  <si>
    <t>ريم مللي</t>
  </si>
  <si>
    <t xml:space="preserve">زكي احمد </t>
  </si>
  <si>
    <t>زين منلا علي</t>
  </si>
  <si>
    <t>زينب بارود</t>
  </si>
  <si>
    <t>زينب ظلاط</t>
  </si>
  <si>
    <t>زينب عثمان</t>
  </si>
  <si>
    <t xml:space="preserve">زينب يونس </t>
  </si>
  <si>
    <t xml:space="preserve">سارة خولي </t>
  </si>
  <si>
    <t>سامح عيد عامر</t>
  </si>
  <si>
    <t>سامر العسلي</t>
  </si>
  <si>
    <t>سامي الميدعاني</t>
  </si>
  <si>
    <t>ساميه المحاميد</t>
  </si>
  <si>
    <t>ساندرا بسيط</t>
  </si>
  <si>
    <t>ستيفاني صالحاني</t>
  </si>
  <si>
    <t>سدره الديري</t>
  </si>
  <si>
    <t>سعدون القديمي</t>
  </si>
  <si>
    <t>سلام قاروط</t>
  </si>
  <si>
    <t>سلوى المشكاوي</t>
  </si>
  <si>
    <t>سليمان أبو سمرة</t>
  </si>
  <si>
    <t>سميح الداغر</t>
  </si>
  <si>
    <t>سميه قرنفل</t>
  </si>
  <si>
    <t>سوسن محسن</t>
  </si>
  <si>
    <t xml:space="preserve">شادي ابو فاعور </t>
  </si>
  <si>
    <t>شادي شوفان</t>
  </si>
  <si>
    <t>شام عيطه</t>
  </si>
  <si>
    <t>شاهينه المحمد</t>
  </si>
  <si>
    <t>شهاب الدين حاج يحيى</t>
  </si>
  <si>
    <t>شوكت العلي جمه</t>
  </si>
  <si>
    <t>صوفيا عرموش</t>
  </si>
  <si>
    <t>ضحى محمود</t>
  </si>
  <si>
    <t>طلال السماك</t>
  </si>
  <si>
    <t>طيف عثمان</t>
  </si>
  <si>
    <t>ظلال عيسى</t>
  </si>
  <si>
    <t>عابد الحموي</t>
  </si>
  <si>
    <t>عامر المحمد</t>
  </si>
  <si>
    <t>عامر حسن</t>
  </si>
  <si>
    <t>عباده عبد الله</t>
  </si>
  <si>
    <t>عبد الرحمن عياش</t>
  </si>
  <si>
    <t>عبد الرحمن كنعان</t>
  </si>
  <si>
    <t>عبد السلام الخميس</t>
  </si>
  <si>
    <t>عبد الكريم تللو</t>
  </si>
  <si>
    <t>عبد الله الصوص</t>
  </si>
  <si>
    <t>عبد الله حمامي</t>
  </si>
  <si>
    <t>عبد الله مصطفى</t>
  </si>
  <si>
    <t>عبدالحميد الزايد</t>
  </si>
  <si>
    <t>عبد الرحمن الصمادي</t>
  </si>
  <si>
    <t>عبدالرحمن العطار</t>
  </si>
  <si>
    <t>عبدالرحمن العموري</t>
  </si>
  <si>
    <t>عبد الرزاق الاحمد</t>
  </si>
  <si>
    <t>عبد الله شرشار</t>
  </si>
  <si>
    <t>عبيده القباني</t>
  </si>
  <si>
    <t>عبيده زرزور</t>
  </si>
  <si>
    <t>عبير نوح</t>
  </si>
  <si>
    <t>عثمان عوض</t>
  </si>
  <si>
    <t xml:space="preserve">عدنان علاوي </t>
  </si>
  <si>
    <t>عدي جمعة</t>
  </si>
  <si>
    <t>عدي درموش</t>
  </si>
  <si>
    <t>عدي مخلوف</t>
  </si>
  <si>
    <t>عفاف بدا</t>
  </si>
  <si>
    <t>عفراء الحسين</t>
  </si>
  <si>
    <t>علا المفلح</t>
  </si>
  <si>
    <t>علا كبتول</t>
  </si>
  <si>
    <t>علاء الخليل</t>
  </si>
  <si>
    <t>علاء جديد</t>
  </si>
  <si>
    <t xml:space="preserve">علاء الدين مبارك </t>
  </si>
  <si>
    <t xml:space="preserve">علي العمر </t>
  </si>
  <si>
    <t>علي كجو</t>
  </si>
  <si>
    <t>علي كوكي</t>
  </si>
  <si>
    <t>عماد بخو</t>
  </si>
  <si>
    <t>عماد محمد</t>
  </si>
  <si>
    <t>عمار اغواني</t>
  </si>
  <si>
    <t>عمار الشرف</t>
  </si>
  <si>
    <t>عمار حسن</t>
  </si>
  <si>
    <t>عمر البارودي</t>
  </si>
  <si>
    <t>عمر البراد</t>
  </si>
  <si>
    <t>عمر العيسى</t>
  </si>
  <si>
    <t>عمر بكري</t>
  </si>
  <si>
    <t>عمر قلع</t>
  </si>
  <si>
    <t>عمر يوسف</t>
  </si>
  <si>
    <t>عمر يوغاروق</t>
  </si>
  <si>
    <t>عمرو العزي النقشبندي</t>
  </si>
  <si>
    <t>غاليه نقاشه</t>
  </si>
  <si>
    <t xml:space="preserve">غدير ابراهيم </t>
  </si>
  <si>
    <t>غدير مقلد</t>
  </si>
  <si>
    <t>غدير ونوس</t>
  </si>
  <si>
    <t>غزل عرار</t>
  </si>
  <si>
    <t>غسان ابو منذر</t>
  </si>
  <si>
    <t>غنى توبة</t>
  </si>
  <si>
    <t>غيث العلاوي</t>
  </si>
  <si>
    <t>فادي بشر</t>
  </si>
  <si>
    <t>فادي عازر</t>
  </si>
  <si>
    <t>فاطمة الزهراء السالم</t>
  </si>
  <si>
    <t>فرحان شلغين</t>
  </si>
  <si>
    <t>فلك الملا</t>
  </si>
  <si>
    <t>فواز رزوق</t>
  </si>
  <si>
    <t>فؤاد طجيني</t>
  </si>
  <si>
    <t>قاسم الشيخ احمد</t>
  </si>
  <si>
    <t>قتيبة رفاعي</t>
  </si>
  <si>
    <t>كارولين زحلاوي</t>
  </si>
  <si>
    <t>كرم زكريا</t>
  </si>
  <si>
    <t>كريمه عباس</t>
  </si>
  <si>
    <t>كمي حسون</t>
  </si>
  <si>
    <t>كنان دمراني</t>
  </si>
  <si>
    <t>كنان علي</t>
  </si>
  <si>
    <t>لما زغيب</t>
  </si>
  <si>
    <t>لورين الحمصي</t>
  </si>
  <si>
    <t>لوليا الطرابيشي</t>
  </si>
  <si>
    <t>لؤي حبي</t>
  </si>
  <si>
    <t xml:space="preserve">ليث الصباغ </t>
  </si>
  <si>
    <t>ليث عيسى</t>
  </si>
  <si>
    <t>لين الحلبي العطار</t>
  </si>
  <si>
    <t>لين الكيلاني</t>
  </si>
  <si>
    <t>لين برهمجي</t>
  </si>
  <si>
    <t>لينا هزيمه</t>
  </si>
  <si>
    <t>مادلين وهبه</t>
  </si>
  <si>
    <t>مازن الحجه</t>
  </si>
  <si>
    <t>مالك عيسى</t>
  </si>
  <si>
    <t>ماهر  أبو دقة</t>
  </si>
  <si>
    <t>ماهر خولاني</t>
  </si>
  <si>
    <t>مايا حوزاني</t>
  </si>
  <si>
    <t xml:space="preserve">مجد الناصر </t>
  </si>
  <si>
    <t>مجد جمال الدين</t>
  </si>
  <si>
    <t>مجد يوسف</t>
  </si>
  <si>
    <t>محمد ادريس</t>
  </si>
  <si>
    <t>محمد الاذن</t>
  </si>
  <si>
    <t>محمد الحلبي</t>
  </si>
  <si>
    <t>محمد الخضر الوكاع</t>
  </si>
  <si>
    <t>محمد الخلاوي</t>
  </si>
  <si>
    <t>محمد العبود</t>
  </si>
  <si>
    <t>محمد العقاد</t>
  </si>
  <si>
    <t>محمد الفاعوري</t>
  </si>
  <si>
    <t>محمد الماضي</t>
  </si>
  <si>
    <t xml:space="preserve">محمد المسلماني </t>
  </si>
  <si>
    <t>محمد انس رمضان</t>
  </si>
  <si>
    <t>محمد اياد البغاده</t>
  </si>
  <si>
    <t>محمد تاج الدين الحلبي</t>
  </si>
  <si>
    <t>محمد حسن الفياض</t>
  </si>
  <si>
    <t>محمد حمامه</t>
  </si>
  <si>
    <t>محمد خالد الطويل</t>
  </si>
  <si>
    <t>محمد خضره</t>
  </si>
  <si>
    <t>محمد خطاب</t>
  </si>
  <si>
    <t>محمد خلدون باكير اغا</t>
  </si>
  <si>
    <t>محمد داده</t>
  </si>
  <si>
    <t>محمد رضوان ركابي</t>
  </si>
  <si>
    <t>محمد رياض بغدادي</t>
  </si>
  <si>
    <t>محمد رياض ركاب</t>
  </si>
  <si>
    <t>محمد زاهر نضر</t>
  </si>
  <si>
    <t>محمد زكريا البابا</t>
  </si>
  <si>
    <t>محمد زهير تركماني</t>
  </si>
  <si>
    <t>محمد زياد طبوش</t>
  </si>
  <si>
    <t>محمد سارية جديني</t>
  </si>
  <si>
    <t>محمد سامر دامر</t>
  </si>
  <si>
    <t>محمد سمارة</t>
  </si>
  <si>
    <t>محمد طلال جلال</t>
  </si>
  <si>
    <t>محمد عادل الصفدي</t>
  </si>
  <si>
    <t>محمد عامر الحلبي</t>
  </si>
  <si>
    <t>محمد عامر السكري</t>
  </si>
  <si>
    <t>محمد عبدالغني</t>
  </si>
  <si>
    <t>محمد عبد القادر</t>
  </si>
  <si>
    <t>محمد عرفان الزيات</t>
  </si>
  <si>
    <t>محمد عزو ابو ذقن</t>
  </si>
  <si>
    <t>محمد عصام مارديني</t>
  </si>
  <si>
    <t>محمد علاء الصيداوي</t>
  </si>
  <si>
    <t>محمد علاء العكيلي</t>
  </si>
  <si>
    <t xml:space="preserve">محمد عمار </t>
  </si>
  <si>
    <t>محمد غيث هواري</t>
  </si>
  <si>
    <t>محمد فادي قاسم</t>
  </si>
  <si>
    <t>محمد كيالي</t>
  </si>
  <si>
    <t>محمد لؤي الطرشان</t>
  </si>
  <si>
    <t>محمد لؤي حالول</t>
  </si>
  <si>
    <t>محمد ماهر العوا</t>
  </si>
  <si>
    <t xml:space="preserve">محمد ماهر المبيرق </t>
  </si>
  <si>
    <t>محمد محمود الظفري</t>
  </si>
  <si>
    <t>محمد مصطفى الغراوي</t>
  </si>
  <si>
    <t>محمد مؤيد دك الباب</t>
  </si>
  <si>
    <t>محمد نور أبوعابد</t>
  </si>
  <si>
    <t>محمد والي</t>
  </si>
  <si>
    <t>محمد وفا الجملة</t>
  </si>
  <si>
    <t>محمد وليد كلاس</t>
  </si>
  <si>
    <t>محمد يامن تللو النشواتي</t>
  </si>
  <si>
    <t>محمد يمان الملط</t>
  </si>
  <si>
    <t>محمد بديع الدوغري</t>
  </si>
  <si>
    <t>محمدخليل سليمان</t>
  </si>
  <si>
    <t>محمد رضا مزاوي</t>
  </si>
  <si>
    <t>محمدسامر برا</t>
  </si>
  <si>
    <t>محمدسعيد النحاس</t>
  </si>
  <si>
    <t>محمدسليم نخال</t>
  </si>
  <si>
    <t>محمد صهيب ابرش</t>
  </si>
  <si>
    <t>محمد طارق موصلي</t>
  </si>
  <si>
    <t>محمد علاء كحيل</t>
  </si>
  <si>
    <t>محمد منذر سبيناتي</t>
  </si>
  <si>
    <t>محمد منير دعبول</t>
  </si>
  <si>
    <t>محمد نور بركات</t>
  </si>
  <si>
    <t>محمد وائل الداموني</t>
  </si>
  <si>
    <t>محمدياسر الدرا</t>
  </si>
  <si>
    <t>محمود المصطفى</t>
  </si>
  <si>
    <t>محمود العيسى</t>
  </si>
  <si>
    <t>محمود النمر</t>
  </si>
  <si>
    <t>محمود شموط</t>
  </si>
  <si>
    <t>محمود عثمان</t>
  </si>
  <si>
    <t>محمود عدس</t>
  </si>
  <si>
    <t>محمود غزي</t>
  </si>
  <si>
    <t>محي الدين الحوراني</t>
  </si>
  <si>
    <t xml:space="preserve">مرام الرواس </t>
  </si>
  <si>
    <t>مرح كجوك</t>
  </si>
  <si>
    <t>مرهف مزهر</t>
  </si>
  <si>
    <t>مروة طوج</t>
  </si>
  <si>
    <t>مروه الخمم</t>
  </si>
  <si>
    <t>مروه الزغير</t>
  </si>
  <si>
    <t>مروه شوقل</t>
  </si>
  <si>
    <t>مروه غزال</t>
  </si>
  <si>
    <t>مروه فهد</t>
  </si>
  <si>
    <t>مزنة العيسى</t>
  </si>
  <si>
    <t>مصطفى الدعاس</t>
  </si>
  <si>
    <t xml:space="preserve">مصطفى شيباني </t>
  </si>
  <si>
    <t>مضر صالح</t>
  </si>
  <si>
    <t>مضر عبسي</t>
  </si>
  <si>
    <t>معاذ الخرسان</t>
  </si>
  <si>
    <t>معاذ المعلم</t>
  </si>
  <si>
    <t>معن الاحمد</t>
  </si>
  <si>
    <t>معن مطر</t>
  </si>
  <si>
    <t>ملك بجبوج</t>
  </si>
  <si>
    <t>منار الخضر</t>
  </si>
  <si>
    <t>منار حسنا</t>
  </si>
  <si>
    <t>منال الشلبي</t>
  </si>
  <si>
    <t>منذر حموش</t>
  </si>
  <si>
    <t>منى خالد</t>
  </si>
  <si>
    <t>منير انصير</t>
  </si>
  <si>
    <t>مها المسالمة</t>
  </si>
  <si>
    <t>مهند عبد النبي</t>
  </si>
  <si>
    <t xml:space="preserve">مهند فريجه </t>
  </si>
  <si>
    <t>مؤيد الاحمد</t>
  </si>
  <si>
    <t>مؤيد النصيرات</t>
  </si>
  <si>
    <t>ميس الغبره</t>
  </si>
  <si>
    <t>ميساء خلوف</t>
  </si>
  <si>
    <t>ناديا الكرم</t>
  </si>
  <si>
    <t>ناصر عبد العال</t>
  </si>
  <si>
    <t>ناهد حلواني</t>
  </si>
  <si>
    <t>نائله البالوش</t>
  </si>
  <si>
    <t>نبال سعيد</t>
  </si>
  <si>
    <t>نبيله قدوره</t>
  </si>
  <si>
    <t>ندى الصمادي</t>
  </si>
  <si>
    <t xml:space="preserve">ندى تدمري </t>
  </si>
  <si>
    <t>نذير نعيم مدني</t>
  </si>
  <si>
    <t>نزار شاكر</t>
  </si>
  <si>
    <t>نسيم الصباغ</t>
  </si>
  <si>
    <t>نغم حماده</t>
  </si>
  <si>
    <t>نغم قسام</t>
  </si>
  <si>
    <t>نواف عيناوي</t>
  </si>
  <si>
    <t>نور الدين المزيك</t>
  </si>
  <si>
    <t>نور الدين قطرية</t>
  </si>
  <si>
    <t>نور النحلاوي</t>
  </si>
  <si>
    <t>نور الهدى مصري</t>
  </si>
  <si>
    <t>نور حسن</t>
  </si>
  <si>
    <t>نورا الوقه</t>
  </si>
  <si>
    <t>نور الله شافعة</t>
  </si>
  <si>
    <t>نوران الترك</t>
  </si>
  <si>
    <t>نورس احمد</t>
  </si>
  <si>
    <t>نيفين دلال</t>
  </si>
  <si>
    <t>هادي شرف</t>
  </si>
  <si>
    <t>هارون رمضان</t>
  </si>
  <si>
    <t>هبا باكير</t>
  </si>
  <si>
    <t>هبا كراز</t>
  </si>
  <si>
    <t>هبه السبيني</t>
  </si>
  <si>
    <t>هبه الشيشكلي</t>
  </si>
  <si>
    <t>هبة الهواش</t>
  </si>
  <si>
    <t>هبه سكر</t>
  </si>
  <si>
    <t>هديه نابلسي</t>
  </si>
  <si>
    <t>همام كلحو</t>
  </si>
  <si>
    <t xml:space="preserve">هيا الحمصي </t>
  </si>
  <si>
    <t xml:space="preserve"> هيا المصطفى</t>
  </si>
  <si>
    <t>وائل الحسين</t>
  </si>
  <si>
    <t>وسام مان الدين نصر</t>
  </si>
  <si>
    <t xml:space="preserve">وعد السبيناتي </t>
  </si>
  <si>
    <t>وعد كمال</t>
  </si>
  <si>
    <t>وفاء التل</t>
  </si>
  <si>
    <t xml:space="preserve">وفاء خليفة </t>
  </si>
  <si>
    <t>ولاء الحفار</t>
  </si>
  <si>
    <t>ولاء جوديه</t>
  </si>
  <si>
    <t>يارا قباني</t>
  </si>
  <si>
    <t>ياره الصيداوي</t>
  </si>
  <si>
    <t>ياسر جاموس</t>
  </si>
  <si>
    <t>ياسر عطار</t>
  </si>
  <si>
    <t>ياسر محفوظ</t>
  </si>
  <si>
    <t>ياسين نجمه</t>
  </si>
  <si>
    <t>يامن الجمل</t>
  </si>
  <si>
    <t>يمامه شبلي</t>
  </si>
  <si>
    <t>يمان بلال</t>
  </si>
  <si>
    <t>يمنا قباني</t>
  </si>
  <si>
    <t>يمنى الحنش</t>
  </si>
  <si>
    <t>يوسف الطويل</t>
  </si>
  <si>
    <t>يوسف جزائري</t>
  </si>
  <si>
    <t>يوسف عبد العزيز</t>
  </si>
  <si>
    <t>يوسف فاضل</t>
  </si>
  <si>
    <t>يونس برخش</t>
  </si>
  <si>
    <t>الاء السهلي</t>
  </si>
  <si>
    <t>دعاء البواب</t>
  </si>
  <si>
    <t>روان الجبان</t>
  </si>
  <si>
    <t>ساميا طحان</t>
  </si>
  <si>
    <t>عبد المجيد السروجي</t>
  </si>
  <si>
    <t>رغدا شمر</t>
  </si>
  <si>
    <t>علاء عبدالله</t>
  </si>
  <si>
    <t>إبراهيم الخليفة</t>
  </si>
  <si>
    <t>ابراهيم الشيخ</t>
  </si>
  <si>
    <t>ابراهيم المصري</t>
  </si>
  <si>
    <t>ابراهيم صافي</t>
  </si>
  <si>
    <t>ابراهيم عبد السلام</t>
  </si>
  <si>
    <t>ابراهيم قندلفت</t>
  </si>
  <si>
    <t>ابراهيم يعقوبي</t>
  </si>
  <si>
    <t>ابي المناصفي</t>
  </si>
  <si>
    <t>احلام عباس</t>
  </si>
  <si>
    <t>احمد الجاسم</t>
  </si>
  <si>
    <t>احمد الدقاق</t>
  </si>
  <si>
    <t>احمد الرحيل</t>
  </si>
  <si>
    <t>احمد السودان</t>
  </si>
  <si>
    <t>احمد الطحان</t>
  </si>
  <si>
    <t>احمد العجم</t>
  </si>
  <si>
    <t xml:space="preserve">احمد القطيفان </t>
  </si>
  <si>
    <t>احمد اليماني</t>
  </si>
  <si>
    <t>احمد جبارين</t>
  </si>
  <si>
    <t>احمد سكر</t>
  </si>
  <si>
    <t>احمد شعبان</t>
  </si>
  <si>
    <t xml:space="preserve">احمد صالح </t>
  </si>
  <si>
    <t xml:space="preserve">احمد صاوصو </t>
  </si>
  <si>
    <t>احمد صوفان</t>
  </si>
  <si>
    <t>احمد عشماوي</t>
  </si>
  <si>
    <t>احمد علوان الجاسم</t>
  </si>
  <si>
    <t>احمد مصطفى</t>
  </si>
  <si>
    <t>احمد مهنا</t>
  </si>
  <si>
    <t>احمد وتر</t>
  </si>
  <si>
    <t>اريج جريدة</t>
  </si>
  <si>
    <t>اسامة تركماني</t>
  </si>
  <si>
    <t>اسامة منصور</t>
  </si>
  <si>
    <t>اسامه الجنادي</t>
  </si>
  <si>
    <t>إسراء الشافعي</t>
  </si>
  <si>
    <t>اسماء باراداني</t>
  </si>
  <si>
    <t>اسماء غنيم</t>
  </si>
  <si>
    <t>اسماء كركوره</t>
  </si>
  <si>
    <t>اسماعيل غيلان</t>
  </si>
  <si>
    <t>اسماعيل ولو</t>
  </si>
  <si>
    <t>اسمهان الحمد</t>
  </si>
  <si>
    <t>اشرف العقله</t>
  </si>
  <si>
    <t xml:space="preserve">اصف تلي </t>
  </si>
  <si>
    <t>الاء احمد</t>
  </si>
  <si>
    <t>الاء الكاتب</t>
  </si>
  <si>
    <t>الاء سركل</t>
  </si>
  <si>
    <t>الياس معلوف</t>
  </si>
  <si>
    <t>الياس نعمي</t>
  </si>
  <si>
    <t>االيسار نعمه</t>
  </si>
  <si>
    <t>امال الخوري</t>
  </si>
  <si>
    <t>اماني عرابي</t>
  </si>
  <si>
    <t>امجد اليوسف</t>
  </si>
  <si>
    <t>امير بازرباشى</t>
  </si>
  <si>
    <t>اميره هزه</t>
  </si>
  <si>
    <t xml:space="preserve">امين الخطيب </t>
  </si>
  <si>
    <t>امينه الحكيم</t>
  </si>
  <si>
    <t>انتصار العساف</t>
  </si>
  <si>
    <t>انس رشوان</t>
  </si>
  <si>
    <t>ايات العبدالله</t>
  </si>
  <si>
    <t>ايمان الكردي</t>
  </si>
  <si>
    <t>إبراهيم العمر</t>
  </si>
  <si>
    <t>إسراء الصلاحى</t>
  </si>
  <si>
    <t>إيمان محمد</t>
  </si>
  <si>
    <t>أحمد الجوهري</t>
  </si>
  <si>
    <t>أحمد الدعفيس</t>
  </si>
  <si>
    <t>أحمد الذهب</t>
  </si>
  <si>
    <t>أحمد دحويش</t>
  </si>
  <si>
    <t>أحمد زرزر</t>
  </si>
  <si>
    <t>أحمد شبيرو</t>
  </si>
  <si>
    <t>أحمد قباني</t>
  </si>
  <si>
    <t>أحمدنورالدين الخطيب</t>
  </si>
  <si>
    <t>أسامه الشعار</t>
  </si>
  <si>
    <t>أصف خليل</t>
  </si>
  <si>
    <t xml:space="preserve">الاء دركزنلي </t>
  </si>
  <si>
    <t>أليسار عسول</t>
  </si>
  <si>
    <t>أماني الطباع</t>
  </si>
  <si>
    <t>أماني سودان</t>
  </si>
  <si>
    <t>أماني غزلي</t>
  </si>
  <si>
    <t>ايه ابو لبن</t>
  </si>
  <si>
    <t>أيهم الموسى</t>
  </si>
  <si>
    <t xml:space="preserve">ايهم صقير </t>
  </si>
  <si>
    <t>آلاء الحمود</t>
  </si>
  <si>
    <t>آلاء العوا</t>
  </si>
  <si>
    <t>آلاء المدني</t>
  </si>
  <si>
    <t>آلاء سيدي</t>
  </si>
  <si>
    <t>آيه المسعود</t>
  </si>
  <si>
    <t>آيه عجاج</t>
  </si>
  <si>
    <t>باسل عيسى</t>
  </si>
  <si>
    <t>باسل مريري</t>
  </si>
  <si>
    <t>باسم سلمان</t>
  </si>
  <si>
    <t>باسم طعمه</t>
  </si>
  <si>
    <t>باسم عيد</t>
  </si>
  <si>
    <t>بتول الشيخ</t>
  </si>
  <si>
    <t>بثينه الشامي</t>
  </si>
  <si>
    <t>بدر الدين القربي</t>
  </si>
  <si>
    <t>براءه الرشدان</t>
  </si>
  <si>
    <t>برهوم الابراهيم</t>
  </si>
  <si>
    <t>بشارالسلمان</t>
  </si>
  <si>
    <t>بلال الذيبان</t>
  </si>
  <si>
    <t>بلال سعود</t>
  </si>
  <si>
    <t>بلال شريده</t>
  </si>
  <si>
    <t>بلال ملا</t>
  </si>
  <si>
    <t>بيان ابو دمعه</t>
  </si>
  <si>
    <t>بيان الشبلي</t>
  </si>
  <si>
    <t>بيان شاميه</t>
  </si>
  <si>
    <t>بيبرس حسن</t>
  </si>
  <si>
    <t>تالا شعبان</t>
  </si>
  <si>
    <t xml:space="preserve">تريم طحان </t>
  </si>
  <si>
    <t>تغريد زينو</t>
  </si>
  <si>
    <t>تمام سعد الله</t>
  </si>
  <si>
    <t>تهاني حمادة</t>
  </si>
  <si>
    <t>توليب عجز</t>
  </si>
  <si>
    <t>تيسير  جمعة</t>
  </si>
  <si>
    <t>ثناء الزامل ابو نبوت</t>
  </si>
  <si>
    <t>جاسم الجدعان</t>
  </si>
  <si>
    <t>جعفر العلي</t>
  </si>
  <si>
    <t>جعفر حميده</t>
  </si>
  <si>
    <t>جلال  النعمات</t>
  </si>
  <si>
    <t>جمال العر</t>
  </si>
  <si>
    <t>جمال خليفة</t>
  </si>
  <si>
    <t>جميل لوقا</t>
  </si>
  <si>
    <t>جنان صافي</t>
  </si>
  <si>
    <t>جورج بديوي</t>
  </si>
  <si>
    <t>جولي فرح</t>
  </si>
  <si>
    <t>جوني بدره</t>
  </si>
  <si>
    <t xml:space="preserve">جيلان خير الله </t>
  </si>
  <si>
    <t>جيما سلامه</t>
  </si>
  <si>
    <t xml:space="preserve">حاتم المضرماني </t>
  </si>
  <si>
    <t>حسام الحردان</t>
  </si>
  <si>
    <t xml:space="preserve">حسام الدين محمد طيفور </t>
  </si>
  <si>
    <t xml:space="preserve">حسام بركات </t>
  </si>
  <si>
    <t>حسام حبق</t>
  </si>
  <si>
    <t>حسام حوا العيسى</t>
  </si>
  <si>
    <t>حسان خالد</t>
  </si>
  <si>
    <t>حسان درخباني</t>
  </si>
  <si>
    <t>حسن تاج</t>
  </si>
  <si>
    <t>حسن ديوب</t>
  </si>
  <si>
    <t>حسن عمر</t>
  </si>
  <si>
    <t xml:space="preserve">حسن محمد </t>
  </si>
  <si>
    <t>حسين اسماعيل</t>
  </si>
  <si>
    <t>حسين الرحيل</t>
  </si>
  <si>
    <t>حسين المعيدي</t>
  </si>
  <si>
    <t>حسين الملحم النمر</t>
  </si>
  <si>
    <t>حماس العلي</t>
  </si>
  <si>
    <t>حمزه الدبيب</t>
  </si>
  <si>
    <t>حمزة العايدي</t>
  </si>
  <si>
    <t>حمزة سعيفان</t>
  </si>
  <si>
    <t>حمزه اللباد</t>
  </si>
  <si>
    <t>حنان الرحيم</t>
  </si>
  <si>
    <t xml:space="preserve">حنان المنديل </t>
  </si>
  <si>
    <t>حنين الفعور بني العباس</t>
  </si>
  <si>
    <t>حنين طه</t>
  </si>
  <si>
    <t>حياة المدني</t>
  </si>
  <si>
    <t>خالد العصافره</t>
  </si>
  <si>
    <t>خالد شرقاوي</t>
  </si>
  <si>
    <t>خالد صالح</t>
  </si>
  <si>
    <t>خديجة محمود</t>
  </si>
  <si>
    <t>دارين العويد</t>
  </si>
  <si>
    <t>دجانه النداف</t>
  </si>
  <si>
    <t>دحام  العواد</t>
  </si>
  <si>
    <t>دعاء بيان</t>
  </si>
  <si>
    <t>دعاء جحى</t>
  </si>
  <si>
    <t>دعاء حماده</t>
  </si>
  <si>
    <t>دعاء صنديج</t>
  </si>
  <si>
    <t xml:space="preserve">ديالا تادروس </t>
  </si>
  <si>
    <t>ديانا داود</t>
  </si>
  <si>
    <t>ديانا درويش</t>
  </si>
  <si>
    <t>ديانا عريضة</t>
  </si>
  <si>
    <t>ديمه الآغا</t>
  </si>
  <si>
    <t>دينه بحبوح</t>
  </si>
  <si>
    <t>راتب مصري</t>
  </si>
  <si>
    <t>راما السمان</t>
  </si>
  <si>
    <t>رائد عباده</t>
  </si>
  <si>
    <t xml:space="preserve"> رائد يونس</t>
  </si>
  <si>
    <t>ربيع سكوتي</t>
  </si>
  <si>
    <t>رجب القتاوي</t>
  </si>
  <si>
    <t>رزان هود</t>
  </si>
  <si>
    <t>رسلان القطيفاني</t>
  </si>
  <si>
    <t>رسلان ذي النون</t>
  </si>
  <si>
    <t>رشا عباس</t>
  </si>
  <si>
    <t>رضيه حرب هنيدي</t>
  </si>
  <si>
    <t xml:space="preserve">رغد خير </t>
  </si>
  <si>
    <t>رغد رشدي</t>
  </si>
  <si>
    <t>رغد فلاحة</t>
  </si>
  <si>
    <t xml:space="preserve">رفاه المبيض </t>
  </si>
  <si>
    <t>رفعت نور العين</t>
  </si>
  <si>
    <t>رقية العز</t>
  </si>
  <si>
    <t>رمال خلف</t>
  </si>
  <si>
    <t>رمال صقر</t>
  </si>
  <si>
    <t>رنا ابوجيب</t>
  </si>
  <si>
    <t>رنا الحلبي</t>
  </si>
  <si>
    <t>رنا الخطيب</t>
  </si>
  <si>
    <t>رنيم الحمصي</t>
  </si>
  <si>
    <t>رنيم الشيخ</t>
  </si>
  <si>
    <t>رنيم بعلبكي</t>
  </si>
  <si>
    <t>رهام ابو فاعور</t>
  </si>
  <si>
    <t>رهام السماره</t>
  </si>
  <si>
    <t>رهام أبوقش</t>
  </si>
  <si>
    <t>رهام خالد</t>
  </si>
  <si>
    <t>رهام علي</t>
  </si>
  <si>
    <t>رهام كرادو</t>
  </si>
  <si>
    <t xml:space="preserve">رهف الخطيب </t>
  </si>
  <si>
    <t>رهف حواصلي</t>
  </si>
  <si>
    <t>رواد حمزة</t>
  </si>
  <si>
    <t>روان ابو زيدان</t>
  </si>
  <si>
    <t>روان الشالح</t>
  </si>
  <si>
    <t>روان العبد الكربم</t>
  </si>
  <si>
    <t>روان الوادي</t>
  </si>
  <si>
    <t>روضه ميبر</t>
  </si>
  <si>
    <t xml:space="preserve">روله المجدلاني </t>
  </si>
  <si>
    <t>رولى معروف</t>
  </si>
  <si>
    <t xml:space="preserve">روميل ملاح </t>
  </si>
  <si>
    <t>رويدة ديب</t>
  </si>
  <si>
    <t>رؤى سويد</t>
  </si>
  <si>
    <t>ريان ملقط</t>
  </si>
  <si>
    <t>ريم  الأحمد</t>
  </si>
  <si>
    <t>ريم السمان</t>
  </si>
  <si>
    <t>ريم الشيخ الطباخ</t>
  </si>
  <si>
    <t>ريم بحصاص</t>
  </si>
  <si>
    <t>ريم حموده</t>
  </si>
  <si>
    <t>ريم رزوق</t>
  </si>
  <si>
    <t>ريم سليمان</t>
  </si>
  <si>
    <t>ريم سويد</t>
  </si>
  <si>
    <t>ريم محرز</t>
  </si>
  <si>
    <t>ريم نظام</t>
  </si>
  <si>
    <t>ريم هزيم</t>
  </si>
  <si>
    <t>ريماز دكدك</t>
  </si>
  <si>
    <t>رينه الخوري حنا</t>
  </si>
  <si>
    <t>رئيس ابو خليف</t>
  </si>
  <si>
    <t>زكريا شاهين</t>
  </si>
  <si>
    <t xml:space="preserve">زياد خالد </t>
  </si>
  <si>
    <t>زينة الاعور</t>
  </si>
  <si>
    <t>زينه الضاحي</t>
  </si>
  <si>
    <t>ساره ادلبي</t>
  </si>
  <si>
    <t>سارة البخاري</t>
  </si>
  <si>
    <t>ساره الحسين</t>
  </si>
  <si>
    <t>ساره العبدالله</t>
  </si>
  <si>
    <t>ساره ريحان</t>
  </si>
  <si>
    <t>سالي فتوح</t>
  </si>
  <si>
    <t>سامر زهيرة</t>
  </si>
  <si>
    <t>سامي سكر</t>
  </si>
  <si>
    <t>سامي سليمان خالد</t>
  </si>
  <si>
    <t>ساندي حماده</t>
  </si>
  <si>
    <t>سائر المحمود</t>
  </si>
  <si>
    <t>سحر الرفاعي</t>
  </si>
  <si>
    <t>سحر دبور</t>
  </si>
  <si>
    <t xml:space="preserve">سحر موسى </t>
  </si>
  <si>
    <t>سراج احمد</t>
  </si>
  <si>
    <t>سعيد البعيني</t>
  </si>
  <si>
    <t>سعيد عاروض</t>
  </si>
  <si>
    <t xml:space="preserve">سفيان جبارة </t>
  </si>
  <si>
    <t>سلمان جبر</t>
  </si>
  <si>
    <t>سليمان الابراهيم</t>
  </si>
  <si>
    <t>سليمان علي</t>
  </si>
  <si>
    <t>سمر العتمه</t>
  </si>
  <si>
    <t>سمر الهواري</t>
  </si>
  <si>
    <t xml:space="preserve">سمير الفرا </t>
  </si>
  <si>
    <t>سميه العبد</t>
  </si>
  <si>
    <t>سهام الحمصي</t>
  </si>
  <si>
    <t>سهام الطوير</t>
  </si>
  <si>
    <t xml:space="preserve">سهام عيسى </t>
  </si>
  <si>
    <t>سوزان الابراهيم</t>
  </si>
  <si>
    <t>سوزان المعيوف</t>
  </si>
  <si>
    <t>سوسن المجذوب</t>
  </si>
  <si>
    <t>سوسن قسام الحناوي</t>
  </si>
  <si>
    <t>شادي الدخل الله</t>
  </si>
  <si>
    <t>شادي حموش</t>
  </si>
  <si>
    <t>شام مارديني</t>
  </si>
  <si>
    <t>شذا خضور</t>
  </si>
  <si>
    <t>شهد سرميني</t>
  </si>
  <si>
    <t>شيرين الجندلي</t>
  </si>
  <si>
    <t>صالح الكوساتي</t>
  </si>
  <si>
    <t>صباح الياسين</t>
  </si>
  <si>
    <t>صبحي غزال</t>
  </si>
  <si>
    <t>صخر المدكوك</t>
  </si>
  <si>
    <t>صفا العلاوي</t>
  </si>
  <si>
    <t>ضحى خضرة</t>
  </si>
  <si>
    <t>ضياء الدين خاتون</t>
  </si>
  <si>
    <t>ضياء علي</t>
  </si>
  <si>
    <t>طارق بدوي</t>
  </si>
  <si>
    <t>عاصم العبد الله</t>
  </si>
  <si>
    <t>عائده عيسى</t>
  </si>
  <si>
    <t>عباده الحسن</t>
  </si>
  <si>
    <t>عبد الرحمن الشالاتي</t>
  </si>
  <si>
    <t>عبد الرحمن جانبوت</t>
  </si>
  <si>
    <t>عبد الفتاح دحدوح</t>
  </si>
  <si>
    <t xml:space="preserve">عبد الكريم الرواس </t>
  </si>
  <si>
    <t xml:space="preserve">عبدالله القدومي </t>
  </si>
  <si>
    <t>عبد الله المقداد</t>
  </si>
  <si>
    <t>عبد الله سلاليمي</t>
  </si>
  <si>
    <t>عبد الهادي الدلول</t>
  </si>
  <si>
    <t>عبد الحميد الادلبي</t>
  </si>
  <si>
    <t>عبدالرحيم البريدي</t>
  </si>
  <si>
    <t>عبد الكريم ابراهيم</t>
  </si>
  <si>
    <t>عبد الكريم علاوي</t>
  </si>
  <si>
    <t>عبد الله الحاجي محمد</t>
  </si>
  <si>
    <t>عبدالله خصي</t>
  </si>
  <si>
    <t>عبد الواحد حمراوي</t>
  </si>
  <si>
    <t xml:space="preserve">عبير الحكيم </t>
  </si>
  <si>
    <t>عبير بكور</t>
  </si>
  <si>
    <t>عثمان غنام</t>
  </si>
  <si>
    <t>عدنان الرويلي</t>
  </si>
  <si>
    <t>عز الدين الفقيه</t>
  </si>
  <si>
    <t>عصام الشيتي</t>
  </si>
  <si>
    <t>عطاء اسماعيل العجرش الشمري</t>
  </si>
  <si>
    <t xml:space="preserve">عفاف دبور </t>
  </si>
  <si>
    <t>علا ريدان</t>
  </si>
  <si>
    <t>علاء الضماد</t>
  </si>
  <si>
    <t>علاء العكاوي</t>
  </si>
  <si>
    <t>علاء حسين</t>
  </si>
  <si>
    <t>علي الدنف</t>
  </si>
  <si>
    <t>علي الصالح</t>
  </si>
  <si>
    <t>علي منقاش</t>
  </si>
  <si>
    <t>عماد بكر</t>
  </si>
  <si>
    <t>عمار الاحمد</t>
  </si>
  <si>
    <t>عمار الديري</t>
  </si>
  <si>
    <t>عمار بكر</t>
  </si>
  <si>
    <t>عمار مهنا</t>
  </si>
  <si>
    <t>عمار العايش</t>
  </si>
  <si>
    <t>عمر الدرويش</t>
  </si>
  <si>
    <t xml:space="preserve">عمر العاني </t>
  </si>
  <si>
    <t>عمر العتمه</t>
  </si>
  <si>
    <t>عمر النجلات</t>
  </si>
  <si>
    <t>عمر شيشكلي</t>
  </si>
  <si>
    <t>عمران الاسعد</t>
  </si>
  <si>
    <t>عمران النجم</t>
  </si>
  <si>
    <t>عمران ريا</t>
  </si>
  <si>
    <t>عهد حجازي خلف</t>
  </si>
  <si>
    <t>عهد ناصيف</t>
  </si>
  <si>
    <t>عيسى ديب</t>
  </si>
  <si>
    <t>غدير البوشي</t>
  </si>
  <si>
    <t>غرام منصور</t>
  </si>
  <si>
    <t>غريد مرشد</t>
  </si>
  <si>
    <t xml:space="preserve">غزل الشعار </t>
  </si>
  <si>
    <t>غسان النصار</t>
  </si>
  <si>
    <t>غصون عبدالعزيز</t>
  </si>
  <si>
    <t>غفار سلمان</t>
  </si>
  <si>
    <t>غفران العكارتة</t>
  </si>
  <si>
    <t>غفران ياسمينه</t>
  </si>
  <si>
    <t>غفران ياغي</t>
  </si>
  <si>
    <t>غيث اسماعيل</t>
  </si>
  <si>
    <t>غيث شاهين</t>
  </si>
  <si>
    <t>غيث عثمان</t>
  </si>
  <si>
    <t>غيداء ماضي</t>
  </si>
  <si>
    <t>فاتن حسين</t>
  </si>
  <si>
    <t>فادي الكنعو</t>
  </si>
  <si>
    <t>فادي النجم</t>
  </si>
  <si>
    <t>فادي رجب</t>
  </si>
  <si>
    <t xml:space="preserve">فارس النقيب </t>
  </si>
  <si>
    <t>فارس عيسى</t>
  </si>
  <si>
    <t>فاطمة ابوعلي</t>
  </si>
  <si>
    <t xml:space="preserve">فاطمه العبدي </t>
  </si>
  <si>
    <t xml:space="preserve">فداء حمدان </t>
  </si>
  <si>
    <t>فراس حموده</t>
  </si>
  <si>
    <t>فراس حيمود</t>
  </si>
  <si>
    <t>فراس موصللي</t>
  </si>
  <si>
    <t>فراس وزه</t>
  </si>
  <si>
    <t>فرح الشام مكي</t>
  </si>
  <si>
    <t>فرح ديماس</t>
  </si>
  <si>
    <t xml:space="preserve">فرح صيموعه </t>
  </si>
  <si>
    <t>فرح غازي</t>
  </si>
  <si>
    <t>فرح مخلوف</t>
  </si>
  <si>
    <t>فلك جدعان</t>
  </si>
  <si>
    <t>فوزي الروبة</t>
  </si>
  <si>
    <t>فؤاد بوز</t>
  </si>
  <si>
    <t>فيصل المسالمه</t>
  </si>
  <si>
    <t>فيصل المصري</t>
  </si>
  <si>
    <t>قاسم ابو شامه</t>
  </si>
  <si>
    <t>قاسم العلي</t>
  </si>
  <si>
    <t>قمر الصدقة</t>
  </si>
  <si>
    <t>قمر القزاز</t>
  </si>
  <si>
    <t>كرم يازجي</t>
  </si>
  <si>
    <t>كمال الدين ريحان</t>
  </si>
  <si>
    <t>كوثر كسيبة</t>
  </si>
  <si>
    <t>كيندا الراعي</t>
  </si>
  <si>
    <t>لارا النجم</t>
  </si>
  <si>
    <t>لانا عرفه</t>
  </si>
  <si>
    <t xml:space="preserve">لبانه حيدر </t>
  </si>
  <si>
    <t xml:space="preserve">لبنه الزعبي </t>
  </si>
  <si>
    <t>لبنى الهندي</t>
  </si>
  <si>
    <t>لجين ديوب</t>
  </si>
  <si>
    <t>لجين كامل</t>
  </si>
  <si>
    <t>لما يونس</t>
  </si>
  <si>
    <t>لمى مصطفى</t>
  </si>
  <si>
    <t>لورين اليوسف</t>
  </si>
  <si>
    <t xml:space="preserve">لؤي قبلان </t>
  </si>
  <si>
    <t>لؤي محمد</t>
  </si>
  <si>
    <t>ليال مارديني</t>
  </si>
  <si>
    <t>ليـزا سليم</t>
  </si>
  <si>
    <t>ليلاس السيروان</t>
  </si>
  <si>
    <t>لين حوا</t>
  </si>
  <si>
    <t>لين عيسى</t>
  </si>
  <si>
    <t>لينا ايوب</t>
  </si>
  <si>
    <t>لينا محفوظ</t>
  </si>
  <si>
    <t>ماجدة برهومي</t>
  </si>
  <si>
    <t>ماجده طالو</t>
  </si>
  <si>
    <t>ماريتا حنون</t>
  </si>
  <si>
    <t xml:space="preserve">ماريمار ميخائيل </t>
  </si>
  <si>
    <t>مازن البويضاني</t>
  </si>
  <si>
    <t>مازن القشاش</t>
  </si>
  <si>
    <t>ماهر الأغبر</t>
  </si>
  <si>
    <t xml:space="preserve">ماهر عامر </t>
  </si>
  <si>
    <t>مايا ابوخميس</t>
  </si>
  <si>
    <t>مجد الاحمد الشحاده</t>
  </si>
  <si>
    <t>مجد الشوفي</t>
  </si>
  <si>
    <t>مجد اسعد</t>
  </si>
  <si>
    <t>مجد بربور</t>
  </si>
  <si>
    <t>مجدي البصار</t>
  </si>
  <si>
    <t>محمد  بربر</t>
  </si>
  <si>
    <t>محمد عباس</t>
  </si>
  <si>
    <t>محمد ابو زيد</t>
  </si>
  <si>
    <t>محمد ابو قاقا</t>
  </si>
  <si>
    <t>محمد الأغبر</t>
  </si>
  <si>
    <t>محمد الحايك</t>
  </si>
  <si>
    <t>محمد الحريري</t>
  </si>
  <si>
    <t>محمد الدبل</t>
  </si>
  <si>
    <t>محمد الدريبي</t>
  </si>
  <si>
    <t>محمد الزهنان</t>
  </si>
  <si>
    <t>محمد السبيناتي</t>
  </si>
  <si>
    <t>محمد الطرشان</t>
  </si>
  <si>
    <t>محمد العويدات</t>
  </si>
  <si>
    <t>محمد الناجي</t>
  </si>
  <si>
    <t>محمد النوفل</t>
  </si>
  <si>
    <t>محمد ايهم الشوى</t>
  </si>
  <si>
    <t>محمد أديب الخولي</t>
  </si>
  <si>
    <t>محمد أمين ريحان</t>
  </si>
  <si>
    <t>محمد أنس صوان</t>
  </si>
  <si>
    <t>محمد أيهم العلبي</t>
  </si>
  <si>
    <t>محمد بلال المملوك</t>
  </si>
  <si>
    <t xml:space="preserve">محمد بوز العسل  </t>
  </si>
  <si>
    <t>محمد حازم لديه الحموي</t>
  </si>
  <si>
    <t>محمد حيدر الخضر</t>
  </si>
  <si>
    <t>محمد خالد الشويكي</t>
  </si>
  <si>
    <t xml:space="preserve"> محمد خليفة</t>
  </si>
  <si>
    <t>محمد خير الخضراء</t>
  </si>
  <si>
    <t>محمد خير اليونس</t>
  </si>
  <si>
    <t>محمد خير زوكار</t>
  </si>
  <si>
    <t>محمد دراج</t>
  </si>
  <si>
    <t>محمد رامي العشي</t>
  </si>
  <si>
    <t>محمد ربيع</t>
  </si>
  <si>
    <t>محمد رحال</t>
  </si>
  <si>
    <t>محمد شادي الناطور</t>
  </si>
  <si>
    <t>محمد شنشو</t>
  </si>
  <si>
    <t>محمد عاجي</t>
  </si>
  <si>
    <t>محمد عامر برنبو</t>
  </si>
  <si>
    <t>محمد عبد السلام الدالي</t>
  </si>
  <si>
    <t>محمد عجاج</t>
  </si>
  <si>
    <t>محمد عدلا</t>
  </si>
  <si>
    <t>محمد عمار الشياح</t>
  </si>
  <si>
    <t>محمد عمر تفكجي</t>
  </si>
  <si>
    <t xml:space="preserve">محمد غيث الصفدي </t>
  </si>
  <si>
    <t>محمد معاذ خادم السروجي</t>
  </si>
  <si>
    <t>محمد المعتصم الدوبه</t>
  </si>
  <si>
    <t>محمد مللي</t>
  </si>
  <si>
    <t>محمد ممدوح عابدون</t>
  </si>
  <si>
    <t>محمد مناف فرج</t>
  </si>
  <si>
    <t>مجمد نادر محمد العلي</t>
  </si>
  <si>
    <t xml:space="preserve">محمد ناصر </t>
  </si>
  <si>
    <t>محمد نبيل قسومة</t>
  </si>
  <si>
    <t>محمد نور الحمدان</t>
  </si>
  <si>
    <t xml:space="preserve">محمد نور الدوبة </t>
  </si>
  <si>
    <t>محمد نور الضاهر</t>
  </si>
  <si>
    <t>محمد وائل العش</t>
  </si>
  <si>
    <t>محمد أمجد الحبش</t>
  </si>
  <si>
    <t>محمدحسان بيضه</t>
  </si>
  <si>
    <t xml:space="preserve">محمد خالد النملي </t>
  </si>
  <si>
    <t>محمدربحي حداد</t>
  </si>
  <si>
    <t>محمد رضا الشحرور</t>
  </si>
  <si>
    <t>محمدرضوان دياب آغا</t>
  </si>
  <si>
    <t>محمدزيد الصبيح</t>
  </si>
  <si>
    <t>محمدطارق الجدا</t>
  </si>
  <si>
    <t>محمدهاني مرهج</t>
  </si>
  <si>
    <t>محمد وسيم خليفة</t>
  </si>
  <si>
    <t>محمد يامن الكاشي</t>
  </si>
  <si>
    <t>محمود اعزيز</t>
  </si>
  <si>
    <t>محمود الدره</t>
  </si>
  <si>
    <t>محمود العش</t>
  </si>
  <si>
    <t>محمود الفاعوري</t>
  </si>
  <si>
    <t>محمود جعاره</t>
  </si>
  <si>
    <t>محمود دحدوح</t>
  </si>
  <si>
    <t>محمود زعيتر</t>
  </si>
  <si>
    <t>محمود قطيش</t>
  </si>
  <si>
    <t>محمود مسرابي</t>
  </si>
  <si>
    <t>محي الدين حبيبه</t>
  </si>
  <si>
    <t>مدين حسن</t>
  </si>
  <si>
    <t>مرام الحفار</t>
  </si>
  <si>
    <t>مرام الخطيب</t>
  </si>
  <si>
    <t>مرام دعبول</t>
  </si>
  <si>
    <t>مرام صوان</t>
  </si>
  <si>
    <t>مرح سكيف</t>
  </si>
  <si>
    <t>مرهف درويش</t>
  </si>
  <si>
    <t>مروان الحمد</t>
  </si>
  <si>
    <t>مروة العلاوي</t>
  </si>
  <si>
    <t>مروه العواد</t>
  </si>
  <si>
    <t>مروه كنعان</t>
  </si>
  <si>
    <t>مريان علي</t>
  </si>
  <si>
    <t>مريم عاشور</t>
  </si>
  <si>
    <t>ميريهان سيلفا الشرع</t>
  </si>
  <si>
    <t>مزيد الذيب هنيدي</t>
  </si>
  <si>
    <t>مصطفى الصيرفي</t>
  </si>
  <si>
    <t>مصطفى خرب</t>
  </si>
  <si>
    <t xml:space="preserve">معاذ الاخرس </t>
  </si>
  <si>
    <t>معاذ شعيرية</t>
  </si>
  <si>
    <t>معاويه المؤذن</t>
  </si>
  <si>
    <t xml:space="preserve">معن الزعبي </t>
  </si>
  <si>
    <t xml:space="preserve">ملك أيوب </t>
  </si>
  <si>
    <t>ملك شنشو</t>
  </si>
  <si>
    <t>منار الاوس</t>
  </si>
  <si>
    <t>منال الديات</t>
  </si>
  <si>
    <t>منتصر عزام</t>
  </si>
  <si>
    <t>منذر الحفار</t>
  </si>
  <si>
    <t>مها أبوزرد</t>
  </si>
  <si>
    <t>مهند فياض</t>
  </si>
  <si>
    <t>مهند كوكش</t>
  </si>
  <si>
    <t>مؤيد البيضه</t>
  </si>
  <si>
    <t>مؤيد حمزه</t>
  </si>
  <si>
    <t>مؤيد نعسان</t>
  </si>
  <si>
    <t>مي رزمه</t>
  </si>
  <si>
    <t>مي سليم</t>
  </si>
  <si>
    <t>ميرنا رسلان</t>
  </si>
  <si>
    <t>ميرنا عبود</t>
  </si>
  <si>
    <t>ميس المهدي</t>
  </si>
  <si>
    <t>ميسم الحلبي</t>
  </si>
  <si>
    <t>ميشيل عيسى</t>
  </si>
  <si>
    <t>نادر جمول</t>
  </si>
  <si>
    <t>نادر سيدي</t>
  </si>
  <si>
    <t>ناديا كيفو</t>
  </si>
  <si>
    <t>نادين عوده</t>
  </si>
  <si>
    <t>نادين عيطه</t>
  </si>
  <si>
    <t xml:space="preserve">ناريمان معروف </t>
  </si>
  <si>
    <t>نجاح حسن</t>
  </si>
  <si>
    <t>نجود محمود</t>
  </si>
  <si>
    <t>ندى ديب</t>
  </si>
  <si>
    <t>نذير الاسعد</t>
  </si>
  <si>
    <t>نرمين تحسين بك</t>
  </si>
  <si>
    <t>نزهة علي</t>
  </si>
  <si>
    <t>نسرين نجيب</t>
  </si>
  <si>
    <t>نشأت الاحمد</t>
  </si>
  <si>
    <t>نغم السليمان</t>
  </si>
  <si>
    <t>نغم الشناعه</t>
  </si>
  <si>
    <t>نواعم سلطان</t>
  </si>
  <si>
    <t>نور الحمود</t>
  </si>
  <si>
    <t>نور الدين المدني</t>
  </si>
  <si>
    <t>نور الدين خشفه تيناوي</t>
  </si>
  <si>
    <t>نور الدين فاروق</t>
  </si>
  <si>
    <t>نور القصير</t>
  </si>
  <si>
    <t>نور الهدى عودة</t>
  </si>
  <si>
    <t xml:space="preserve">نور خضيرة </t>
  </si>
  <si>
    <t>نور سيد علي</t>
  </si>
  <si>
    <t>نور قاسم</t>
  </si>
  <si>
    <t xml:space="preserve">نور كبارة </t>
  </si>
  <si>
    <t>نور معتوق</t>
  </si>
  <si>
    <t>نور نصار</t>
  </si>
  <si>
    <t>نورا حفار</t>
  </si>
  <si>
    <t>نور الهدى حمشو</t>
  </si>
  <si>
    <t>نور الهدى سعد الدين الجباوي</t>
  </si>
  <si>
    <t>نورس الجمال</t>
  </si>
  <si>
    <t>نورس الحكيمة</t>
  </si>
  <si>
    <t>نورمان رزق</t>
  </si>
  <si>
    <t>نورهان مسعود</t>
  </si>
  <si>
    <t>نيناس مخلوف</t>
  </si>
  <si>
    <t>هادي العاص</t>
  </si>
  <si>
    <t>هادي العبد الهادي</t>
  </si>
  <si>
    <t>هادي طنيش</t>
  </si>
  <si>
    <t>هالة مقداد</t>
  </si>
  <si>
    <t>هاله ناجي</t>
  </si>
  <si>
    <t>هاني خطيب</t>
  </si>
  <si>
    <t>هبة الخطيب</t>
  </si>
  <si>
    <t>هبة سلامه</t>
  </si>
  <si>
    <t>هبه ادريس</t>
  </si>
  <si>
    <t>هبه العماش</t>
  </si>
  <si>
    <t>هبه الغدير</t>
  </si>
  <si>
    <t>هبه الملط</t>
  </si>
  <si>
    <t>هبه مراد</t>
  </si>
  <si>
    <t>هدى زيتون</t>
  </si>
  <si>
    <t>هديل الغدير</t>
  </si>
  <si>
    <t xml:space="preserve">هديل المرعي الحسن </t>
  </si>
  <si>
    <t>هديل طراد</t>
  </si>
  <si>
    <t>هزار هيلم</t>
  </si>
  <si>
    <t>هشام كرمه</t>
  </si>
  <si>
    <t>هلا الاحمد</t>
  </si>
  <si>
    <t>همسه الصفدي</t>
  </si>
  <si>
    <t>هنادي طه</t>
  </si>
  <si>
    <t>هيا العباس</t>
  </si>
  <si>
    <t>هيام اسعيد</t>
  </si>
  <si>
    <t>وائل نشاوي</t>
  </si>
  <si>
    <t>وداد شيخ الأرض</t>
  </si>
  <si>
    <t>ورد جومر</t>
  </si>
  <si>
    <t>وسام جمعه</t>
  </si>
  <si>
    <t>وسام غزال</t>
  </si>
  <si>
    <t>وسام محمد</t>
  </si>
  <si>
    <t>وسام ملاك</t>
  </si>
  <si>
    <t>وسيم اللبابيدي</t>
  </si>
  <si>
    <t xml:space="preserve">وعد الجهماني </t>
  </si>
  <si>
    <t>وعد نعسان</t>
  </si>
  <si>
    <t>وفاء والي</t>
  </si>
  <si>
    <t>ولاء القطاره</t>
  </si>
  <si>
    <t>ولاء سلوم</t>
  </si>
  <si>
    <t>ولاء عبدالله</t>
  </si>
  <si>
    <t>ولاء نصار</t>
  </si>
  <si>
    <t xml:space="preserve">يارا العلي </t>
  </si>
  <si>
    <t>يارا النصار</t>
  </si>
  <si>
    <t>ياسر الزهراوي</t>
  </si>
  <si>
    <t>ياسر العقاد</t>
  </si>
  <si>
    <t>ياسمين الحموي</t>
  </si>
  <si>
    <t>ياسمين الكردي</t>
  </si>
  <si>
    <t>ياسين المطلب</t>
  </si>
  <si>
    <t>يامن مرعي</t>
  </si>
  <si>
    <t>يحي اسماعيل</t>
  </si>
  <si>
    <t>يحيى قرطه</t>
  </si>
  <si>
    <t>يزن فريسان</t>
  </si>
  <si>
    <t>يسرى سعده</t>
  </si>
  <si>
    <t>يمام زوكار</t>
  </si>
  <si>
    <t xml:space="preserve">يمان الحمصي </t>
  </si>
  <si>
    <t>يوسف البطين</t>
  </si>
  <si>
    <t>يوسف الصبره</t>
  </si>
  <si>
    <t>يوسف المسالمه</t>
  </si>
  <si>
    <t>يوسف انطون شغلة</t>
  </si>
  <si>
    <t>يوسف حداد</t>
  </si>
  <si>
    <t>يوسف رزق</t>
  </si>
  <si>
    <t>رضا السايس</t>
  </si>
  <si>
    <t>احمد العيسى البنيه</t>
  </si>
  <si>
    <t>أمجد الرحيل</t>
  </si>
  <si>
    <t>هبه طرابلسي</t>
  </si>
  <si>
    <t>ايمان طرابلسي</t>
  </si>
  <si>
    <t>نور الهدى بحبوح</t>
  </si>
  <si>
    <t>أحمد درويش</t>
  </si>
  <si>
    <t>هزار درويش</t>
  </si>
  <si>
    <t>حسين نيصافي</t>
  </si>
  <si>
    <t>احمد صادق</t>
  </si>
  <si>
    <t>روان رعد</t>
  </si>
  <si>
    <t>وسام هناوي</t>
  </si>
  <si>
    <t>عبد الناصر المحمد</t>
  </si>
  <si>
    <t xml:space="preserve">جمانه </t>
  </si>
  <si>
    <t xml:space="preserve">اميرة </t>
  </si>
  <si>
    <t xml:space="preserve">هناء </t>
  </si>
  <si>
    <t>نورية</t>
  </si>
  <si>
    <t>كفر نبل</t>
  </si>
  <si>
    <t>احمد جمعة</t>
  </si>
  <si>
    <t xml:space="preserve">صبيحة </t>
  </si>
  <si>
    <t>احمد فاتح</t>
  </si>
  <si>
    <t>راجحة</t>
  </si>
  <si>
    <t>احمد ماهر</t>
  </si>
  <si>
    <t xml:space="preserve">اكرم </t>
  </si>
  <si>
    <t xml:space="preserve">المعتصم بالله </t>
  </si>
  <si>
    <t xml:space="preserve">رفاه </t>
  </si>
  <si>
    <t xml:space="preserve">رنا </t>
  </si>
  <si>
    <t xml:space="preserve">أحمد </t>
  </si>
  <si>
    <t>هادية</t>
  </si>
  <si>
    <t xml:space="preserve">سحر </t>
  </si>
  <si>
    <t xml:space="preserve">بسام </t>
  </si>
  <si>
    <t xml:space="preserve">بشار </t>
  </si>
  <si>
    <t>صيدنايا</t>
  </si>
  <si>
    <t>بيان</t>
  </si>
  <si>
    <t>جاد الله</t>
  </si>
  <si>
    <t>جدعان</t>
  </si>
  <si>
    <t xml:space="preserve">جمال </t>
  </si>
  <si>
    <t>حازم</t>
  </si>
  <si>
    <t>نرمين</t>
  </si>
  <si>
    <t>حلوة</t>
  </si>
  <si>
    <t>جنيه</t>
  </si>
  <si>
    <t>حوش حالا</t>
  </si>
  <si>
    <t xml:space="preserve">غالية </t>
  </si>
  <si>
    <t xml:space="preserve">نوال </t>
  </si>
  <si>
    <t xml:space="preserve">امل </t>
  </si>
  <si>
    <t xml:space="preserve">باسمة </t>
  </si>
  <si>
    <t>خضور</t>
  </si>
  <si>
    <t xml:space="preserve">ذيب </t>
  </si>
  <si>
    <t>المعلقة</t>
  </si>
  <si>
    <t>راشد</t>
  </si>
  <si>
    <t>بدويه</t>
  </si>
  <si>
    <t xml:space="preserve">سناء </t>
  </si>
  <si>
    <t>ناجية</t>
  </si>
  <si>
    <t xml:space="preserve">زهير </t>
  </si>
  <si>
    <t>ميرنا</t>
  </si>
  <si>
    <t xml:space="preserve">ماري </t>
  </si>
  <si>
    <t>جوهينا</t>
  </si>
  <si>
    <t>نعيمة</t>
  </si>
  <si>
    <t>اريحا</t>
  </si>
  <si>
    <t>كفايه</t>
  </si>
  <si>
    <t>طاهر</t>
  </si>
  <si>
    <t xml:space="preserve">طلال </t>
  </si>
  <si>
    <t xml:space="preserve">ميساء </t>
  </si>
  <si>
    <t>نادرة</t>
  </si>
  <si>
    <t xml:space="preserve">عبد القادر </t>
  </si>
  <si>
    <t>عبد النبي</t>
  </si>
  <si>
    <t xml:space="preserve">سبينة </t>
  </si>
  <si>
    <t xml:space="preserve">دمشق  </t>
  </si>
  <si>
    <t>عدي</t>
  </si>
  <si>
    <t>عرفان</t>
  </si>
  <si>
    <t xml:space="preserve">عرفان </t>
  </si>
  <si>
    <t>عزو</t>
  </si>
  <si>
    <t>علمت</t>
  </si>
  <si>
    <t xml:space="preserve">أمل </t>
  </si>
  <si>
    <t>دشق</t>
  </si>
  <si>
    <t xml:space="preserve">عمار </t>
  </si>
  <si>
    <t xml:space="preserve">كوثر </t>
  </si>
  <si>
    <t xml:space="preserve">يلدا </t>
  </si>
  <si>
    <t>وضحة</t>
  </si>
  <si>
    <t>غنوم</t>
  </si>
  <si>
    <t>زردنا</t>
  </si>
  <si>
    <t xml:space="preserve">كمال </t>
  </si>
  <si>
    <t>كنان</t>
  </si>
  <si>
    <t>مبارك</t>
  </si>
  <si>
    <t xml:space="preserve">القطعة </t>
  </si>
  <si>
    <t xml:space="preserve">جديدة عرطوز </t>
  </si>
  <si>
    <t xml:space="preserve">يرموك </t>
  </si>
  <si>
    <t>رباب</t>
  </si>
  <si>
    <t xml:space="preserve">عطاف </t>
  </si>
  <si>
    <t>شمة</t>
  </si>
  <si>
    <t xml:space="preserve">محمد اسامة </t>
  </si>
  <si>
    <t>محمد تحسين</t>
  </si>
  <si>
    <t>صفا</t>
  </si>
  <si>
    <t>محمد حسان</t>
  </si>
  <si>
    <t>شيرين</t>
  </si>
  <si>
    <t xml:space="preserve">محمد سالم </t>
  </si>
  <si>
    <t>محمد شريف</t>
  </si>
  <si>
    <t>محمد طاهر</t>
  </si>
  <si>
    <t xml:space="preserve">جديدة الوادي </t>
  </si>
  <si>
    <t>بارعة</t>
  </si>
  <si>
    <t xml:space="preserve">محمد هاني </t>
  </si>
  <si>
    <t>باهيه</t>
  </si>
  <si>
    <t>حبيبة</t>
  </si>
  <si>
    <t xml:space="preserve">هنادي </t>
  </si>
  <si>
    <t>فرنجيه</t>
  </si>
  <si>
    <t>مزاحم</t>
  </si>
  <si>
    <t xml:space="preserve">موفق </t>
  </si>
  <si>
    <t xml:space="preserve">ناصر </t>
  </si>
  <si>
    <t>وديعه</t>
  </si>
  <si>
    <t>مؤمنات</t>
  </si>
  <si>
    <t>روز</t>
  </si>
  <si>
    <t>نعمان</t>
  </si>
  <si>
    <t xml:space="preserve">صبورة </t>
  </si>
  <si>
    <t>وسيم</t>
  </si>
  <si>
    <t xml:space="preserve">صحنايا </t>
  </si>
  <si>
    <t>حسين البحر</t>
  </si>
  <si>
    <t>يازدية حمدان</t>
  </si>
  <si>
    <t>ليلى منور</t>
  </si>
  <si>
    <t>محمد سعدو</t>
  </si>
  <si>
    <t xml:space="preserve">جميل </t>
  </si>
  <si>
    <t>نوفه كعدي</t>
  </si>
  <si>
    <t>دير الجرد</t>
  </si>
  <si>
    <t>الشيحة</t>
  </si>
  <si>
    <t xml:space="preserve">اسيا </t>
  </si>
  <si>
    <t>تمام الحسين</t>
  </si>
  <si>
    <t>حسيمه</t>
  </si>
  <si>
    <t xml:space="preserve">اسامة </t>
  </si>
  <si>
    <t>اسحق</t>
  </si>
  <si>
    <t>طليعة</t>
  </si>
  <si>
    <t>أمال</t>
  </si>
  <si>
    <t>صالحه الخلف</t>
  </si>
  <si>
    <t>الشدادي</t>
  </si>
  <si>
    <t>غارية شرقية</t>
  </si>
  <si>
    <t xml:space="preserve">الطمارقيه </t>
  </si>
  <si>
    <t xml:space="preserve">صافيتا </t>
  </si>
  <si>
    <t>هبا</t>
  </si>
  <si>
    <t xml:space="preserve">اديب </t>
  </si>
  <si>
    <t>عزيزة علي</t>
  </si>
  <si>
    <t>عفت</t>
  </si>
  <si>
    <t>هدايه</t>
  </si>
  <si>
    <t xml:space="preserve">رفيق </t>
  </si>
  <si>
    <t>نزال</t>
  </si>
  <si>
    <t>رهجه</t>
  </si>
  <si>
    <t>شاكر شاكرغازي</t>
  </si>
  <si>
    <t>ظهيرة</t>
  </si>
  <si>
    <t>بريزة</t>
  </si>
  <si>
    <t>بسنديانا</t>
  </si>
  <si>
    <t>احمد جلال الدين</t>
  </si>
  <si>
    <t>وسيله</t>
  </si>
  <si>
    <t>سهيب</t>
  </si>
  <si>
    <t>علايا</t>
  </si>
  <si>
    <t>الفريد</t>
  </si>
  <si>
    <t>شبلي</t>
  </si>
  <si>
    <t>عبد الحي</t>
  </si>
  <si>
    <t>ديبه</t>
  </si>
  <si>
    <t xml:space="preserve">ماجدة </t>
  </si>
  <si>
    <t>ديدار</t>
  </si>
  <si>
    <t>هوناده</t>
  </si>
  <si>
    <t>لنا</t>
  </si>
  <si>
    <t>محمد مياز</t>
  </si>
  <si>
    <t>انسام</t>
  </si>
  <si>
    <t>إخلاص</t>
  </si>
  <si>
    <t>محمد رامي</t>
  </si>
  <si>
    <t>رامه</t>
  </si>
  <si>
    <t>رودينا</t>
  </si>
  <si>
    <t xml:space="preserve">أبو ظبي </t>
  </si>
  <si>
    <t>دعاء</t>
  </si>
  <si>
    <t xml:space="preserve">غازي </t>
  </si>
  <si>
    <t xml:space="preserve">رضوان </t>
  </si>
  <si>
    <t>رنوه</t>
  </si>
  <si>
    <t>محمد سامي</t>
  </si>
  <si>
    <t>ميسون سنقر</t>
  </si>
  <si>
    <t>معربا</t>
  </si>
  <si>
    <t>درزي</t>
  </si>
  <si>
    <t>محمد الخالد</t>
  </si>
  <si>
    <t>مسحرة</t>
  </si>
  <si>
    <t>حنان حسين</t>
  </si>
  <si>
    <t>رشدي</t>
  </si>
  <si>
    <t>هناء السعدي</t>
  </si>
  <si>
    <t>محمدنشئت</t>
  </si>
  <si>
    <t>صمهان</t>
  </si>
  <si>
    <t>الفه</t>
  </si>
  <si>
    <t>ليلى فرح</t>
  </si>
  <si>
    <t xml:space="preserve">هديه </t>
  </si>
  <si>
    <t>ميسان</t>
  </si>
  <si>
    <t>راس فلقسو</t>
  </si>
  <si>
    <t>هبة الله</t>
  </si>
  <si>
    <t>فخريه</t>
  </si>
  <si>
    <t xml:space="preserve">سهيلة درباس </t>
  </si>
  <si>
    <t>رستن</t>
  </si>
  <si>
    <t xml:space="preserve">طعمه </t>
  </si>
  <si>
    <t>راحب</t>
  </si>
  <si>
    <t>هولا</t>
  </si>
  <si>
    <t xml:space="preserve">محمد حسام </t>
  </si>
  <si>
    <t>شتوى</t>
  </si>
  <si>
    <t xml:space="preserve">التح </t>
  </si>
  <si>
    <t>حمزه</t>
  </si>
  <si>
    <t xml:space="preserve">محمد وجيه </t>
  </si>
  <si>
    <t xml:space="preserve">بلقيس </t>
  </si>
  <si>
    <t xml:space="preserve">دير  الزور </t>
  </si>
  <si>
    <t>نجوة</t>
  </si>
  <si>
    <t>لوما</t>
  </si>
  <si>
    <t>رويده عفوف</t>
  </si>
  <si>
    <t>عبدالمجيد</t>
  </si>
  <si>
    <t>زينة</t>
  </si>
  <si>
    <t xml:space="preserve">الخل </t>
  </si>
  <si>
    <t xml:space="preserve">ملك </t>
  </si>
  <si>
    <t>اريج</t>
  </si>
  <si>
    <t>محمدطالب</t>
  </si>
  <si>
    <t xml:space="preserve">محمد سمير </t>
  </si>
  <si>
    <t>ناهدة</t>
  </si>
  <si>
    <t>وجيهة</t>
  </si>
  <si>
    <t>مجدولين</t>
  </si>
  <si>
    <t>ريم ابراهيم</t>
  </si>
  <si>
    <t>محمدعماد</t>
  </si>
  <si>
    <t>محمد عامر</t>
  </si>
  <si>
    <t>نصري</t>
  </si>
  <si>
    <t>غازية</t>
  </si>
  <si>
    <t xml:space="preserve">مارون </t>
  </si>
  <si>
    <t xml:space="preserve">مريانا </t>
  </si>
  <si>
    <t xml:space="preserve">روضة </t>
  </si>
  <si>
    <t>محمد ثابت</t>
  </si>
  <si>
    <t xml:space="preserve">جميله </t>
  </si>
  <si>
    <t>كارمن</t>
  </si>
  <si>
    <t>احمد غالب</t>
  </si>
  <si>
    <t>نسيما</t>
  </si>
  <si>
    <t xml:space="preserve">ادلحة </t>
  </si>
  <si>
    <t>بروين</t>
  </si>
  <si>
    <t>رسم الطحين</t>
  </si>
  <si>
    <t>محمد فراس</t>
  </si>
  <si>
    <t>محمدنهاد</t>
  </si>
  <si>
    <t>نورالهدى</t>
  </si>
  <si>
    <t xml:space="preserve"> منى</t>
  </si>
  <si>
    <t>اسية</t>
  </si>
  <si>
    <t>دانا</t>
  </si>
  <si>
    <t>مرج السلطان</t>
  </si>
  <si>
    <t>باسمة ياسين</t>
  </si>
  <si>
    <t xml:space="preserve">صيدا </t>
  </si>
  <si>
    <t>ماي</t>
  </si>
  <si>
    <t>وفاء سكريه</t>
  </si>
  <si>
    <t xml:space="preserve">محمد سهيل </t>
  </si>
  <si>
    <t xml:space="preserve">ذياب </t>
  </si>
  <si>
    <t xml:space="preserve">فتحيه </t>
  </si>
  <si>
    <t>محمدجمال</t>
  </si>
  <si>
    <t>رشا الرز</t>
  </si>
  <si>
    <t xml:space="preserve">عبد الباسط </t>
  </si>
  <si>
    <t>فاعور</t>
  </si>
  <si>
    <t>حنان الريس</t>
  </si>
  <si>
    <t>الصفره</t>
  </si>
  <si>
    <t>رؤف</t>
  </si>
  <si>
    <t>كايد</t>
  </si>
  <si>
    <t>عسكريه</t>
  </si>
  <si>
    <t>نبيهه</t>
  </si>
  <si>
    <t>ابي</t>
  </si>
  <si>
    <t>لبابه</t>
  </si>
  <si>
    <t>ثائرة</t>
  </si>
  <si>
    <t>دلال بكر</t>
  </si>
  <si>
    <t>الملوعة</t>
  </si>
  <si>
    <t>علاءالدين</t>
  </si>
  <si>
    <t>اكتمال</t>
  </si>
  <si>
    <t>خضرة</t>
  </si>
  <si>
    <t>بيداء</t>
  </si>
  <si>
    <t xml:space="preserve">ياسر </t>
  </si>
  <si>
    <t>رزان مراد</t>
  </si>
  <si>
    <t>محمد ضياء</t>
  </si>
  <si>
    <t xml:space="preserve">محمد مجد </t>
  </si>
  <si>
    <t xml:space="preserve">عفرين </t>
  </si>
  <si>
    <t xml:space="preserve">تبوك </t>
  </si>
  <si>
    <t>دخلله</t>
  </si>
  <si>
    <t xml:space="preserve">ديمه </t>
  </si>
  <si>
    <t xml:space="preserve">سعدة </t>
  </si>
  <si>
    <t>مزار القطرية</t>
  </si>
  <si>
    <t>عاليه</t>
  </si>
  <si>
    <t>مهند عبد الله</t>
  </si>
  <si>
    <t>رابحة</t>
  </si>
  <si>
    <t>ركنيه</t>
  </si>
  <si>
    <t>أمريه</t>
  </si>
  <si>
    <t>نوله</t>
  </si>
  <si>
    <t>كارول</t>
  </si>
  <si>
    <t xml:space="preserve">ايلي </t>
  </si>
  <si>
    <t>كرامه</t>
  </si>
  <si>
    <t>غياد</t>
  </si>
  <si>
    <t>عين بيضة</t>
  </si>
  <si>
    <t xml:space="preserve">كسوة </t>
  </si>
  <si>
    <t>احمد جمال</t>
  </si>
  <si>
    <t xml:space="preserve">مليحا </t>
  </si>
  <si>
    <t>عادليه</t>
  </si>
  <si>
    <t>رنى</t>
  </si>
  <si>
    <t>مطانس</t>
  </si>
  <si>
    <t xml:space="preserve">ايمام شحادة </t>
  </si>
  <si>
    <t xml:space="preserve">خليل </t>
  </si>
  <si>
    <t>نل بيدر</t>
  </si>
  <si>
    <t>كوكي</t>
  </si>
  <si>
    <t>ديرعطية</t>
  </si>
  <si>
    <t>الزنقوفة</t>
  </si>
  <si>
    <t>سيليه</t>
  </si>
  <si>
    <t>فائقه</t>
  </si>
  <si>
    <t>الحاره القبليه</t>
  </si>
  <si>
    <t>ريف درعا</t>
  </si>
  <si>
    <t>ايفان</t>
  </si>
  <si>
    <t>مسوك</t>
  </si>
  <si>
    <t>واجبه</t>
  </si>
  <si>
    <t>المعضمية</t>
  </si>
  <si>
    <t xml:space="preserve">ريا </t>
  </si>
  <si>
    <t>كحيل</t>
  </si>
  <si>
    <t xml:space="preserve">محمد لؤي </t>
  </si>
  <si>
    <t>غيفار</t>
  </si>
  <si>
    <t>لوسي</t>
  </si>
  <si>
    <t xml:space="preserve">لديماس </t>
  </si>
  <si>
    <t>مهيبه</t>
  </si>
  <si>
    <t>افره</t>
  </si>
  <si>
    <t>مشرفة</t>
  </si>
  <si>
    <t>رئفت</t>
  </si>
  <si>
    <t>مصونه</t>
  </si>
  <si>
    <t>ناصرية</t>
  </si>
  <si>
    <t>بلبل</t>
  </si>
  <si>
    <t>هامة</t>
  </si>
  <si>
    <t>محمد رائد</t>
  </si>
  <si>
    <t xml:space="preserve">سوق </t>
  </si>
  <si>
    <t>محمد مؤمن</t>
  </si>
  <si>
    <t>محمد امير</t>
  </si>
  <si>
    <t>احمد فؤاد</t>
  </si>
  <si>
    <t>نذار</t>
  </si>
  <si>
    <t>احمد حسان</t>
  </si>
  <si>
    <t xml:space="preserve">محمد ياسر </t>
  </si>
  <si>
    <t>عبدالقادر</t>
  </si>
  <si>
    <t>مجمد زياد</t>
  </si>
  <si>
    <t>ست زينب</t>
  </si>
  <si>
    <t>عادلية</t>
  </si>
  <si>
    <t xml:space="preserve">باسل </t>
  </si>
  <si>
    <t>بقرص تحتاني</t>
  </si>
  <si>
    <t>طراد</t>
  </si>
  <si>
    <t xml:space="preserve">علاء </t>
  </si>
  <si>
    <t>محمدبديع</t>
  </si>
  <si>
    <t>البكار</t>
  </si>
  <si>
    <t>مهيبة</t>
  </si>
  <si>
    <t>سغاد</t>
  </si>
  <si>
    <t>إسماعيل</t>
  </si>
  <si>
    <t>حوش عرب</t>
  </si>
  <si>
    <t>عوده الله</t>
  </si>
  <si>
    <t>هدايت</t>
  </si>
  <si>
    <t>محمدبركات</t>
  </si>
  <si>
    <t>عمير</t>
  </si>
  <si>
    <t>خدوج</t>
  </si>
  <si>
    <t>استبرق</t>
  </si>
  <si>
    <t>فكرت</t>
  </si>
  <si>
    <t xml:space="preserve">زواره </t>
  </si>
  <si>
    <t>محمدزاهد</t>
  </si>
  <si>
    <t>محمد علاء الدين</t>
  </si>
  <si>
    <t>رسول</t>
  </si>
  <si>
    <t>عبير فرنسيس</t>
  </si>
  <si>
    <t>رشيدة</t>
  </si>
  <si>
    <t>صعيبية</t>
  </si>
  <si>
    <t>حرجله</t>
  </si>
  <si>
    <t>أيوب</t>
  </si>
  <si>
    <t>حلبية</t>
  </si>
  <si>
    <t>غزالة</t>
  </si>
  <si>
    <t>المليحه</t>
  </si>
  <si>
    <t xml:space="preserve">هدبة </t>
  </si>
  <si>
    <t xml:space="preserve">ابطع </t>
  </si>
  <si>
    <t>الدلي</t>
  </si>
  <si>
    <t>عائد</t>
  </si>
  <si>
    <t>حورية</t>
  </si>
  <si>
    <t>صفوه</t>
  </si>
  <si>
    <t>زمان</t>
  </si>
  <si>
    <t>هبرزان</t>
  </si>
  <si>
    <t>دير الفرديس</t>
  </si>
  <si>
    <t>شكران</t>
  </si>
  <si>
    <t>عواصي</t>
  </si>
  <si>
    <t>فريزة</t>
  </si>
  <si>
    <t xml:space="preserve">سلميه </t>
  </si>
  <si>
    <t>ميشلين</t>
  </si>
  <si>
    <t>شهريار</t>
  </si>
  <si>
    <t>ميثه</t>
  </si>
  <si>
    <t>محمد جودت</t>
  </si>
  <si>
    <t>حفيرفوقا</t>
  </si>
  <si>
    <t>معزز</t>
  </si>
  <si>
    <t xml:space="preserve">احمد مروان </t>
  </si>
  <si>
    <t xml:space="preserve">سميحة </t>
  </si>
  <si>
    <t xml:space="preserve">الكويت </t>
  </si>
  <si>
    <t>الصورة الصغيرة</t>
  </si>
  <si>
    <t>ياسمين</t>
  </si>
  <si>
    <t xml:space="preserve">الفوعة </t>
  </si>
  <si>
    <t>عريقة</t>
  </si>
  <si>
    <t>كفر عويد</t>
  </si>
  <si>
    <t>فهده</t>
  </si>
  <si>
    <t xml:space="preserve">الرحيبة </t>
  </si>
  <si>
    <t>منتدىء</t>
  </si>
  <si>
    <t xml:space="preserve">نهى عبده </t>
  </si>
  <si>
    <t>بلشه</t>
  </si>
  <si>
    <t>منكث الخطب</t>
  </si>
  <si>
    <t>اسكندر</t>
  </si>
  <si>
    <t>وطفه</t>
  </si>
  <si>
    <t>برشين</t>
  </si>
  <si>
    <t xml:space="preserve">صفا </t>
  </si>
  <si>
    <t>حسكة</t>
  </si>
  <si>
    <t>أحمد جلال الدين</t>
  </si>
  <si>
    <t>المختار</t>
  </si>
  <si>
    <t>سنا</t>
  </si>
  <si>
    <t>خشخاشة كبيرة</t>
  </si>
  <si>
    <t>نفيسة</t>
  </si>
  <si>
    <t xml:space="preserve">الطوب </t>
  </si>
  <si>
    <t>الامير عبد المانع</t>
  </si>
  <si>
    <t>دمشق / مخيم اليرموك</t>
  </si>
  <si>
    <t xml:space="preserve">دارين </t>
  </si>
  <si>
    <t xml:space="preserve">فزاع </t>
  </si>
  <si>
    <t>فضه العلي</t>
  </si>
  <si>
    <t>زنوبيا</t>
  </si>
  <si>
    <t>البكريه</t>
  </si>
  <si>
    <t>سوها</t>
  </si>
  <si>
    <t>دينا</t>
  </si>
  <si>
    <t>محمدراتب</t>
  </si>
  <si>
    <t>جاد المولى</t>
  </si>
  <si>
    <t>حزم</t>
  </si>
  <si>
    <t>ساميا</t>
  </si>
  <si>
    <t>معذه</t>
  </si>
  <si>
    <t>الزاوية</t>
  </si>
  <si>
    <t>ميسره</t>
  </si>
  <si>
    <t xml:space="preserve">يونس </t>
  </si>
  <si>
    <t>نجها</t>
  </si>
  <si>
    <t>ساله</t>
  </si>
  <si>
    <t>البيضة</t>
  </si>
  <si>
    <t>ظاهر</t>
  </si>
  <si>
    <t>نده</t>
  </si>
  <si>
    <t xml:space="preserve">اشرفيه </t>
  </si>
  <si>
    <t>عبدالناصر</t>
  </si>
  <si>
    <t>الاشرفية</t>
  </si>
  <si>
    <t>الخفجي</t>
  </si>
  <si>
    <t xml:space="preserve">الوحة </t>
  </si>
  <si>
    <t xml:space="preserve">نوخة </t>
  </si>
  <si>
    <t>اصيله</t>
  </si>
  <si>
    <t>خيارة</t>
  </si>
  <si>
    <t>محمدسعود</t>
  </si>
  <si>
    <t>مها صالح</t>
  </si>
  <si>
    <t xml:space="preserve">الحميري </t>
  </si>
  <si>
    <t>الكفرون</t>
  </si>
  <si>
    <t>دخيل</t>
  </si>
  <si>
    <t>اشتياق</t>
  </si>
  <si>
    <t xml:space="preserve">عبد الجليل </t>
  </si>
  <si>
    <t>مقداد</t>
  </si>
  <si>
    <t xml:space="preserve">صفات </t>
  </si>
  <si>
    <t xml:space="preserve">برهان </t>
  </si>
  <si>
    <t>زهراء</t>
  </si>
  <si>
    <t xml:space="preserve"> انعام</t>
  </si>
  <si>
    <t xml:space="preserve">المالكية </t>
  </si>
  <si>
    <t>الذنيبه</t>
  </si>
  <si>
    <t xml:space="preserve">محمد نزيه </t>
  </si>
  <si>
    <t>مريقب</t>
  </si>
  <si>
    <t xml:space="preserve">هيله </t>
  </si>
  <si>
    <t>حمام التركمان</t>
  </si>
  <si>
    <t>نينا</t>
  </si>
  <si>
    <t>حبسه</t>
  </si>
  <si>
    <t xml:space="preserve">ليلا </t>
  </si>
  <si>
    <t xml:space="preserve">حسيب </t>
  </si>
  <si>
    <t xml:space="preserve">نجلا </t>
  </si>
  <si>
    <t xml:space="preserve">عين الشعره </t>
  </si>
  <si>
    <t xml:space="preserve">رحيبة </t>
  </si>
  <si>
    <t xml:space="preserve">ساهره </t>
  </si>
  <si>
    <t xml:space="preserve">لاغوس </t>
  </si>
  <si>
    <t>القريات</t>
  </si>
  <si>
    <t>سميحة العمري</t>
  </si>
  <si>
    <t>خديجه العلي</t>
  </si>
  <si>
    <t>قتيله</t>
  </si>
  <si>
    <t xml:space="preserve">مليحة </t>
  </si>
  <si>
    <t xml:space="preserve">بيت فاعور </t>
  </si>
  <si>
    <t>مسيفرة</t>
  </si>
  <si>
    <t xml:space="preserve">خيرية </t>
  </si>
  <si>
    <t>شلة</t>
  </si>
  <si>
    <t>فصيح</t>
  </si>
  <si>
    <t xml:space="preserve">حينة </t>
  </si>
  <si>
    <t>محمد فرزات</t>
  </si>
  <si>
    <t xml:space="preserve">زاهر </t>
  </si>
  <si>
    <t xml:space="preserve">فوزي </t>
  </si>
  <si>
    <t xml:space="preserve">المتونه </t>
  </si>
  <si>
    <t xml:space="preserve">حوريه الدعاس </t>
  </si>
  <si>
    <t>كواكب</t>
  </si>
  <si>
    <t>زعل</t>
  </si>
  <si>
    <t>رويحنيه</t>
  </si>
  <si>
    <t>العثمانية</t>
  </si>
  <si>
    <t xml:space="preserve">المينة المنورة </t>
  </si>
  <si>
    <t>شحود</t>
  </si>
  <si>
    <t>عليا القاسم حمود</t>
  </si>
  <si>
    <t>الغور</t>
  </si>
  <si>
    <t>ارحيل</t>
  </si>
  <si>
    <t>عطاالله</t>
  </si>
  <si>
    <t>درعا الكرك</t>
  </si>
  <si>
    <t>هيفاء صوان</t>
  </si>
  <si>
    <t>جبرود</t>
  </si>
  <si>
    <t>كالجبرين</t>
  </si>
  <si>
    <t>عبد المغيث</t>
  </si>
  <si>
    <t xml:space="preserve">دمشق ميدان زاهرة قديمة </t>
  </si>
  <si>
    <t>محمد مهند</t>
  </si>
  <si>
    <t>محمدزياد</t>
  </si>
  <si>
    <t>فدوا</t>
  </si>
  <si>
    <t xml:space="preserve">حمود </t>
  </si>
  <si>
    <t>امينه الهندي</t>
  </si>
  <si>
    <t>بالا</t>
  </si>
  <si>
    <t>فرات</t>
  </si>
  <si>
    <t>محمد معاوية</t>
  </si>
  <si>
    <t>اسرار</t>
  </si>
  <si>
    <t xml:space="preserve">يعقوب </t>
  </si>
  <si>
    <t xml:space="preserve">غاده </t>
  </si>
  <si>
    <t xml:space="preserve">قارة </t>
  </si>
  <si>
    <t xml:space="preserve">السهوة </t>
  </si>
  <si>
    <t>مشتى الحلو</t>
  </si>
  <si>
    <t>صفاء الشافعي</t>
  </si>
  <si>
    <t>بنجاره</t>
  </si>
  <si>
    <t>جوانيات</t>
  </si>
  <si>
    <t>دير مقرن</t>
  </si>
  <si>
    <t xml:space="preserve">عز الدين </t>
  </si>
  <si>
    <t>شهبا سليمان</t>
  </si>
  <si>
    <t>برمانة رعد</t>
  </si>
  <si>
    <t xml:space="preserve">الصنمين </t>
  </si>
  <si>
    <t>محمد زكي</t>
  </si>
  <si>
    <t>وفاء السقا أميني</t>
  </si>
  <si>
    <t xml:space="preserve">اصيله </t>
  </si>
  <si>
    <t>واثق</t>
  </si>
  <si>
    <t>دمشق ساروجا</t>
  </si>
  <si>
    <t>خان الشيخ</t>
  </si>
  <si>
    <t xml:space="preserve">ريف حماه </t>
  </si>
  <si>
    <t>الحكيمة</t>
  </si>
  <si>
    <t>سائده</t>
  </si>
  <si>
    <t xml:space="preserve">دير علي </t>
  </si>
  <si>
    <t xml:space="preserve">منيرة </t>
  </si>
  <si>
    <t>أمنة</t>
  </si>
  <si>
    <t xml:space="preserve">سبها </t>
  </si>
  <si>
    <t xml:space="preserve">عزيزة عبيد </t>
  </si>
  <si>
    <t>جموله</t>
  </si>
  <si>
    <t>عفان</t>
  </si>
  <si>
    <t xml:space="preserve">شفاء </t>
  </si>
  <si>
    <t xml:space="preserve">عايدة </t>
  </si>
  <si>
    <t xml:space="preserve">محمد سامي </t>
  </si>
  <si>
    <t>عبود</t>
  </si>
  <si>
    <t xml:space="preserve">اشرفية </t>
  </si>
  <si>
    <t>بشيرا</t>
  </si>
  <si>
    <t>نوال العبد الله</t>
  </si>
  <si>
    <t xml:space="preserve">ميسر </t>
  </si>
  <si>
    <t>شاهد</t>
  </si>
  <si>
    <t>نعماه</t>
  </si>
  <si>
    <t xml:space="preserve">الشيخ هلال </t>
  </si>
  <si>
    <t xml:space="preserve">فيوليت </t>
  </si>
  <si>
    <t>راكعه</t>
  </si>
  <si>
    <t>لوسين</t>
  </si>
  <si>
    <t>محشيه</t>
  </si>
  <si>
    <t>محمدحسين</t>
  </si>
  <si>
    <t>معراج</t>
  </si>
  <si>
    <t>ديما</t>
  </si>
  <si>
    <t>ر عطيه</t>
  </si>
  <si>
    <t>في حال وجود أي خطأ يمكنك التعديل من هنا</t>
  </si>
  <si>
    <t>A</t>
  </si>
  <si>
    <t>م</t>
  </si>
  <si>
    <t>استنفذت في الفصل الأول للعام الدراسي 2021-2022</t>
  </si>
  <si>
    <t>استنفذت في الفصل الثاني للعام الدراسي 2020-2021</t>
  </si>
  <si>
    <t>رمضان حسن</t>
  </si>
  <si>
    <t>اسامه عيسى</t>
  </si>
  <si>
    <t>رواد الغيث</t>
  </si>
  <si>
    <t>كاترينا</t>
  </si>
  <si>
    <t>يجب أن تقوم بملئ الحقول بالمعلومات المطلوبة بشكل صحيح</t>
  </si>
  <si>
    <t>فصل أول 2021-2022</t>
  </si>
  <si>
    <t>لم تسجل</t>
  </si>
  <si>
    <t>الاستمارة الخاصة بتسجيل طلاب برنامج إدارة المشروعات المتوسطة والصغيرة في الفصل الثاني للعام الدراسي 2022/2021</t>
  </si>
  <si>
    <t>الفصل الأول 2021-2022</t>
  </si>
  <si>
    <t>مواصلات</t>
  </si>
  <si>
    <t>نقل</t>
  </si>
  <si>
    <t>نفط</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</si>
  <si>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</si>
  <si>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إرسال ملف الإستمارة (Excel ) عبر البريد الإلكتروني إلى العنوان التالي :
spm.ol@hotmail.com 
ويجب أن يكون موضوع الإيميل هو الرقم الامتحاني للطالب</t>
  </si>
  <si>
    <r>
      <t xml:space="preserve">ثم تسليم استمارة التسجيل مع إيصال المصرف إلى شؤون طلاب إدارة المشروعات المتوسطة والصغيرة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</si>
  <si>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10</t>
  </si>
  <si>
    <t>عبد القادر النهار</t>
  </si>
  <si>
    <t>حوارة</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</si>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</sst>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10000]yyyy/mm/dd;@"/>
    <numFmt numFmtId="165" formatCode="#,##0\ &quot;ل.س.‏&quot;"/>
  </numFmts>
  <fonts count="84" x14ac:knownFonts="1">
    <font>
      <sz val="11"/>
      <color theme="1"/>
      <name val="Arial"/>
      <family val="2"/>
      <scheme val="minor"/>
    </font>
    <font>
      <sz val="11"/>
      <color theme="1"/>
      <name val="Arial"/>
      <family val="2"/>
      <charset val="178"/>
      <scheme val="minor"/>
    </font>
    <font>
      <b/>
      <sz val="12"/>
      <name val="Arial"/>
      <family val="2"/>
    </font>
    <font>
      <b/>
      <sz val="12"/>
      <name val="Sakkal Majalla"/>
    </font>
    <font>
      <b/>
      <sz val="11"/>
      <name val="Arial"/>
      <family val="2"/>
    </font>
    <font>
      <sz val="12"/>
      <name val="Arial"/>
      <family val="2"/>
    </font>
    <font>
      <sz val="10"/>
      <name val="Arial"/>
      <family val="2"/>
    </font>
    <font>
      <sz val="10"/>
      <name val="Traditional Arabic"/>
      <family val="1"/>
    </font>
    <font>
      <u/>
      <sz val="10"/>
      <color theme="10"/>
      <name val="Arial"/>
      <family val="2"/>
    </font>
    <font>
      <sz val="11"/>
      <color rgb="FFFF0000"/>
      <name val="Arial"/>
      <family val="2"/>
      <scheme val="minor"/>
    </font>
    <font>
      <b/>
      <sz val="12"/>
      <color rgb="FFFF0000"/>
      <name val="Arial"/>
      <family val="2"/>
    </font>
    <font>
      <sz val="12"/>
      <color theme="1"/>
      <name val="Arial"/>
      <family val="2"/>
      <scheme val="minor"/>
    </font>
    <font>
      <b/>
      <sz val="12"/>
      <color theme="1"/>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0"/>
      <name val="Arial"/>
      <family val="2"/>
      <scheme val="minor"/>
    </font>
    <font>
      <b/>
      <sz val="14"/>
      <color theme="8" tint="-0.249977111117893"/>
      <name val="Arial"/>
      <family val="2"/>
      <scheme val="minor"/>
    </font>
    <font>
      <b/>
      <sz val="14"/>
      <name val="Arial"/>
      <family val="2"/>
      <scheme val="minor"/>
    </font>
    <font>
      <b/>
      <sz val="12"/>
      <color theme="0"/>
      <name val="Arial"/>
      <family val="2"/>
    </font>
    <font>
      <b/>
      <sz val="16"/>
      <color theme="0"/>
      <name val="Arial"/>
      <family val="2"/>
      <scheme val="minor"/>
    </font>
    <font>
      <b/>
      <sz val="10"/>
      <color theme="0"/>
      <name val="Arial"/>
      <family val="2"/>
    </font>
    <font>
      <b/>
      <sz val="14"/>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sz val="14"/>
      <color theme="1"/>
      <name val="Sakkal Majalla"/>
    </font>
    <font>
      <b/>
      <u/>
      <sz val="16"/>
      <color theme="0"/>
      <name val="Sakkal Majalla"/>
    </font>
    <font>
      <b/>
      <sz val="16"/>
      <color rgb="FFFF0000"/>
      <name val="Sakkal Majalla"/>
    </font>
    <font>
      <b/>
      <u/>
      <sz val="12"/>
      <color theme="10"/>
      <name val="Sakkal Majalla"/>
    </font>
    <font>
      <b/>
      <sz val="16"/>
      <color rgb="FF0070C0"/>
      <name val="Sakkal Majalla"/>
    </font>
    <font>
      <b/>
      <u/>
      <sz val="12"/>
      <name val="Arial"/>
      <family val="2"/>
    </font>
    <font>
      <sz val="11"/>
      <color theme="1"/>
      <name val="Arial"/>
      <family val="2"/>
      <scheme val="minor"/>
    </font>
    <font>
      <sz val="8"/>
      <name val="Arial"/>
      <family val="2"/>
      <scheme val="minor"/>
    </font>
    <font>
      <b/>
      <u/>
      <sz val="12"/>
      <color theme="0"/>
      <name val="Arial"/>
      <family val="2"/>
    </font>
    <font>
      <sz val="14"/>
      <color theme="0"/>
      <name val="Arial"/>
      <family val="2"/>
    </font>
    <font>
      <sz val="12"/>
      <color theme="0"/>
      <name val="Arial"/>
      <family val="2"/>
    </font>
    <font>
      <b/>
      <sz val="12"/>
      <color theme="0"/>
      <name val="Arial"/>
      <family val="2"/>
      <scheme val="minor"/>
    </font>
    <font>
      <b/>
      <sz val="11"/>
      <color theme="0"/>
      <name val="Arial"/>
      <family val="2"/>
    </font>
    <font>
      <b/>
      <sz val="14"/>
      <color theme="0"/>
      <name val="Arial"/>
      <family val="2"/>
    </font>
    <font>
      <u/>
      <sz val="10"/>
      <color theme="0"/>
      <name val="Arial"/>
      <family val="2"/>
    </font>
    <font>
      <sz val="11"/>
      <color theme="0"/>
      <name val="Arial"/>
      <family val="2"/>
    </font>
    <font>
      <b/>
      <sz val="8"/>
      <color theme="0"/>
      <name val="Arial"/>
      <family val="2"/>
    </font>
    <font>
      <sz val="14"/>
      <color rgb="FF002060"/>
      <name val="Arial"/>
      <family val="2"/>
    </font>
    <font>
      <sz val="11"/>
      <name val="Arial"/>
      <family val="2"/>
      <scheme val="minor"/>
    </font>
    <font>
      <b/>
      <sz val="10"/>
      <color rgb="FFFF0000"/>
      <name val="Arial"/>
      <family val="2"/>
    </font>
    <font>
      <sz val="10"/>
      <color rgb="FFFF0000"/>
      <name val="Arial"/>
      <family val="2"/>
    </font>
    <font>
      <sz val="14"/>
      <color rgb="FFFF0000"/>
      <name val="Arial"/>
      <family val="2"/>
    </font>
    <font>
      <sz val="11"/>
      <color rgb="FFFF0000"/>
      <name val="Arial"/>
      <family val="2"/>
    </font>
    <font>
      <b/>
      <sz val="18"/>
      <color theme="0"/>
      <name val="Arial"/>
      <family val="2"/>
    </font>
    <font>
      <b/>
      <sz val="14"/>
      <color rgb="FF002060"/>
      <name val="Arial"/>
      <family val="2"/>
    </font>
    <font>
      <sz val="11"/>
      <name val="Arial"/>
      <family val="2"/>
    </font>
    <font>
      <sz val="8"/>
      <color theme="0"/>
      <name val="Arial"/>
      <family val="2"/>
    </font>
    <font>
      <b/>
      <sz val="12"/>
      <color rgb="FF002060"/>
      <name val="Arial"/>
      <family val="2"/>
    </font>
    <font>
      <sz val="10"/>
      <color theme="0"/>
      <name val="Arial"/>
      <family val="2"/>
    </font>
    <font>
      <sz val="12"/>
      <color rgb="FF002060"/>
      <name val="Arial"/>
      <family val="2"/>
    </font>
    <font>
      <b/>
      <sz val="14"/>
      <color theme="7" tint="0.79998168889431442"/>
      <name val="Arial"/>
      <family val="2"/>
      <scheme val="minor"/>
    </font>
    <font>
      <b/>
      <sz val="16"/>
      <color theme="0"/>
      <name val="Sakkal Majalla"/>
    </font>
    <font>
      <sz val="14"/>
      <name val="Sakkal Majalla"/>
    </font>
    <font>
      <sz val="14"/>
      <color rgb="FFFF0000"/>
      <name val="Sakkal Majalla"/>
    </font>
    <font>
      <b/>
      <sz val="10"/>
      <color theme="1"/>
      <name val="Arial"/>
      <family val="2"/>
    </font>
    <font>
      <b/>
      <sz val="10"/>
      <name val="Arial"/>
      <family val="2"/>
    </font>
    <font>
      <b/>
      <sz val="10"/>
      <color rgb="FF0070C0"/>
      <name val="Arial"/>
      <family val="2"/>
    </font>
    <font>
      <sz val="10"/>
      <color theme="1"/>
      <name val="Arial"/>
      <family val="2"/>
    </font>
    <font>
      <sz val="10"/>
      <color rgb="FF002060"/>
      <name val="Arial"/>
      <family val="2"/>
    </font>
    <font>
      <b/>
      <sz val="9"/>
      <color theme="0"/>
      <name val="Arial"/>
      <family val="2"/>
    </font>
    <font>
      <sz val="11"/>
      <color rgb="FF002060"/>
      <name val="Arial"/>
      <family val="2"/>
    </font>
    <font>
      <b/>
      <sz val="16"/>
      <color theme="1"/>
      <name val="Sakkal Majalla"/>
    </font>
    <font>
      <sz val="20"/>
      <color theme="1"/>
      <name val="Sakkal Majalla"/>
    </font>
    <font>
      <sz val="16"/>
      <color theme="1"/>
      <name val="Sakkal Majalla"/>
    </font>
    <font>
      <sz val="18"/>
      <color theme="1"/>
      <name val="Sakkal Majalla"/>
    </font>
    <font>
      <u/>
      <sz val="10"/>
      <name val="Arial"/>
      <family val="2"/>
    </font>
    <font>
      <b/>
      <sz val="12"/>
      <color rgb="FFFF0000"/>
      <name val="Sakkal Majalla"/>
    </font>
    <font>
      <b/>
      <sz val="14"/>
      <color rgb="FFFF0000"/>
      <name val="Arial"/>
      <family val="2"/>
    </font>
    <font>
      <sz val="12"/>
      <color rgb="FFFF0000"/>
      <name val="Arial"/>
      <family val="2"/>
    </font>
    <font>
      <b/>
      <sz val="11"/>
      <color rgb="FFFF0000"/>
      <name val="Arial"/>
      <family val="2"/>
    </font>
    <font>
      <b/>
      <sz val="16"/>
      <color rgb="FFFF0000"/>
      <name val="Arial"/>
      <family val="2"/>
    </font>
    <font>
      <sz val="11"/>
      <color theme="0"/>
      <name val="Arial"/>
      <family val="2"/>
      <scheme val="minor"/>
    </font>
  </fonts>
  <fills count="21">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3855A6"/>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8"/>
        <bgColor indexed="64"/>
      </patternFill>
    </fill>
    <fill>
      <patternFill patternType="solid">
        <fgColor theme="3" tint="0.79998168889431442"/>
        <bgColor indexed="64"/>
      </patternFill>
    </fill>
  </fills>
  <borders count="146">
    <border>
      <left/>
      <right/>
      <top/>
      <bottom/>
      <diagonal/>
    </border>
    <border>
      <left style="thin">
        <color indexed="64"/>
      </left>
      <right/>
      <top/>
      <bottom style="thin">
        <color indexed="64"/>
      </bottom>
      <diagonal/>
    </border>
    <border>
      <left style="dashed">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diagonal/>
    </border>
    <border>
      <left/>
      <right/>
      <top/>
      <bottom style="medium">
        <color theme="0"/>
      </bottom>
      <diagonal/>
    </border>
    <border>
      <left style="thin">
        <color indexed="64"/>
      </left>
      <right style="thin">
        <color indexed="64"/>
      </right>
      <top/>
      <bottom style="thin">
        <color indexed="64"/>
      </bottom>
      <diagonal/>
    </border>
    <border>
      <left style="thin">
        <color indexed="64"/>
      </left>
      <right/>
      <top/>
      <bottom/>
      <diagonal/>
    </border>
    <border>
      <left style="dashed">
        <color indexed="64"/>
      </left>
      <right style="medium">
        <color indexed="64"/>
      </right>
      <top style="thin">
        <color indexed="64"/>
      </top>
      <bottom style="medium">
        <color indexed="64"/>
      </bottom>
      <diagonal/>
    </border>
    <border>
      <left/>
      <right/>
      <top style="medium">
        <color theme="0"/>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auto="1"/>
      </left>
      <right style="dashed">
        <color theme="0"/>
      </right>
      <top style="thin">
        <color theme="0"/>
      </top>
      <bottom style="thin">
        <color theme="0"/>
      </bottom>
      <diagonal/>
    </border>
    <border>
      <left style="dashed">
        <color theme="0"/>
      </left>
      <right style="dashed">
        <color theme="0"/>
      </right>
      <top style="thin">
        <color theme="0"/>
      </top>
      <bottom style="thin">
        <color theme="0"/>
      </bottom>
      <diagonal/>
    </border>
    <border>
      <left style="dashed">
        <color theme="0"/>
      </left>
      <right style="double">
        <color auto="1"/>
      </right>
      <top style="thin">
        <color theme="0"/>
      </top>
      <bottom style="thin">
        <color theme="0"/>
      </bottom>
      <diagonal/>
    </border>
    <border>
      <left style="thin">
        <color theme="0"/>
      </left>
      <right style="thin">
        <color theme="0"/>
      </right>
      <top style="thin">
        <color theme="0"/>
      </top>
      <bottom/>
      <diagonal/>
    </border>
    <border>
      <left style="double">
        <color auto="1"/>
      </left>
      <right/>
      <top style="double">
        <color auto="1"/>
      </top>
      <bottom style="thin">
        <color theme="0"/>
      </bottom>
      <diagonal/>
    </border>
    <border>
      <left/>
      <right/>
      <top style="double">
        <color auto="1"/>
      </top>
      <bottom style="thin">
        <color theme="0"/>
      </bottom>
      <diagonal/>
    </border>
    <border>
      <left/>
      <right style="dashed">
        <color theme="0"/>
      </right>
      <top style="double">
        <color auto="1"/>
      </top>
      <bottom style="thin">
        <color theme="0"/>
      </bottom>
      <diagonal/>
    </border>
    <border>
      <left style="dashed">
        <color theme="0"/>
      </left>
      <right/>
      <top style="double">
        <color auto="1"/>
      </top>
      <bottom style="thin">
        <color theme="0"/>
      </bottom>
      <diagonal/>
    </border>
    <border>
      <left/>
      <right style="double">
        <color auto="1"/>
      </right>
      <top style="double">
        <color auto="1"/>
      </top>
      <bottom style="thin">
        <color theme="0"/>
      </bottom>
      <diagonal/>
    </border>
    <border>
      <left style="thin">
        <color indexed="64"/>
      </left>
      <right/>
      <top style="thin">
        <color indexed="64"/>
      </top>
      <bottom style="thin">
        <color indexed="64"/>
      </bottom>
      <diagonal/>
    </border>
    <border>
      <left style="medium">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DashDot">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auto="1"/>
      </left>
      <right style="dashed">
        <color theme="0"/>
      </right>
      <top style="thin">
        <color theme="0"/>
      </top>
      <bottom style="double">
        <color indexed="64"/>
      </bottom>
      <diagonal/>
    </border>
    <border>
      <left style="dashed">
        <color theme="0"/>
      </left>
      <right style="dashed">
        <color theme="0"/>
      </right>
      <top style="thin">
        <color theme="0"/>
      </top>
      <bottom style="double">
        <color indexed="64"/>
      </bottom>
      <diagonal/>
    </border>
    <border>
      <left style="dashed">
        <color theme="0"/>
      </left>
      <right style="double">
        <color auto="1"/>
      </right>
      <top style="thin">
        <color theme="0"/>
      </top>
      <bottom style="double">
        <color indexed="64"/>
      </bottom>
      <diagonal/>
    </border>
    <border>
      <left/>
      <right/>
      <top/>
      <bottom style="double">
        <color indexed="64"/>
      </bottom>
      <diagonal/>
    </border>
    <border>
      <left style="thick">
        <color auto="1"/>
      </left>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ck">
        <color auto="1"/>
      </left>
      <right style="thin">
        <color auto="1"/>
      </right>
      <top/>
      <bottom/>
      <diagonal/>
    </border>
    <border>
      <left style="thin">
        <color auto="1"/>
      </left>
      <right style="double">
        <color auto="1"/>
      </right>
      <top/>
      <bottom/>
      <diagonal/>
    </border>
    <border>
      <left style="double">
        <color indexed="64"/>
      </left>
      <right style="thin">
        <color indexed="64"/>
      </right>
      <top/>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right/>
      <top style="double">
        <color indexed="64"/>
      </top>
      <bottom/>
      <diagonal/>
    </border>
    <border>
      <left/>
      <right style="thick">
        <color auto="1"/>
      </right>
      <top/>
      <bottom/>
      <diagonal/>
    </border>
    <border>
      <left/>
      <right style="double">
        <color auto="1"/>
      </right>
      <top/>
      <bottom/>
      <diagonal/>
    </border>
    <border>
      <left style="medium">
        <color indexed="64"/>
      </left>
      <right style="thin">
        <color indexed="64"/>
      </right>
      <top/>
      <bottom/>
      <diagonal/>
    </border>
    <border>
      <left style="medium">
        <color indexed="64"/>
      </left>
      <right style="thin">
        <color indexed="64"/>
      </right>
      <top/>
      <bottom style="medium">
        <color auto="1"/>
      </bottom>
      <diagonal/>
    </border>
    <border>
      <left style="medium">
        <color indexed="64"/>
      </left>
      <right style="thin">
        <color indexed="64"/>
      </right>
      <top style="medium">
        <color indexed="64"/>
      </top>
      <bottom style="thin">
        <color indexed="64"/>
      </bottom>
      <diagonal/>
    </border>
    <border>
      <left style="dashed">
        <color indexed="64"/>
      </left>
      <right style="thin">
        <color indexed="64"/>
      </right>
      <top style="thin">
        <color auto="1"/>
      </top>
      <bottom style="thin">
        <color indexed="64"/>
      </bottom>
      <diagonal/>
    </border>
  </borders>
  <cellStyleXfs count="7">
    <xf numFmtId="0" fontId="0" fillId="0" borderId="0"/>
    <xf numFmtId="0" fontId="8" fillId="0" borderId="0" applyNumberFormat="0" applyFill="0" applyBorder="0" applyAlignment="0" applyProtection="0"/>
    <xf numFmtId="0" fontId="6" fillId="0" borderId="0"/>
    <xf numFmtId="0" fontId="7" fillId="0" borderId="0"/>
    <xf numFmtId="0" fontId="6" fillId="0" borderId="0"/>
    <xf numFmtId="0" fontId="38" fillId="0" borderId="0"/>
    <xf numFmtId="0" fontId="1" fillId="0" borderId="0"/>
  </cellStyleXfs>
  <cellXfs count="500">
    <xf numFmtId="0" fontId="0" fillId="0" borderId="0" xfId="0"/>
    <xf numFmtId="0" fontId="0" fillId="0" borderId="0" xfId="0" applyProtection="1">
      <protection hidden="1"/>
    </xf>
    <xf numFmtId="0" fontId="0" fillId="0" borderId="0" xfId="0" applyAlignment="1" applyProtection="1">
      <alignment horizontal="center" vertical="center"/>
      <protection hidden="1"/>
    </xf>
    <xf numFmtId="0" fontId="16" fillId="0" borderId="0" xfId="0" applyFont="1" applyAlignment="1" applyProtection="1">
      <alignment vertical="center"/>
      <protection hidden="1"/>
    </xf>
    <xf numFmtId="0" fontId="16" fillId="0" borderId="0" xfId="0" applyFont="1" applyAlignment="1" applyProtection="1">
      <alignment vertical="center" shrinkToFit="1"/>
      <protection hidden="1"/>
    </xf>
    <xf numFmtId="0" fontId="16" fillId="0" borderId="0" xfId="0" applyFont="1" applyAlignment="1" applyProtection="1">
      <alignment horizontal="center" vertical="center" shrinkToFit="1"/>
      <protection hidden="1"/>
    </xf>
    <xf numFmtId="0" fontId="0" fillId="0" borderId="0" xfId="0" applyAlignment="1" applyProtection="1">
      <alignment vertical="center"/>
      <protection hidden="1"/>
    </xf>
    <xf numFmtId="0" fontId="21" fillId="0" borderId="0" xfId="0" applyFont="1" applyAlignment="1" applyProtection="1">
      <alignment horizontal="center" vertical="center"/>
      <protection hidden="1"/>
    </xf>
    <xf numFmtId="0" fontId="11" fillId="0" borderId="0" xfId="0" applyFont="1" applyProtection="1">
      <protection hidden="1"/>
    </xf>
    <xf numFmtId="0" fontId="18" fillId="9" borderId="24" xfId="0" applyFont="1" applyFill="1" applyBorder="1" applyAlignment="1" applyProtection="1">
      <alignment horizontal="center" vertical="center"/>
      <protection hidden="1"/>
    </xf>
    <xf numFmtId="0" fontId="18" fillId="9" borderId="25" xfId="0" applyFont="1" applyFill="1" applyBorder="1" applyAlignment="1" applyProtection="1">
      <alignment horizontal="center" vertical="center"/>
      <protection hidden="1"/>
    </xf>
    <xf numFmtId="14" fontId="18" fillId="9" borderId="25" xfId="0" applyNumberFormat="1" applyFont="1" applyFill="1" applyBorder="1" applyAlignment="1" applyProtection="1">
      <alignment horizontal="center" vertical="center"/>
      <protection hidden="1"/>
    </xf>
    <xf numFmtId="14" fontId="0" fillId="0" borderId="0" xfId="0" applyNumberFormat="1" applyProtection="1">
      <protection hidden="1"/>
    </xf>
    <xf numFmtId="0" fontId="24" fillId="0" borderId="0" xfId="0" applyFont="1"/>
    <xf numFmtId="0" fontId="23" fillId="0" borderId="0" xfId="0" applyFont="1" applyAlignment="1">
      <alignment horizontal="center"/>
    </xf>
    <xf numFmtId="0" fontId="23" fillId="0" borderId="0" xfId="0" applyFont="1"/>
    <xf numFmtId="0" fontId="29" fillId="9" borderId="64" xfId="1" applyFont="1" applyFill="1" applyBorder="1"/>
    <xf numFmtId="0" fontId="32" fillId="0" borderId="0" xfId="0" applyFont="1"/>
    <xf numFmtId="0" fontId="32" fillId="0" borderId="0" xfId="0" applyFont="1" applyAlignment="1">
      <alignment horizontal="center"/>
    </xf>
    <xf numFmtId="0" fontId="35" fillId="0" borderId="0" xfId="1" applyFont="1" applyFill="1" applyBorder="1" applyAlignment="1">
      <alignment vertical="center" wrapText="1"/>
    </xf>
    <xf numFmtId="0" fontId="35" fillId="0" borderId="0" xfId="1" applyFont="1" applyFill="1" applyAlignment="1"/>
    <xf numFmtId="0" fontId="9" fillId="0" borderId="0" xfId="0" applyFont="1" applyProtection="1">
      <protection hidden="1"/>
    </xf>
    <xf numFmtId="0" fontId="15" fillId="0" borderId="0" xfId="0" applyFont="1" applyAlignment="1" applyProtection="1">
      <alignment vertical="center"/>
      <protection hidden="1"/>
    </xf>
    <xf numFmtId="0" fontId="20" fillId="0" borderId="0" xfId="0" applyFont="1" applyAlignment="1" applyProtection="1">
      <alignment vertical="center"/>
      <protection hidden="1"/>
    </xf>
    <xf numFmtId="0" fontId="22" fillId="0" borderId="0" xfId="0" applyFont="1"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20" fillId="0" borderId="0" xfId="0" applyFont="1" applyAlignment="1" applyProtection="1">
      <alignment vertical="center" shrinkToFit="1"/>
      <protection hidden="1"/>
    </xf>
    <xf numFmtId="0" fontId="20" fillId="0" borderId="0" xfId="0" applyFont="1" applyProtection="1">
      <protection hidden="1"/>
    </xf>
    <xf numFmtId="0" fontId="44" fillId="0" borderId="0" xfId="0" applyFont="1" applyAlignment="1" applyProtection="1">
      <alignment vertical="center"/>
      <protection hidden="1"/>
    </xf>
    <xf numFmtId="0" fontId="42" fillId="0" borderId="0" xfId="0" applyFont="1" applyAlignment="1" applyProtection="1">
      <alignment vertical="center" shrinkToFit="1"/>
      <protection hidden="1"/>
    </xf>
    <xf numFmtId="0" fontId="20" fillId="0" borderId="0" xfId="0" applyFont="1" applyAlignment="1" applyProtection="1">
      <alignment horizontal="center" vertical="center" shrinkToFit="1"/>
      <protection hidden="1"/>
    </xf>
    <xf numFmtId="0" fontId="40" fillId="0" borderId="0" xfId="1" applyFont="1" applyFill="1" applyBorder="1" applyAlignment="1" applyProtection="1">
      <alignment vertical="center"/>
      <protection hidden="1"/>
    </xf>
    <xf numFmtId="0" fontId="40" fillId="0" borderId="0" xfId="1" applyFont="1" applyFill="1" applyBorder="1" applyAlignment="1" applyProtection="1">
      <alignment vertical="center" wrapText="1"/>
      <protection hidden="1"/>
    </xf>
    <xf numFmtId="0" fontId="41" fillId="0" borderId="0" xfId="1" applyFont="1" applyFill="1" applyBorder="1" applyAlignment="1" applyProtection="1">
      <alignment vertical="center" wrapText="1"/>
      <protection hidden="1"/>
    </xf>
    <xf numFmtId="0" fontId="22" fillId="0" borderId="0" xfId="0" applyFont="1" applyAlignment="1" applyProtection="1">
      <alignment horizontal="center" vertical="center"/>
      <protection hidden="1"/>
    </xf>
    <xf numFmtId="0" fontId="22" fillId="0" borderId="0" xfId="0" applyFont="1" applyProtection="1">
      <protection hidden="1"/>
    </xf>
    <xf numFmtId="0" fontId="20" fillId="0" borderId="0" xfId="0" applyFont="1" applyAlignment="1" applyProtection="1">
      <alignment vertical="center" textRotation="90"/>
      <protection hidden="1"/>
    </xf>
    <xf numFmtId="0" fontId="22" fillId="0" borderId="0" xfId="0" applyFont="1" applyAlignment="1" applyProtection="1">
      <alignment horizontal="center"/>
      <protection hidden="1"/>
    </xf>
    <xf numFmtId="0" fontId="22" fillId="0" borderId="0" xfId="0" applyFont="1" applyAlignment="1" applyProtection="1">
      <alignment vertical="center" wrapText="1"/>
      <protection hidden="1"/>
    </xf>
    <xf numFmtId="0" fontId="45" fillId="0" borderId="0" xfId="0" applyFont="1" applyAlignment="1" applyProtection="1">
      <alignment vertical="center"/>
      <protection hidden="1"/>
    </xf>
    <xf numFmtId="0" fontId="45" fillId="0" borderId="0" xfId="0" applyFont="1" applyAlignment="1" applyProtection="1">
      <alignment horizontal="right" vertical="center"/>
      <protection hidden="1"/>
    </xf>
    <xf numFmtId="0" fontId="46" fillId="0" borderId="0" xfId="1" applyFont="1" applyFill="1" applyBorder="1" applyProtection="1">
      <protection hidden="1"/>
    </xf>
    <xf numFmtId="0" fontId="22" fillId="0" borderId="0" xfId="0" applyFont="1" applyAlignment="1" applyProtection="1">
      <alignment horizontal="center" vertical="center" wrapText="1"/>
      <protection hidden="1"/>
    </xf>
    <xf numFmtId="0" fontId="42" fillId="0" borderId="0" xfId="0" applyFont="1" applyAlignment="1" applyProtection="1">
      <alignment shrinkToFit="1"/>
      <protection hidden="1"/>
    </xf>
    <xf numFmtId="0" fontId="47" fillId="0" borderId="0" xfId="0" applyFont="1" applyAlignment="1" applyProtection="1">
      <alignment vertical="center"/>
      <protection hidden="1"/>
    </xf>
    <xf numFmtId="0" fontId="15" fillId="0" borderId="0" xfId="0" applyFont="1" applyAlignment="1" applyProtection="1">
      <alignment vertical="center" shrinkToFit="1"/>
      <protection hidden="1"/>
    </xf>
    <xf numFmtId="0" fontId="15" fillId="0" borderId="0" xfId="0" applyFont="1" applyAlignment="1" applyProtection="1">
      <alignment horizontal="center" vertical="center"/>
      <protection hidden="1"/>
    </xf>
    <xf numFmtId="0" fontId="15" fillId="0" borderId="0" xfId="0" applyFont="1" applyProtection="1">
      <protection hidden="1"/>
    </xf>
    <xf numFmtId="0" fontId="15" fillId="0" borderId="0" xfId="0" applyFont="1" applyAlignment="1" applyProtection="1">
      <alignment horizontal="right"/>
      <protection hidden="1"/>
    </xf>
    <xf numFmtId="0" fontId="15" fillId="0" borderId="0" xfId="0" applyFont="1" applyAlignment="1" applyProtection="1">
      <alignment horizontal="center"/>
      <protection hidden="1"/>
    </xf>
    <xf numFmtId="0" fontId="48" fillId="0" borderId="0" xfId="0" applyFont="1" applyAlignment="1" applyProtection="1">
      <alignment horizontal="center"/>
      <protection hidden="1"/>
    </xf>
    <xf numFmtId="0" fontId="22" fillId="0" borderId="0" xfId="0" applyFont="1" applyAlignment="1" applyProtection="1">
      <alignment horizontal="right"/>
      <protection hidden="1"/>
    </xf>
    <xf numFmtId="0" fontId="49" fillId="0" borderId="0" xfId="1" applyFont="1" applyFill="1" applyBorder="1" applyAlignment="1" applyProtection="1">
      <alignment vertical="center" wrapText="1"/>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20" fillId="0" borderId="22"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4" fillId="0" borderId="0" xfId="0" applyFont="1" applyProtection="1">
      <protection hidden="1"/>
    </xf>
    <xf numFmtId="0" fontId="47" fillId="0" borderId="0" xfId="0" applyFont="1" applyProtection="1">
      <protection hidden="1"/>
    </xf>
    <xf numFmtId="0" fontId="57" fillId="0" borderId="0" xfId="0" applyFont="1" applyProtection="1">
      <protection hidden="1"/>
    </xf>
    <xf numFmtId="0" fontId="5" fillId="4" borderId="44" xfId="0" applyFont="1" applyFill="1" applyBorder="1" applyAlignment="1" applyProtection="1">
      <alignment horizontal="center" vertical="center"/>
      <protection hidden="1"/>
    </xf>
    <xf numFmtId="0" fontId="59" fillId="0" borderId="0" xfId="0" applyFont="1" applyProtection="1">
      <protection hidden="1"/>
    </xf>
    <xf numFmtId="0" fontId="57" fillId="4" borderId="44" xfId="0" applyFont="1" applyFill="1" applyBorder="1" applyAlignment="1" applyProtection="1">
      <alignment horizontal="center" vertical="center"/>
      <protection hidden="1"/>
    </xf>
    <xf numFmtId="0" fontId="58" fillId="0" borderId="0" xfId="0" applyFont="1" applyProtection="1">
      <protection hidden="1"/>
    </xf>
    <xf numFmtId="0" fontId="57" fillId="4" borderId="50" xfId="0" applyFont="1" applyFill="1" applyBorder="1" applyAlignment="1" applyProtection="1">
      <alignment horizontal="center" vertical="center"/>
      <protection hidden="1"/>
    </xf>
    <xf numFmtId="0" fontId="58" fillId="0" borderId="0" xfId="0" applyFont="1" applyAlignment="1" applyProtection="1">
      <alignment shrinkToFit="1"/>
      <protection hidden="1"/>
    </xf>
    <xf numFmtId="0" fontId="57" fillId="4" borderId="2" xfId="0" applyFont="1" applyFill="1" applyBorder="1" applyAlignment="1" applyProtection="1">
      <alignment horizontal="center" vertical="center"/>
      <protection hidden="1"/>
    </xf>
    <xf numFmtId="0" fontId="15" fillId="0" borderId="75" xfId="0" applyFont="1" applyBorder="1" applyAlignment="1" applyProtection="1">
      <alignment horizontal="center" vertical="center"/>
      <protection hidden="1"/>
    </xf>
    <xf numFmtId="0" fontId="15" fillId="16" borderId="75" xfId="0" applyFont="1" applyFill="1" applyBorder="1" applyAlignment="1" applyProtection="1">
      <alignment horizontal="center" vertical="center"/>
      <protection hidden="1"/>
    </xf>
    <xf numFmtId="0" fontId="60" fillId="0" borderId="0" xfId="0" applyFont="1" applyProtection="1">
      <protection hidden="1"/>
    </xf>
    <xf numFmtId="0" fontId="56" fillId="14" borderId="77" xfId="0" applyFont="1" applyFill="1" applyBorder="1" applyAlignment="1" applyProtection="1">
      <alignment horizontal="center" vertical="center"/>
      <protection hidden="1"/>
    </xf>
    <xf numFmtId="0" fontId="56" fillId="14" borderId="75" xfId="0" applyFont="1" applyFill="1" applyBorder="1" applyAlignment="1" applyProtection="1">
      <alignment horizontal="center" vertical="center"/>
      <protection hidden="1"/>
    </xf>
    <xf numFmtId="0" fontId="56" fillId="16" borderId="75" xfId="0" applyFont="1" applyFill="1" applyBorder="1" applyAlignment="1" applyProtection="1">
      <alignment horizontal="center" vertical="center"/>
      <protection hidden="1"/>
    </xf>
    <xf numFmtId="0" fontId="56" fillId="16" borderId="75" xfId="0" applyFont="1" applyFill="1" applyBorder="1" applyAlignment="1" applyProtection="1">
      <alignment horizontal="center" vertical="center"/>
      <protection locked="0" hidden="1"/>
    </xf>
    <xf numFmtId="0" fontId="41" fillId="0" borderId="0" xfId="0" applyFont="1" applyProtection="1">
      <protection hidden="1"/>
    </xf>
    <xf numFmtId="0" fontId="45" fillId="0" borderId="23" xfId="0" applyFont="1" applyBorder="1" applyAlignment="1" applyProtection="1">
      <alignment vertical="center"/>
      <protection hidden="1"/>
    </xf>
    <xf numFmtId="0" fontId="45"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0" fillId="15" borderId="0" xfId="0" applyFill="1" applyProtection="1">
      <protection hidden="1"/>
    </xf>
    <xf numFmtId="0" fontId="0" fillId="15" borderId="0" xfId="0" applyFill="1" applyAlignment="1" applyProtection="1">
      <alignment horizontal="center" vertical="center"/>
      <protection hidden="1"/>
    </xf>
    <xf numFmtId="0" fontId="0" fillId="15" borderId="0" xfId="0" applyFill="1" applyAlignment="1" applyProtection="1">
      <alignment horizontal="center" vertical="center" wrapText="1"/>
      <protection hidden="1"/>
    </xf>
    <xf numFmtId="0" fontId="66" fillId="0" borderId="8" xfId="0" applyFont="1" applyBorder="1" applyAlignment="1" applyProtection="1">
      <alignment horizontal="right" vertical="center" shrinkToFit="1"/>
      <protection hidden="1"/>
    </xf>
    <xf numFmtId="0" fontId="69" fillId="0" borderId="0" xfId="0" applyFont="1" applyAlignment="1" applyProtection="1">
      <alignment horizontal="center" vertical="center" shrinkToFit="1"/>
      <protection hidden="1"/>
    </xf>
    <xf numFmtId="0" fontId="67" fillId="0" borderId="82" xfId="0" applyFont="1" applyBorder="1" applyAlignment="1" applyProtection="1">
      <alignment horizontal="center" vertical="center" shrinkToFit="1"/>
      <protection hidden="1"/>
    </xf>
    <xf numFmtId="0" fontId="67" fillId="2" borderId="0" xfId="0" applyFont="1" applyFill="1" applyAlignment="1" applyProtection="1">
      <alignment horizontal="center" vertical="center" shrinkToFit="1"/>
      <protection hidden="1"/>
    </xf>
    <xf numFmtId="0" fontId="60" fillId="0" borderId="0" xfId="0" applyFont="1" applyAlignment="1" applyProtection="1">
      <alignment horizontal="center" vertical="center" shrinkToFit="1"/>
      <protection hidden="1"/>
    </xf>
    <xf numFmtId="0" fontId="69" fillId="0" borderId="16" xfId="0" applyFont="1" applyBorder="1" applyAlignment="1" applyProtection="1">
      <alignment horizontal="center" vertical="center" shrinkToFit="1"/>
      <protection hidden="1"/>
    </xf>
    <xf numFmtId="0" fontId="69" fillId="0" borderId="81" xfId="0" applyFont="1" applyBorder="1" applyAlignment="1" applyProtection="1">
      <alignment horizontal="center" vertical="center" shrinkToFit="1"/>
      <protection hidden="1"/>
    </xf>
    <xf numFmtId="0" fontId="69" fillId="0" borderId="80" xfId="0" applyFont="1" applyBorder="1" applyAlignment="1" applyProtection="1">
      <alignment horizontal="center" vertical="center" shrinkToFit="1"/>
      <protection hidden="1"/>
    </xf>
    <xf numFmtId="0" fontId="6" fillId="0" borderId="7" xfId="0" applyFont="1" applyBorder="1" applyAlignment="1" applyProtection="1">
      <alignment vertical="center" shrinkToFit="1"/>
      <protection hidden="1"/>
    </xf>
    <xf numFmtId="0" fontId="69" fillId="0" borderId="0" xfId="0" applyFont="1" applyAlignment="1" applyProtection="1">
      <alignment shrinkToFit="1"/>
      <protection hidden="1"/>
    </xf>
    <xf numFmtId="0" fontId="69" fillId="3" borderId="7" xfId="0" applyFont="1" applyFill="1" applyBorder="1" applyAlignment="1" applyProtection="1">
      <alignment vertical="center" shrinkToFit="1"/>
      <protection hidden="1"/>
    </xf>
    <xf numFmtId="0" fontId="69" fillId="3" borderId="107" xfId="0" applyFont="1" applyFill="1" applyBorder="1" applyAlignment="1" applyProtection="1">
      <alignment vertical="center" shrinkToFit="1"/>
      <protection hidden="1"/>
    </xf>
    <xf numFmtId="0" fontId="66" fillId="16" borderId="0" xfId="0" applyFont="1" applyFill="1" applyAlignment="1" applyProtection="1">
      <alignment horizontal="center" vertical="center" shrinkToFit="1"/>
      <protection hidden="1"/>
    </xf>
    <xf numFmtId="165" fontId="66" fillId="16" borderId="0" xfId="0" applyNumberFormat="1" applyFont="1" applyFill="1" applyAlignment="1" applyProtection="1">
      <alignment horizontal="center" vertical="center" shrinkToFit="1"/>
      <protection hidden="1"/>
    </xf>
    <xf numFmtId="165" fontId="66" fillId="16" borderId="110" xfId="0" applyNumberFormat="1" applyFont="1" applyFill="1" applyBorder="1" applyAlignment="1" applyProtection="1">
      <alignment horizontal="center" vertical="center" shrinkToFit="1"/>
      <protection hidden="1"/>
    </xf>
    <xf numFmtId="0" fontId="70" fillId="6" borderId="111" xfId="0" applyFont="1" applyFill="1" applyBorder="1" applyAlignment="1" applyProtection="1">
      <alignment horizontal="center" vertical="center" shrinkToFit="1"/>
      <protection hidden="1"/>
    </xf>
    <xf numFmtId="0" fontId="67" fillId="0" borderId="45" xfId="0" applyFont="1" applyBorder="1" applyAlignment="1" applyProtection="1">
      <alignment vertical="center" textRotation="90" shrinkToFit="1"/>
      <protection hidden="1"/>
    </xf>
    <xf numFmtId="0" fontId="69" fillId="0" borderId="45" xfId="0" applyFont="1" applyBorder="1" applyAlignment="1" applyProtection="1">
      <alignment horizontal="center" vertical="center" shrinkToFit="1"/>
      <protection hidden="1"/>
    </xf>
    <xf numFmtId="0" fontId="67" fillId="0" borderId="46" xfId="0" applyFont="1" applyBorder="1" applyAlignment="1" applyProtection="1">
      <alignment vertical="center" textRotation="90" shrinkToFit="1"/>
      <protection hidden="1"/>
    </xf>
    <xf numFmtId="0" fontId="69" fillId="0" borderId="46" xfId="0" applyFont="1" applyBorder="1" applyAlignment="1" applyProtection="1">
      <alignment horizontal="center" vertical="center" shrinkToFit="1"/>
      <protection hidden="1"/>
    </xf>
    <xf numFmtId="0" fontId="69" fillId="0" borderId="0" xfId="0" applyFont="1" applyProtection="1">
      <protection hidden="1"/>
    </xf>
    <xf numFmtId="0" fontId="69" fillId="0" borderId="115" xfId="0" applyFont="1" applyBorder="1" applyProtection="1">
      <protection hidden="1"/>
    </xf>
    <xf numFmtId="0" fontId="70" fillId="6" borderId="6" xfId="0" applyFont="1" applyFill="1" applyBorder="1" applyAlignment="1" applyProtection="1">
      <alignment horizontal="center" vertical="center" shrinkToFit="1"/>
      <protection hidden="1"/>
    </xf>
    <xf numFmtId="0" fontId="6" fillId="3" borderId="7" xfId="0" applyFont="1" applyFill="1" applyBorder="1" applyAlignment="1" applyProtection="1">
      <alignment horizontal="center" vertical="center" shrinkToFit="1"/>
      <protection hidden="1"/>
    </xf>
    <xf numFmtId="0" fontId="69" fillId="0" borderId="7" xfId="0" applyFont="1" applyBorder="1" applyAlignment="1" applyProtection="1">
      <alignment horizontal="center" vertical="center" shrinkToFit="1"/>
      <protection hidden="1"/>
    </xf>
    <xf numFmtId="0" fontId="67" fillId="0" borderId="0" xfId="0" applyFont="1" applyAlignment="1" applyProtection="1">
      <alignment horizontal="center" vertical="center" shrinkToFit="1"/>
      <protection hidden="1"/>
    </xf>
    <xf numFmtId="0" fontId="67" fillId="0" borderId="45" xfId="0" applyFont="1" applyBorder="1" applyAlignment="1" applyProtection="1">
      <alignment horizontal="center" vertical="top" shrinkToFit="1"/>
      <protection hidden="1"/>
    </xf>
    <xf numFmtId="0" fontId="67" fillId="0" borderId="46" xfId="0" applyFont="1" applyBorder="1" applyAlignment="1" applyProtection="1">
      <alignment horizontal="center" vertical="top" shrinkToFit="1"/>
      <protection hidden="1"/>
    </xf>
    <xf numFmtId="0" fontId="66" fillId="0" borderId="7" xfId="0" applyFont="1" applyBorder="1" applyAlignment="1" applyProtection="1">
      <alignment horizontal="right" vertical="center" shrinkToFit="1"/>
      <protection hidden="1"/>
    </xf>
    <xf numFmtId="0" fontId="67" fillId="0" borderId="7" xfId="0" applyFont="1" applyBorder="1" applyAlignment="1" applyProtection="1">
      <alignment horizontal="right" vertical="center" shrinkToFit="1"/>
      <protection hidden="1"/>
    </xf>
    <xf numFmtId="0" fontId="67" fillId="0" borderId="9" xfId="0" applyFont="1" applyBorder="1" applyAlignment="1" applyProtection="1">
      <alignment horizontal="center" vertical="center" shrinkToFit="1"/>
      <protection hidden="1"/>
    </xf>
    <xf numFmtId="0" fontId="67" fillId="0" borderId="7" xfId="0" applyFont="1" applyBorder="1" applyAlignment="1" applyProtection="1">
      <alignment horizontal="left" vertical="center" shrinkToFit="1"/>
      <protection hidden="1"/>
    </xf>
    <xf numFmtId="0" fontId="10" fillId="0" borderId="0" xfId="0" applyFont="1" applyAlignment="1" applyProtection="1">
      <alignment vertical="center" shrinkToFit="1"/>
      <protection hidden="1"/>
    </xf>
    <xf numFmtId="0" fontId="71" fillId="18" borderId="0" xfId="0" applyFont="1" applyFill="1" applyAlignment="1" applyProtection="1">
      <alignment horizontal="center" vertical="center" wrapText="1"/>
      <protection hidden="1"/>
    </xf>
    <xf numFmtId="0" fontId="72" fillId="14" borderId="77" xfId="0" applyFont="1" applyFill="1" applyBorder="1" applyAlignment="1" applyProtection="1">
      <alignment horizontal="center" vertical="center"/>
      <protection hidden="1"/>
    </xf>
    <xf numFmtId="0" fontId="6" fillId="0" borderId="79" xfId="0" applyFont="1" applyBorder="1" applyAlignment="1" applyProtection="1">
      <alignment horizontal="center" vertical="center" shrinkToFit="1"/>
      <protection hidden="1"/>
    </xf>
    <xf numFmtId="0" fontId="6" fillId="0" borderId="12" xfId="0" applyFont="1" applyBorder="1" applyAlignment="1" applyProtection="1">
      <alignment horizontal="center" vertical="center" shrinkToFit="1"/>
      <protection hidden="1"/>
    </xf>
    <xf numFmtId="0" fontId="10" fillId="0" borderId="0" xfId="0" applyFont="1" applyProtection="1">
      <protection hidden="1"/>
    </xf>
    <xf numFmtId="0" fontId="51" fillId="0" borderId="0" xfId="0" applyFont="1" applyAlignment="1" applyProtection="1">
      <alignment horizontal="center" vertical="center"/>
      <protection hidden="1"/>
    </xf>
    <xf numFmtId="0" fontId="51" fillId="0" borderId="0" xfId="0" applyFont="1" applyProtection="1">
      <protection hidden="1"/>
    </xf>
    <xf numFmtId="0" fontId="52" fillId="0" borderId="0" xfId="0" applyFont="1" applyProtection="1">
      <protection hidden="1"/>
    </xf>
    <xf numFmtId="0" fontId="10" fillId="0" borderId="0" xfId="0" applyFont="1" applyAlignment="1" applyProtection="1">
      <alignment vertical="center"/>
      <protection hidden="1"/>
    </xf>
    <xf numFmtId="0" fontId="79" fillId="0" borderId="0" xfId="0" applyFont="1" applyAlignment="1" applyProtection="1">
      <alignment vertical="center"/>
      <protection hidden="1"/>
    </xf>
    <xf numFmtId="0" fontId="79" fillId="0" borderId="0" xfId="0" applyFont="1" applyAlignment="1" applyProtection="1">
      <alignment horizontal="right" vertical="center"/>
      <protection hidden="1"/>
    </xf>
    <xf numFmtId="0" fontId="53" fillId="0" borderId="0" xfId="0" applyFont="1" applyAlignment="1" applyProtection="1">
      <alignment vertical="center"/>
      <protection hidden="1"/>
    </xf>
    <xf numFmtId="0" fontId="80" fillId="0" borderId="0" xfId="0" applyFont="1" applyAlignment="1" applyProtection="1">
      <alignment shrinkToFit="1"/>
      <protection hidden="1"/>
    </xf>
    <xf numFmtId="0" fontId="54" fillId="0" borderId="0" xfId="0" applyFont="1" applyAlignment="1" applyProtection="1">
      <alignment vertical="center"/>
      <protection hidden="1"/>
    </xf>
    <xf numFmtId="0" fontId="81" fillId="0" borderId="0" xfId="0" applyFont="1" applyAlignment="1" applyProtection="1">
      <alignment vertical="center"/>
      <protection hidden="1"/>
    </xf>
    <xf numFmtId="0" fontId="82" fillId="0" borderId="0" xfId="0" applyFont="1" applyAlignment="1" applyProtection="1">
      <alignment vertical="center"/>
      <protection hidden="1"/>
    </xf>
    <xf numFmtId="0" fontId="82" fillId="0" borderId="0" xfId="0" applyFont="1" applyAlignment="1" applyProtection="1">
      <alignment vertical="center" shrinkToFit="1"/>
      <protection hidden="1"/>
    </xf>
    <xf numFmtId="0" fontId="82" fillId="0" borderId="0" xfId="0" applyFont="1" applyAlignment="1" applyProtection="1">
      <alignment horizontal="center" vertical="center"/>
      <protection hidden="1"/>
    </xf>
    <xf numFmtId="0" fontId="82" fillId="0" borderId="0" xfId="0" applyFont="1" applyProtection="1">
      <protection hidden="1"/>
    </xf>
    <xf numFmtId="0" fontId="82" fillId="0" borderId="0" xfId="0" applyFont="1" applyAlignment="1" applyProtection="1">
      <alignment horizontal="right"/>
      <protection hidden="1"/>
    </xf>
    <xf numFmtId="0" fontId="24" fillId="0" borderId="0" xfId="0" applyFont="1" applyAlignment="1" applyProtection="1">
      <alignment horizontal="center" vertical="center"/>
      <protection hidden="1"/>
    </xf>
    <xf numFmtId="0" fontId="74" fillId="0" borderId="49" xfId="0" applyFont="1" applyBorder="1" applyAlignment="1" applyProtection="1">
      <alignment horizontal="center" vertical="center"/>
      <protection hidden="1"/>
    </xf>
    <xf numFmtId="49" fontId="24" fillId="0" borderId="0" xfId="0" applyNumberFormat="1" applyFont="1" applyAlignment="1" applyProtection="1">
      <alignment horizontal="center" vertical="center"/>
      <protection hidden="1"/>
    </xf>
    <xf numFmtId="0" fontId="14" fillId="7" borderId="14" xfId="0" applyFont="1" applyFill="1" applyBorder="1" applyAlignment="1" applyProtection="1">
      <alignment horizontal="center" vertical="center"/>
      <protection hidden="1"/>
    </xf>
    <xf numFmtId="0" fontId="14" fillId="7" borderId="13" xfId="0" applyFont="1" applyFill="1" applyBorder="1" applyAlignment="1" applyProtection="1">
      <alignment horizontal="center" vertical="center"/>
      <protection hidden="1"/>
    </xf>
    <xf numFmtId="0" fontId="24" fillId="0" borderId="0" xfId="0" applyFont="1" applyAlignment="1" applyProtection="1">
      <alignment horizontal="center" vertical="center" shrinkToFit="1"/>
      <protection hidden="1"/>
    </xf>
    <xf numFmtId="0" fontId="24" fillId="5" borderId="15" xfId="0" applyFont="1" applyFill="1" applyBorder="1" applyAlignment="1" applyProtection="1">
      <alignment horizontal="center" vertical="center" wrapText="1"/>
      <protection locked="0" hidden="1"/>
    </xf>
    <xf numFmtId="0" fontId="24" fillId="5" borderId="15" xfId="0" applyFont="1" applyFill="1" applyBorder="1" applyAlignment="1" applyProtection="1">
      <alignment horizontal="center" vertical="center" wrapText="1"/>
      <protection hidden="1"/>
    </xf>
    <xf numFmtId="0" fontId="24" fillId="5" borderId="15" xfId="0" quotePrefix="1" applyFont="1" applyFill="1" applyBorder="1" applyAlignment="1" applyProtection="1">
      <alignment horizontal="center" vertical="center" wrapText="1"/>
      <protection locked="0" hidden="1"/>
    </xf>
    <xf numFmtId="0" fontId="24" fillId="0" borderId="0" xfId="0" applyFont="1" applyAlignment="1" applyProtection="1">
      <alignment horizontal="center" vertical="center" wrapText="1"/>
      <protection hidden="1"/>
    </xf>
    <xf numFmtId="49" fontId="24" fillId="0" borderId="0" xfId="0" applyNumberFormat="1" applyFont="1" applyAlignment="1" applyProtection="1">
      <alignment horizontal="center" vertical="center" shrinkToFit="1"/>
      <protection hidden="1"/>
    </xf>
    <xf numFmtId="49" fontId="14" fillId="7" borderId="14" xfId="0" applyNumberFormat="1" applyFont="1" applyFill="1" applyBorder="1" applyAlignment="1" applyProtection="1">
      <alignment horizontal="center" vertical="center"/>
      <protection hidden="1"/>
    </xf>
    <xf numFmtId="49" fontId="24" fillId="5" borderId="15" xfId="0" applyNumberFormat="1" applyFont="1" applyFill="1" applyBorder="1" applyAlignment="1" applyProtection="1">
      <alignment horizontal="center" vertical="center" wrapText="1"/>
      <protection locked="0" hidden="1"/>
    </xf>
    <xf numFmtId="0" fontId="24" fillId="3" borderId="15" xfId="0" applyFont="1" applyFill="1" applyBorder="1" applyAlignment="1" applyProtection="1">
      <alignment horizontal="center" vertical="center" wrapText="1"/>
      <protection hidden="1"/>
    </xf>
    <xf numFmtId="0" fontId="24" fillId="5" borderId="13" xfId="0" applyFont="1" applyFill="1" applyBorder="1" applyAlignment="1" applyProtection="1">
      <alignment horizontal="center" vertical="center" wrapText="1"/>
      <protection locked="0" hidden="1"/>
    </xf>
    <xf numFmtId="0" fontId="75" fillId="0" borderId="49" xfId="0" applyFont="1" applyBorder="1" applyAlignment="1" applyProtection="1">
      <alignment vertical="center"/>
      <protection hidden="1"/>
    </xf>
    <xf numFmtId="0" fontId="75" fillId="0" borderId="0" xfId="0" applyFont="1" applyAlignment="1" applyProtection="1">
      <alignment vertical="center"/>
      <protection hidden="1"/>
    </xf>
    <xf numFmtId="0" fontId="3" fillId="7" borderId="13" xfId="0" applyFont="1" applyFill="1" applyBorder="1" applyAlignment="1" applyProtection="1">
      <alignment horizontal="center" vertical="center"/>
      <protection hidden="1"/>
    </xf>
    <xf numFmtId="164" fontId="24" fillId="3" borderId="15" xfId="0" applyNumberFormat="1" applyFont="1" applyFill="1" applyBorder="1" applyAlignment="1" applyProtection="1">
      <alignment horizontal="center" vertical="center" wrapText="1"/>
      <protection hidden="1"/>
    </xf>
    <xf numFmtId="14" fontId="24" fillId="5" borderId="15" xfId="0" applyNumberFormat="1" applyFont="1" applyFill="1" applyBorder="1" applyAlignment="1" applyProtection="1">
      <alignment horizontal="center" vertical="center" wrapText="1"/>
      <protection locked="0" hidden="1"/>
    </xf>
    <xf numFmtId="0" fontId="14" fillId="7" borderId="110" xfId="0" applyFont="1" applyFill="1" applyBorder="1" applyAlignment="1" applyProtection="1">
      <alignment horizontal="center" vertical="center"/>
      <protection hidden="1"/>
    </xf>
    <xf numFmtId="0" fontId="24" fillId="5" borderId="107" xfId="0" applyFont="1" applyFill="1" applyBorder="1" applyAlignment="1" applyProtection="1">
      <alignment horizontal="center" vertical="center" wrapText="1"/>
      <protection locked="0" hidden="1"/>
    </xf>
    <xf numFmtId="0" fontId="31" fillId="0" borderId="0" xfId="0" applyFont="1" applyAlignment="1" applyProtection="1">
      <alignment horizontal="center" vertical="center"/>
      <protection hidden="1"/>
    </xf>
    <xf numFmtId="0" fontId="24" fillId="0" borderId="0" xfId="0" applyFont="1" applyProtection="1">
      <protection hidden="1"/>
    </xf>
    <xf numFmtId="0" fontId="13" fillId="0" borderId="0" xfId="0" applyFont="1" applyAlignment="1" applyProtection="1">
      <alignment vertical="center"/>
      <protection hidden="1"/>
    </xf>
    <xf numFmtId="0" fontId="17" fillId="8" borderId="0" xfId="0" applyFont="1" applyFill="1" applyAlignment="1" applyProtection="1">
      <alignment horizontal="center" vertical="center"/>
      <protection hidden="1"/>
    </xf>
    <xf numFmtId="0" fontId="13" fillId="14" borderId="110" xfId="0" applyFont="1" applyFill="1" applyBorder="1" applyAlignment="1" applyProtection="1">
      <alignment horizontal="center" vertical="center"/>
      <protection hidden="1"/>
    </xf>
    <xf numFmtId="0" fontId="17" fillId="9" borderId="24" xfId="0" applyFont="1" applyFill="1" applyBorder="1" applyAlignment="1" applyProtection="1">
      <alignment horizontal="center" vertical="center"/>
      <protection hidden="1"/>
    </xf>
    <xf numFmtId="0" fontId="17" fillId="9" borderId="25" xfId="0" applyFont="1" applyFill="1" applyBorder="1" applyAlignment="1" applyProtection="1">
      <alignment horizontal="center" vertical="center"/>
      <protection hidden="1"/>
    </xf>
    <xf numFmtId="14" fontId="17" fillId="9" borderId="25" xfId="0" applyNumberFormat="1" applyFont="1" applyFill="1" applyBorder="1" applyAlignment="1" applyProtection="1">
      <alignment horizontal="center" vertical="center"/>
      <protection hidden="1"/>
    </xf>
    <xf numFmtId="49" fontId="17" fillId="9" borderId="25" xfId="0" applyNumberFormat="1" applyFont="1" applyFill="1" applyBorder="1" applyAlignment="1" applyProtection="1">
      <alignment horizontal="center" vertical="center"/>
      <protection hidden="1"/>
    </xf>
    <xf numFmtId="0" fontId="64" fillId="16" borderId="26" xfId="0" applyFont="1" applyFill="1" applyBorder="1" applyAlignment="1" applyProtection="1">
      <alignment horizontal="center"/>
      <protection hidden="1"/>
    </xf>
    <xf numFmtId="164" fontId="64" fillId="16" borderId="26" xfId="0" applyNumberFormat="1" applyFont="1" applyFill="1" applyBorder="1" applyAlignment="1" applyProtection="1">
      <alignment horizontal="center"/>
      <protection hidden="1"/>
    </xf>
    <xf numFmtId="49" fontId="64" fillId="16" borderId="26" xfId="0" applyNumberFormat="1" applyFont="1" applyFill="1" applyBorder="1" applyAlignment="1" applyProtection="1">
      <alignment horizontal="center"/>
      <protection hidden="1"/>
    </xf>
    <xf numFmtId="0" fontId="64" fillId="16" borderId="27" xfId="0" applyFont="1" applyFill="1" applyBorder="1" applyAlignment="1" applyProtection="1">
      <alignment horizontal="center"/>
      <protection hidden="1"/>
    </xf>
    <xf numFmtId="0" fontId="64" fillId="16" borderId="33" xfId="0" applyFont="1" applyFill="1" applyBorder="1" applyAlignment="1" applyProtection="1">
      <alignment horizontal="center"/>
      <protection hidden="1"/>
    </xf>
    <xf numFmtId="0" fontId="64" fillId="16" borderId="28" xfId="0" applyFont="1" applyFill="1" applyBorder="1" applyAlignment="1" applyProtection="1">
      <alignment horizontal="center"/>
      <protection hidden="1"/>
    </xf>
    <xf numFmtId="0" fontId="64" fillId="16" borderId="132" xfId="0" applyFont="1" applyFill="1" applyBorder="1" applyAlignment="1" applyProtection="1">
      <alignment horizontal="center"/>
      <protection hidden="1"/>
    </xf>
    <xf numFmtId="0" fontId="26" fillId="20" borderId="12" xfId="0" applyFont="1" applyFill="1" applyBorder="1" applyAlignment="1" applyProtection="1">
      <alignment horizontal="center" vertical="center"/>
      <protection hidden="1"/>
    </xf>
    <xf numFmtId="0" fontId="64" fillId="7" borderId="145" xfId="0" applyFont="1" applyFill="1" applyBorder="1" applyAlignment="1" applyProtection="1">
      <alignment horizontal="center" vertical="center"/>
      <protection hidden="1"/>
    </xf>
    <xf numFmtId="0" fontId="64" fillId="3" borderId="125" xfId="0" applyFont="1" applyFill="1" applyBorder="1" applyAlignment="1" applyProtection="1">
      <alignment horizontal="center" vertical="center"/>
      <protection hidden="1"/>
    </xf>
    <xf numFmtId="0" fontId="64" fillId="3" borderId="15" xfId="0" applyFont="1" applyFill="1" applyBorder="1" applyAlignment="1" applyProtection="1">
      <alignment horizontal="center" vertical="center"/>
      <protection hidden="1"/>
    </xf>
    <xf numFmtId="1" fontId="64" fillId="3" borderId="126" xfId="0" applyNumberFormat="1" applyFont="1" applyFill="1" applyBorder="1" applyAlignment="1" applyProtection="1">
      <alignment horizontal="center"/>
      <protection hidden="1"/>
    </xf>
    <xf numFmtId="0" fontId="64" fillId="3" borderId="126" xfId="0" applyFont="1" applyFill="1" applyBorder="1" applyAlignment="1" applyProtection="1">
      <alignment horizontal="center"/>
      <protection hidden="1"/>
    </xf>
    <xf numFmtId="0" fontId="64" fillId="3" borderId="125" xfId="0" applyFont="1" applyFill="1" applyBorder="1" applyAlignment="1" applyProtection="1">
      <alignment horizontal="center"/>
      <protection hidden="1"/>
    </xf>
    <xf numFmtId="0" fontId="64" fillId="3" borderId="15" xfId="0" applyFont="1" applyFill="1" applyBorder="1" applyAlignment="1" applyProtection="1">
      <alignment horizontal="center"/>
      <protection hidden="1"/>
    </xf>
    <xf numFmtId="0" fontId="65" fillId="3" borderId="15" xfId="0" applyFont="1" applyFill="1" applyBorder="1" applyAlignment="1" applyProtection="1">
      <alignment horizontal="center"/>
      <protection hidden="1"/>
    </xf>
    <xf numFmtId="0" fontId="64" fillId="3" borderId="15" xfId="0" applyFont="1" applyFill="1" applyBorder="1" applyProtection="1">
      <protection hidden="1"/>
    </xf>
    <xf numFmtId="0" fontId="64" fillId="3" borderId="126" xfId="0" applyFont="1" applyFill="1" applyBorder="1" applyAlignment="1" applyProtection="1">
      <alignment horizontal="center" vertical="center"/>
      <protection hidden="1"/>
    </xf>
    <xf numFmtId="0" fontId="50" fillId="0" borderId="0" xfId="0" applyFont="1" applyProtection="1">
      <protection hidden="1"/>
    </xf>
    <xf numFmtId="0" fontId="74" fillId="5" borderId="15" xfId="0" applyFont="1" applyFill="1" applyBorder="1" applyAlignment="1" applyProtection="1">
      <alignment horizontal="center" vertical="center" wrapText="1"/>
      <protection locked="0" hidden="1"/>
    </xf>
    <xf numFmtId="0" fontId="83" fillId="0" borderId="0" xfId="0" applyFont="1"/>
    <xf numFmtId="0" fontId="83" fillId="0" borderId="0" xfId="0" applyFont="1" applyProtection="1">
      <protection locked="0"/>
    </xf>
    <xf numFmtId="0" fontId="83" fillId="0" borderId="15" xfId="0" applyFont="1" applyBorder="1"/>
    <xf numFmtId="164" fontId="83" fillId="0" borderId="0" xfId="0" applyNumberFormat="1" applyFont="1"/>
    <xf numFmtId="0" fontId="29" fillId="9" borderId="63" xfId="1" applyFont="1" applyFill="1" applyBorder="1" applyAlignment="1">
      <alignment horizontal="right"/>
    </xf>
    <xf numFmtId="0" fontId="29" fillId="9" borderId="32" xfId="1" applyFont="1" applyFill="1" applyBorder="1" applyAlignment="1">
      <alignment horizontal="right"/>
    </xf>
    <xf numFmtId="0" fontId="29" fillId="9" borderId="64" xfId="1" applyFont="1" applyFill="1" applyBorder="1" applyAlignment="1">
      <alignment horizontal="right"/>
    </xf>
    <xf numFmtId="0" fontId="30" fillId="9" borderId="65" xfId="0" applyFont="1" applyFill="1" applyBorder="1" applyAlignment="1">
      <alignment horizontal="right" vertical="center"/>
    </xf>
    <xf numFmtId="0" fontId="30" fillId="9" borderId="66" xfId="0" applyFont="1" applyFill="1" applyBorder="1" applyAlignment="1">
      <alignment horizontal="right" vertical="center"/>
    </xf>
    <xf numFmtId="0" fontId="30" fillId="9" borderId="67" xfId="0" applyFont="1" applyFill="1" applyBorder="1" applyAlignment="1">
      <alignment horizontal="right" vertical="center"/>
    </xf>
    <xf numFmtId="9" fontId="30" fillId="9" borderId="60" xfId="1" applyNumberFormat="1" applyFont="1" applyFill="1" applyBorder="1" applyAlignment="1">
      <alignment horizontal="right" vertical="center"/>
    </xf>
    <xf numFmtId="0" fontId="30" fillId="9" borderId="68" xfId="1" applyFont="1" applyFill="1" applyBorder="1" applyAlignment="1">
      <alignment horizontal="right" vertical="center"/>
    </xf>
    <xf numFmtId="0" fontId="25" fillId="0" borderId="0" xfId="0" applyFont="1" applyAlignment="1">
      <alignment horizontal="center"/>
    </xf>
    <xf numFmtId="0" fontId="26" fillId="0" borderId="5" xfId="0" applyFont="1" applyBorder="1" applyAlignment="1">
      <alignment horizontal="right"/>
    </xf>
    <xf numFmtId="0" fontId="27" fillId="9" borderId="52" xfId="0" applyFont="1" applyFill="1" applyBorder="1" applyAlignment="1">
      <alignment horizontal="center" vertical="center"/>
    </xf>
    <xf numFmtId="0" fontId="28" fillId="9" borderId="53" xfId="0" applyFont="1" applyFill="1" applyBorder="1" applyAlignment="1">
      <alignment horizontal="center" vertical="center"/>
    </xf>
    <xf numFmtId="0" fontId="28" fillId="9" borderId="59" xfId="0" applyFont="1" applyFill="1" applyBorder="1" applyAlignment="1">
      <alignment horizontal="center" vertical="center"/>
    </xf>
    <xf numFmtId="0" fontId="28" fillId="9" borderId="60" xfId="0" applyFont="1" applyFill="1" applyBorder="1" applyAlignment="1">
      <alignment horizontal="center" vertical="center"/>
    </xf>
    <xf numFmtId="0" fontId="28" fillId="9" borderId="54" xfId="0" applyFont="1" applyFill="1" applyBorder="1" applyAlignment="1">
      <alignment horizontal="center" vertical="center"/>
    </xf>
    <xf numFmtId="0" fontId="28" fillId="9" borderId="55" xfId="0" applyFont="1" applyFill="1" applyBorder="1" applyAlignment="1">
      <alignment horizontal="center" vertical="center"/>
    </xf>
    <xf numFmtId="0" fontId="28" fillId="9" borderId="61" xfId="0" applyFont="1" applyFill="1" applyBorder="1" applyAlignment="1">
      <alignment horizontal="center" vertical="center"/>
    </xf>
    <xf numFmtId="0" fontId="28" fillId="9" borderId="62" xfId="0" applyFont="1" applyFill="1" applyBorder="1" applyAlignment="1">
      <alignment horizontal="center" vertical="center"/>
    </xf>
    <xf numFmtId="0" fontId="29" fillId="9" borderId="56" xfId="1" applyFont="1" applyFill="1" applyBorder="1" applyAlignment="1">
      <alignment horizontal="right"/>
    </xf>
    <xf numFmtId="0" fontId="29" fillId="9" borderId="57" xfId="1" applyFont="1" applyFill="1" applyBorder="1" applyAlignment="1">
      <alignment horizontal="right"/>
    </xf>
    <xf numFmtId="0" fontId="29" fillId="9" borderId="58" xfId="1" applyFont="1" applyFill="1" applyBorder="1" applyAlignment="1">
      <alignment horizontal="right"/>
    </xf>
    <xf numFmtId="0" fontId="30" fillId="9" borderId="63" xfId="0" applyFont="1" applyFill="1" applyBorder="1" applyAlignment="1">
      <alignment horizontal="center"/>
    </xf>
    <xf numFmtId="0" fontId="30" fillId="9" borderId="32" xfId="0" applyFont="1" applyFill="1" applyBorder="1" applyAlignment="1">
      <alignment horizontal="center"/>
    </xf>
    <xf numFmtId="0" fontId="30" fillId="9" borderId="59" xfId="0" applyFont="1" applyFill="1" applyBorder="1" applyAlignment="1">
      <alignment horizontal="right" vertical="center"/>
    </xf>
    <xf numFmtId="0" fontId="30" fillId="9" borderId="60" xfId="0" applyFont="1" applyFill="1" applyBorder="1" applyAlignment="1">
      <alignment horizontal="right" vertical="center"/>
    </xf>
    <xf numFmtId="0" fontId="30" fillId="9" borderId="63" xfId="0" applyFont="1" applyFill="1" applyBorder="1" applyAlignment="1">
      <alignment horizontal="right"/>
    </xf>
    <xf numFmtId="0" fontId="30" fillId="9" borderId="32" xfId="0" applyFont="1" applyFill="1" applyBorder="1" applyAlignment="1">
      <alignment horizontal="right"/>
    </xf>
    <xf numFmtId="0" fontId="30" fillId="9" borderId="64" xfId="0" applyFont="1" applyFill="1" applyBorder="1" applyAlignment="1">
      <alignment horizontal="right"/>
    </xf>
    <xf numFmtId="0" fontId="31" fillId="9" borderId="60" xfId="0" applyFont="1" applyFill="1" applyBorder="1" applyAlignment="1">
      <alignment horizontal="right" vertical="center"/>
    </xf>
    <xf numFmtId="0" fontId="31" fillId="9" borderId="68" xfId="0" applyFont="1" applyFill="1" applyBorder="1" applyAlignment="1">
      <alignment horizontal="right" vertical="center"/>
    </xf>
    <xf numFmtId="0" fontId="33" fillId="9" borderId="32" xfId="1" applyFont="1" applyFill="1" applyBorder="1" applyAlignment="1">
      <alignment horizontal="center"/>
    </xf>
    <xf numFmtId="0" fontId="33" fillId="9" borderId="64" xfId="1" applyFont="1" applyFill="1" applyBorder="1" applyAlignment="1">
      <alignment horizontal="center"/>
    </xf>
    <xf numFmtId="0" fontId="30" fillId="9" borderId="65" xfId="0" applyFont="1" applyFill="1" applyBorder="1" applyAlignment="1">
      <alignment horizontal="right"/>
    </xf>
    <xf numFmtId="0" fontId="30" fillId="9" borderId="66" xfId="0" applyFont="1" applyFill="1" applyBorder="1" applyAlignment="1">
      <alignment horizontal="right"/>
    </xf>
    <xf numFmtId="0" fontId="30" fillId="9" borderId="67" xfId="0" applyFont="1" applyFill="1" applyBorder="1" applyAlignment="1">
      <alignment horizontal="right"/>
    </xf>
    <xf numFmtId="9" fontId="30" fillId="9" borderId="60" xfId="0" applyNumberFormat="1" applyFont="1" applyFill="1" applyBorder="1" applyAlignment="1">
      <alignment horizontal="right" vertical="center"/>
    </xf>
    <xf numFmtId="0" fontId="30" fillId="9" borderId="68" xfId="0" applyFont="1" applyFill="1" applyBorder="1" applyAlignment="1">
      <alignment horizontal="right" vertical="center"/>
    </xf>
    <xf numFmtId="0" fontId="30" fillId="9" borderId="51" xfId="0" applyFont="1" applyFill="1" applyBorder="1" applyAlignment="1">
      <alignment horizontal="center" vertical="center" wrapText="1"/>
    </xf>
    <xf numFmtId="0" fontId="30" fillId="9" borderId="0" xfId="0" applyFont="1" applyFill="1" applyAlignment="1">
      <alignment horizontal="center" vertical="center" wrapText="1"/>
    </xf>
    <xf numFmtId="0" fontId="30" fillId="9" borderId="47" xfId="0" applyFont="1" applyFill="1" applyBorder="1" applyAlignment="1">
      <alignment horizontal="center" vertical="center" wrapText="1"/>
    </xf>
    <xf numFmtId="0" fontId="30" fillId="9" borderId="59" xfId="0" applyFont="1" applyFill="1" applyBorder="1" applyAlignment="1">
      <alignment horizontal="right" vertical="center" wrapText="1"/>
    </xf>
    <xf numFmtId="0" fontId="30" fillId="9" borderId="60" xfId="0" applyFont="1" applyFill="1" applyBorder="1" applyAlignment="1">
      <alignment horizontal="right" vertical="center" wrapText="1"/>
    </xf>
    <xf numFmtId="9" fontId="30" fillId="9" borderId="60" xfId="0" applyNumberFormat="1" applyFont="1" applyFill="1" applyBorder="1" applyAlignment="1">
      <alignment horizontal="right"/>
    </xf>
    <xf numFmtId="0" fontId="30" fillId="9" borderId="68" xfId="0" applyFont="1" applyFill="1" applyBorder="1" applyAlignment="1">
      <alignment horizontal="right"/>
    </xf>
    <xf numFmtId="0" fontId="30" fillId="9" borderId="60" xfId="0" applyFont="1" applyFill="1" applyBorder="1" applyAlignment="1">
      <alignment horizontal="right"/>
    </xf>
    <xf numFmtId="9" fontId="30" fillId="9" borderId="60" xfId="0" applyNumberFormat="1" applyFont="1" applyFill="1" applyBorder="1" applyAlignment="1">
      <alignment horizontal="right" vertical="center" wrapText="1"/>
    </xf>
    <xf numFmtId="0" fontId="30" fillId="9" borderId="68" xfId="0" applyFont="1" applyFill="1" applyBorder="1" applyAlignment="1">
      <alignment horizontal="right" vertical="center" wrapText="1"/>
    </xf>
    <xf numFmtId="0" fontId="36" fillId="0" borderId="10" xfId="0" applyFont="1" applyBorder="1" applyAlignment="1">
      <alignment horizontal="center" wrapText="1"/>
    </xf>
    <xf numFmtId="0" fontId="36" fillId="0" borderId="3" xfId="0" applyFont="1" applyBorder="1" applyAlignment="1">
      <alignment horizontal="center" wrapText="1"/>
    </xf>
    <xf numFmtId="0" fontId="36" fillId="0" borderId="21" xfId="0" applyFont="1" applyBorder="1" applyAlignment="1">
      <alignment horizontal="center" wrapText="1"/>
    </xf>
    <xf numFmtId="0" fontId="36" fillId="0" borderId="11" xfId="0" applyFont="1" applyBorder="1" applyAlignment="1">
      <alignment horizontal="center" wrapText="1"/>
    </xf>
    <xf numFmtId="0" fontId="36" fillId="0" borderId="0" xfId="0" applyFont="1" applyAlignment="1">
      <alignment horizontal="center" wrapText="1"/>
    </xf>
    <xf numFmtId="0" fontId="36" fillId="0" borderId="17" xfId="0" applyFont="1" applyBorder="1" applyAlignment="1">
      <alignment horizontal="center" wrapText="1"/>
    </xf>
    <xf numFmtId="0" fontId="36" fillId="0" borderId="4" xfId="0" applyFont="1" applyBorder="1" applyAlignment="1">
      <alignment horizontal="center" wrapText="1"/>
    </xf>
    <xf numFmtId="0" fontId="36" fillId="0" borderId="5" xfId="0" applyFont="1" applyBorder="1" applyAlignment="1">
      <alignment horizontal="center" wrapText="1"/>
    </xf>
    <xf numFmtId="0" fontId="36" fillId="0" borderId="18" xfId="0" applyFont="1" applyBorder="1" applyAlignment="1">
      <alignment horizontal="center" wrapText="1"/>
    </xf>
    <xf numFmtId="0" fontId="30" fillId="9" borderId="69" xfId="0" applyFont="1" applyFill="1" applyBorder="1" applyAlignment="1">
      <alignment horizontal="right" vertical="center"/>
    </xf>
    <xf numFmtId="0" fontId="30" fillId="9" borderId="70" xfId="0" applyFont="1" applyFill="1" applyBorder="1" applyAlignment="1">
      <alignment horizontal="right" vertical="center"/>
    </xf>
    <xf numFmtId="0" fontId="30" fillId="9" borderId="71" xfId="0" applyFont="1" applyFill="1" applyBorder="1" applyAlignment="1">
      <alignment horizontal="right" vertical="center"/>
    </xf>
    <xf numFmtId="9" fontId="30" fillId="9" borderId="72" xfId="0" applyNumberFormat="1" applyFont="1" applyFill="1" applyBorder="1" applyAlignment="1">
      <alignment horizontal="right" vertical="center"/>
    </xf>
    <xf numFmtId="0" fontId="30" fillId="9" borderId="73" xfId="0" applyFont="1" applyFill="1" applyBorder="1" applyAlignment="1">
      <alignment horizontal="right" vertical="center"/>
    </xf>
    <xf numFmtId="0" fontId="30" fillId="9" borderId="63" xfId="0" applyFont="1" applyFill="1" applyBorder="1" applyAlignment="1">
      <alignment horizontal="right" wrapText="1"/>
    </xf>
    <xf numFmtId="0" fontId="30" fillId="9" borderId="32" xfId="0" applyFont="1" applyFill="1" applyBorder="1" applyAlignment="1">
      <alignment horizontal="right" wrapText="1"/>
    </xf>
    <xf numFmtId="0" fontId="30" fillId="9" borderId="64" xfId="0" applyFont="1" applyFill="1" applyBorder="1" applyAlignment="1">
      <alignment horizontal="right" wrapText="1"/>
    </xf>
    <xf numFmtId="0" fontId="34" fillId="0" borderId="0" xfId="0" applyFont="1" applyAlignment="1">
      <alignment horizontal="center" vertical="center" wrapText="1"/>
    </xf>
    <xf numFmtId="0" fontId="34" fillId="0" borderId="0" xfId="0" applyFont="1" applyAlignment="1">
      <alignment horizontal="center" vertical="center"/>
    </xf>
    <xf numFmtId="0" fontId="30" fillId="9" borderId="51" xfId="0" applyFont="1" applyFill="1" applyBorder="1" applyAlignment="1">
      <alignment horizontal="right" wrapText="1"/>
    </xf>
    <xf numFmtId="0" fontId="30" fillId="9" borderId="0" xfId="0" applyFont="1" applyFill="1" applyAlignment="1">
      <alignment horizontal="right" wrapText="1"/>
    </xf>
    <xf numFmtId="0" fontId="30" fillId="9" borderId="5" xfId="0" applyFont="1" applyFill="1" applyBorder="1" applyAlignment="1">
      <alignment horizontal="right" wrapText="1"/>
    </xf>
    <xf numFmtId="0" fontId="26" fillId="0" borderId="0" xfId="0" applyFont="1" applyAlignment="1">
      <alignment horizontal="right" vertical="center" wrapText="1"/>
    </xf>
    <xf numFmtId="0" fontId="26" fillId="0" borderId="0" xfId="0" applyFont="1" applyAlignment="1">
      <alignment horizontal="center"/>
    </xf>
    <xf numFmtId="0" fontId="73" fillId="14" borderId="0" xfId="0" applyFont="1" applyFill="1" applyAlignment="1" applyProtection="1">
      <alignment horizontal="center" vertical="center"/>
      <protection hidden="1"/>
    </xf>
    <xf numFmtId="0" fontId="65" fillId="0" borderId="0" xfId="0" applyFont="1" applyAlignment="1" applyProtection="1">
      <alignment horizontal="right" vertical="center" wrapText="1"/>
      <protection hidden="1"/>
    </xf>
    <xf numFmtId="0" fontId="76" fillId="0" borderId="0" xfId="0" applyFont="1" applyAlignment="1" applyProtection="1">
      <alignment horizontal="center" vertical="center"/>
      <protection hidden="1"/>
    </xf>
    <xf numFmtId="0" fontId="41" fillId="8" borderId="76" xfId="0" applyFont="1" applyFill="1" applyBorder="1" applyAlignment="1" applyProtection="1">
      <alignment horizontal="center"/>
      <protection hidden="1"/>
    </xf>
    <xf numFmtId="0" fontId="41" fillId="8" borderId="74" xfId="0" applyFont="1" applyFill="1" applyBorder="1" applyAlignment="1" applyProtection="1">
      <alignment horizontal="center"/>
      <protection hidden="1"/>
    </xf>
    <xf numFmtId="0" fontId="41" fillId="8" borderId="77" xfId="0" applyFont="1" applyFill="1" applyBorder="1" applyAlignment="1" applyProtection="1">
      <alignment horizontal="center"/>
      <protection hidden="1"/>
    </xf>
    <xf numFmtId="0" fontId="41" fillId="19" borderId="0" xfId="0" applyFont="1" applyFill="1" applyAlignment="1" applyProtection="1">
      <alignment horizontal="center"/>
      <protection hidden="1"/>
    </xf>
    <xf numFmtId="0" fontId="78" fillId="0" borderId="0" xfId="0" applyFont="1" applyAlignment="1" applyProtection="1">
      <alignment horizontal="right" vertical="center" wrapText="1"/>
      <protection hidden="1"/>
    </xf>
    <xf numFmtId="0" fontId="55" fillId="8" borderId="0" xfId="0" applyFont="1" applyFill="1" applyAlignment="1" applyProtection="1">
      <alignment horizontal="center" vertical="center"/>
      <protection locked="0" hidden="1"/>
    </xf>
    <xf numFmtId="0" fontId="61" fillId="17" borderId="92" xfId="0" applyFont="1" applyFill="1" applyBorder="1" applyAlignment="1" applyProtection="1">
      <alignment horizontal="center" shrinkToFit="1"/>
      <protection hidden="1"/>
    </xf>
    <xf numFmtId="0" fontId="61" fillId="17" borderId="93" xfId="0" applyFont="1" applyFill="1" applyBorder="1" applyAlignment="1" applyProtection="1">
      <alignment horizontal="center" shrinkToFit="1"/>
      <protection hidden="1"/>
    </xf>
    <xf numFmtId="0" fontId="49" fillId="10" borderId="93" xfId="0" applyFont="1" applyFill="1" applyBorder="1" applyAlignment="1" applyProtection="1">
      <alignment horizontal="center"/>
      <protection locked="0" hidden="1"/>
    </xf>
    <xf numFmtId="0" fontId="49" fillId="10" borderId="94" xfId="0" applyFont="1" applyFill="1" applyBorder="1" applyAlignment="1" applyProtection="1">
      <alignment horizontal="center"/>
      <protection locked="0" hidden="1"/>
    </xf>
    <xf numFmtId="0" fontId="49" fillId="10" borderId="93" xfId="0" applyFont="1" applyFill="1" applyBorder="1" applyAlignment="1" applyProtection="1">
      <alignment horizontal="center"/>
      <protection hidden="1"/>
    </xf>
    <xf numFmtId="0" fontId="49" fillId="10" borderId="94" xfId="0" applyFont="1" applyFill="1" applyBorder="1" applyAlignment="1" applyProtection="1">
      <alignment horizontal="center"/>
      <protection hidden="1"/>
    </xf>
    <xf numFmtId="0" fontId="61" fillId="17" borderId="96" xfId="0" applyFont="1" applyFill="1" applyBorder="1" applyAlignment="1" applyProtection="1">
      <alignment horizontal="center" shrinkToFit="1"/>
      <protection hidden="1"/>
    </xf>
    <xf numFmtId="0" fontId="61" fillId="17" borderId="97" xfId="0" applyFont="1" applyFill="1" applyBorder="1" applyAlignment="1" applyProtection="1">
      <alignment horizontal="center" shrinkToFit="1"/>
      <protection hidden="1"/>
    </xf>
    <xf numFmtId="0" fontId="61" fillId="17" borderId="98" xfId="0" applyFont="1" applyFill="1" applyBorder="1" applyAlignment="1" applyProtection="1">
      <alignment horizontal="center" shrinkToFit="1"/>
      <protection hidden="1"/>
    </xf>
    <xf numFmtId="0" fontId="49" fillId="10" borderId="99" xfId="0" applyFont="1" applyFill="1" applyBorder="1" applyAlignment="1" applyProtection="1">
      <alignment horizontal="center"/>
      <protection hidden="1"/>
    </xf>
    <xf numFmtId="0" fontId="49" fillId="10" borderId="97" xfId="0" applyFont="1" applyFill="1" applyBorder="1" applyAlignment="1" applyProtection="1">
      <alignment horizontal="center"/>
      <protection hidden="1"/>
    </xf>
    <xf numFmtId="0" fontId="49" fillId="10" borderId="100" xfId="0" applyFont="1" applyFill="1" applyBorder="1" applyAlignment="1" applyProtection="1">
      <alignment horizontal="center"/>
      <protection hidden="1"/>
    </xf>
    <xf numFmtId="0" fontId="47" fillId="0" borderId="139" xfId="0" applyFont="1" applyBorder="1" applyAlignment="1" applyProtection="1">
      <alignment horizontal="center"/>
      <protection hidden="1"/>
    </xf>
    <xf numFmtId="0" fontId="61" fillId="17" borderId="112" xfId="0" applyFont="1" applyFill="1" applyBorder="1" applyAlignment="1" applyProtection="1">
      <alignment horizontal="center" shrinkToFit="1"/>
      <protection hidden="1"/>
    </xf>
    <xf numFmtId="0" fontId="61" fillId="17" borderId="113" xfId="0" applyFont="1" applyFill="1" applyBorder="1" applyAlignment="1" applyProtection="1">
      <alignment horizontal="center" shrinkToFit="1"/>
      <protection hidden="1"/>
    </xf>
    <xf numFmtId="0" fontId="49" fillId="10" borderId="113" xfId="0" applyFont="1" applyFill="1" applyBorder="1" applyAlignment="1" applyProtection="1">
      <alignment horizontal="center"/>
      <protection hidden="1"/>
    </xf>
    <xf numFmtId="0" fontId="49" fillId="10" borderId="114" xfId="0" applyFont="1" applyFill="1" applyBorder="1" applyAlignment="1" applyProtection="1">
      <alignment horizontal="center"/>
      <protection hidden="1"/>
    </xf>
    <xf numFmtId="0" fontId="20" fillId="15" borderId="75" xfId="0" applyFont="1" applyFill="1" applyBorder="1" applyAlignment="1" applyProtection="1">
      <alignment horizontal="center" vertical="center" shrinkToFit="1"/>
      <protection hidden="1"/>
    </xf>
    <xf numFmtId="0" fontId="6" fillId="3" borderId="75" xfId="1" applyFont="1" applyFill="1" applyBorder="1" applyAlignment="1" applyProtection="1">
      <alignment horizontal="center" vertical="center" shrinkToFit="1"/>
      <protection hidden="1"/>
    </xf>
    <xf numFmtId="0" fontId="6" fillId="3" borderId="75" xfId="0" applyFont="1" applyFill="1" applyBorder="1" applyAlignment="1" applyProtection="1">
      <alignment horizontal="center" vertical="center" shrinkToFit="1"/>
      <protection hidden="1"/>
    </xf>
    <xf numFmtId="0" fontId="20" fillId="15" borderId="95" xfId="0" applyFont="1" applyFill="1" applyBorder="1" applyAlignment="1" applyProtection="1">
      <alignment horizontal="center" vertical="center" shrinkToFit="1"/>
      <protection hidden="1"/>
    </xf>
    <xf numFmtId="0" fontId="45" fillId="18" borderId="78" xfId="0" applyFont="1" applyFill="1" applyBorder="1" applyAlignment="1" applyProtection="1">
      <alignment horizontal="center"/>
      <protection hidden="1"/>
    </xf>
    <xf numFmtId="0" fontId="45" fillId="18" borderId="0" xfId="0" applyFont="1" applyFill="1" applyAlignment="1" applyProtection="1">
      <alignment horizontal="center" vertical="center"/>
      <protection hidden="1"/>
    </xf>
    <xf numFmtId="0" fontId="41" fillId="8" borderId="75" xfId="0" applyFont="1" applyFill="1" applyBorder="1" applyAlignment="1" applyProtection="1">
      <alignment horizontal="center"/>
      <protection hidden="1"/>
    </xf>
    <xf numFmtId="0" fontId="6" fillId="3" borderId="102" xfId="1" applyFont="1" applyFill="1" applyBorder="1" applyAlignment="1" applyProtection="1">
      <alignment horizontal="center" vertical="center" shrinkToFit="1"/>
      <protection locked="0" hidden="1"/>
    </xf>
    <xf numFmtId="0" fontId="6" fillId="3" borderId="103" xfId="1" applyFont="1" applyFill="1" applyBorder="1" applyAlignment="1" applyProtection="1">
      <alignment horizontal="center" vertical="center" shrinkToFit="1"/>
      <protection locked="0" hidden="1"/>
    </xf>
    <xf numFmtId="0" fontId="6" fillId="3" borderId="104" xfId="1" applyFont="1" applyFill="1" applyBorder="1" applyAlignment="1" applyProtection="1">
      <alignment horizontal="center" vertical="center" shrinkToFit="1"/>
      <protection locked="0" hidden="1"/>
    </xf>
    <xf numFmtId="0" fontId="6" fillId="3" borderId="95" xfId="0" applyFont="1" applyFill="1" applyBorder="1" applyAlignment="1" applyProtection="1">
      <alignment horizontal="center" vertical="center" shrinkToFit="1"/>
      <protection hidden="1"/>
    </xf>
    <xf numFmtId="164" fontId="6" fillId="3" borderId="95" xfId="0" applyNumberFormat="1" applyFont="1" applyFill="1" applyBorder="1" applyAlignment="1" applyProtection="1">
      <alignment horizontal="center" vertical="center" shrinkToFit="1"/>
      <protection hidden="1"/>
    </xf>
    <xf numFmtId="0" fontId="6" fillId="3" borderId="76" xfId="1" applyFont="1" applyFill="1" applyBorder="1" applyAlignment="1" applyProtection="1">
      <alignment horizontal="center" vertical="center" shrinkToFit="1"/>
      <protection hidden="1"/>
    </xf>
    <xf numFmtId="0" fontId="6" fillId="3" borderId="74" xfId="1" applyFont="1" applyFill="1" applyBorder="1" applyAlignment="1" applyProtection="1">
      <alignment horizontal="center" vertical="center" shrinkToFit="1"/>
      <protection hidden="1"/>
    </xf>
    <xf numFmtId="0" fontId="6" fillId="3" borderId="77" xfId="1" applyFont="1" applyFill="1" applyBorder="1" applyAlignment="1" applyProtection="1">
      <alignment horizontal="center" vertical="center" shrinkToFit="1"/>
      <protection hidden="1"/>
    </xf>
    <xf numFmtId="0" fontId="6" fillId="3" borderId="95" xfId="1" applyFont="1" applyFill="1" applyBorder="1" applyAlignment="1" applyProtection="1">
      <alignment horizontal="center" vertical="center" shrinkToFit="1"/>
      <protection hidden="1"/>
    </xf>
    <xf numFmtId="0" fontId="77" fillId="3" borderId="75" xfId="1" applyFont="1" applyFill="1" applyBorder="1" applyAlignment="1" applyProtection="1">
      <alignment horizontal="center" vertical="center" wrapText="1" shrinkToFit="1"/>
      <protection hidden="1"/>
    </xf>
    <xf numFmtId="0" fontId="77" fillId="3" borderId="75" xfId="1" applyFont="1" applyFill="1" applyBorder="1" applyAlignment="1" applyProtection="1">
      <alignment horizontal="center" vertical="center" shrinkToFit="1"/>
      <protection hidden="1"/>
    </xf>
    <xf numFmtId="0" fontId="37" fillId="0" borderId="0" xfId="1" applyFont="1" applyFill="1" applyBorder="1" applyAlignment="1" applyProtection="1">
      <alignment horizontal="center" vertical="center" shrinkToFit="1"/>
      <protection hidden="1"/>
    </xf>
    <xf numFmtId="0" fontId="5" fillId="0" borderId="75" xfId="1" applyFont="1" applyFill="1" applyBorder="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6" fillId="3" borderId="105" xfId="0" applyFont="1" applyFill="1" applyBorder="1" applyAlignment="1" applyProtection="1">
      <alignment horizontal="center" vertical="center" shrinkToFit="1"/>
      <protection hidden="1"/>
    </xf>
    <xf numFmtId="0" fontId="6" fillId="3" borderId="0" xfId="0" applyFont="1" applyFill="1" applyAlignment="1" applyProtection="1">
      <alignment horizontal="center" vertical="center" shrinkToFit="1"/>
      <protection hidden="1"/>
    </xf>
    <xf numFmtId="0" fontId="45" fillId="18" borderId="0" xfId="0" applyFont="1" applyFill="1" applyAlignment="1" applyProtection="1">
      <alignment horizontal="center" vertical="center" shrinkToFit="1"/>
      <protection hidden="1"/>
    </xf>
    <xf numFmtId="164" fontId="6" fillId="3" borderId="75" xfId="1" applyNumberFormat="1" applyFont="1" applyFill="1" applyBorder="1" applyAlignment="1" applyProtection="1">
      <alignment horizontal="center" vertical="center" shrinkToFit="1"/>
      <protection hidden="1"/>
    </xf>
    <xf numFmtId="49" fontId="6" fillId="3" borderId="95" xfId="0" applyNumberFormat="1" applyFont="1" applyFill="1" applyBorder="1" applyAlignment="1" applyProtection="1">
      <alignment horizontal="center" vertical="center" shrinkToFit="1"/>
      <protection hidden="1"/>
    </xf>
    <xf numFmtId="165" fontId="69" fillId="3" borderId="8" xfId="0" applyNumberFormat="1" applyFont="1" applyFill="1" applyBorder="1" applyAlignment="1" applyProtection="1">
      <alignment horizontal="right" vertical="center" shrinkToFit="1"/>
      <protection hidden="1"/>
    </xf>
    <xf numFmtId="165" fontId="69" fillId="3" borderId="106" xfId="0" applyNumberFormat="1" applyFont="1" applyFill="1" applyBorder="1" applyAlignment="1" applyProtection="1">
      <alignment horizontal="right" vertical="center" shrinkToFit="1"/>
      <protection hidden="1"/>
    </xf>
    <xf numFmtId="22" fontId="66" fillId="0" borderId="0" xfId="0" applyNumberFormat="1" applyFont="1" applyAlignment="1" applyProtection="1">
      <alignment horizontal="center" vertical="center" shrinkToFit="1" readingOrder="2"/>
      <protection hidden="1"/>
    </xf>
    <xf numFmtId="0" fontId="67" fillId="0" borderId="86" xfId="0" applyFont="1" applyBorder="1" applyAlignment="1" applyProtection="1">
      <alignment horizontal="right" vertical="center" shrinkToFit="1"/>
      <protection hidden="1"/>
    </xf>
    <xf numFmtId="0" fontId="67" fillId="0" borderId="9" xfId="0" applyFont="1" applyBorder="1" applyAlignment="1" applyProtection="1">
      <alignment horizontal="right" vertical="center" shrinkToFit="1"/>
      <protection hidden="1"/>
    </xf>
    <xf numFmtId="0" fontId="68" fillId="3" borderId="9" xfId="1" applyNumberFormat="1" applyFont="1" applyFill="1" applyBorder="1" applyAlignment="1" applyProtection="1">
      <alignment horizontal="center" vertical="center" shrinkToFit="1"/>
      <protection hidden="1"/>
    </xf>
    <xf numFmtId="0" fontId="67" fillId="0" borderId="9" xfId="0" applyFont="1" applyBorder="1" applyAlignment="1" applyProtection="1">
      <alignment horizontal="center" vertical="center" shrinkToFit="1"/>
      <protection hidden="1"/>
    </xf>
    <xf numFmtId="0" fontId="66" fillId="3" borderId="9" xfId="0" applyFont="1" applyFill="1" applyBorder="1" applyAlignment="1" applyProtection="1">
      <alignment horizontal="center" vertical="center" shrinkToFit="1"/>
      <protection hidden="1"/>
    </xf>
    <xf numFmtId="0" fontId="69" fillId="3" borderId="7" xfId="0" applyFont="1" applyFill="1" applyBorder="1" applyAlignment="1" applyProtection="1">
      <alignment horizontal="center" vertical="center" shrinkToFit="1"/>
      <protection hidden="1"/>
    </xf>
    <xf numFmtId="0" fontId="66" fillId="0" borderId="88" xfId="0" applyFont="1" applyBorder="1" applyAlignment="1" applyProtection="1">
      <alignment horizontal="right" vertical="center" shrinkToFit="1"/>
      <protection hidden="1"/>
    </xf>
    <xf numFmtId="0" fontId="66" fillId="0" borderId="7" xfId="0" applyFont="1" applyBorder="1" applyAlignment="1" applyProtection="1">
      <alignment horizontal="right" vertical="center" shrinkToFit="1"/>
      <protection hidden="1"/>
    </xf>
    <xf numFmtId="0" fontId="6" fillId="0" borderId="16" xfId="0" applyFont="1" applyBorder="1" applyAlignment="1" applyProtection="1">
      <alignment horizontal="center" vertical="center" shrinkToFit="1"/>
      <protection hidden="1"/>
    </xf>
    <xf numFmtId="49" fontId="6" fillId="3" borderId="8" xfId="0" applyNumberFormat="1" applyFont="1" applyFill="1" applyBorder="1" applyAlignment="1" applyProtection="1">
      <alignment horizontal="center" vertical="center" shrinkToFit="1"/>
      <protection hidden="1"/>
    </xf>
    <xf numFmtId="0" fontId="6" fillId="3" borderId="8" xfId="0" applyFont="1" applyFill="1" applyBorder="1" applyAlignment="1" applyProtection="1">
      <alignment horizontal="center" vertical="center" shrinkToFit="1"/>
      <protection hidden="1"/>
    </xf>
    <xf numFmtId="0" fontId="66" fillId="0" borderId="8" xfId="0" applyFont="1" applyBorder="1" applyAlignment="1" applyProtection="1">
      <alignment horizontal="right" vertical="center" shrinkToFit="1"/>
      <protection hidden="1"/>
    </xf>
    <xf numFmtId="49" fontId="69" fillId="3" borderId="8" xfId="0" applyNumberFormat="1" applyFont="1" applyFill="1" applyBorder="1" applyAlignment="1" applyProtection="1">
      <alignment horizontal="center" vertical="center" shrinkToFit="1"/>
      <protection hidden="1"/>
    </xf>
    <xf numFmtId="0" fontId="69" fillId="3" borderId="8" xfId="0" applyFont="1" applyFill="1" applyBorder="1" applyAlignment="1" applyProtection="1">
      <alignment horizontal="center" vertical="center" shrinkToFit="1"/>
      <protection hidden="1"/>
    </xf>
    <xf numFmtId="0" fontId="67" fillId="0" borderId="88" xfId="0" applyFont="1" applyBorder="1" applyAlignment="1" applyProtection="1">
      <alignment horizontal="right" vertical="center" shrinkToFit="1"/>
      <protection hidden="1"/>
    </xf>
    <xf numFmtId="0" fontId="67" fillId="0" borderId="7" xfId="0" applyFont="1" applyBorder="1" applyAlignment="1" applyProtection="1">
      <alignment horizontal="right" vertical="center" shrinkToFit="1"/>
      <protection hidden="1"/>
    </xf>
    <xf numFmtId="49" fontId="6" fillId="3" borderId="7" xfId="0" applyNumberFormat="1" applyFont="1" applyFill="1" applyBorder="1" applyAlignment="1" applyProtection="1">
      <alignment horizontal="center" vertical="center" shrinkToFit="1"/>
      <protection hidden="1"/>
    </xf>
    <xf numFmtId="0" fontId="6" fillId="3" borderId="7" xfId="0" applyFont="1" applyFill="1" applyBorder="1" applyAlignment="1" applyProtection="1">
      <alignment horizontal="center" vertical="center" shrinkToFit="1"/>
      <protection hidden="1"/>
    </xf>
    <xf numFmtId="0" fontId="69" fillId="0" borderId="109" xfId="0" applyFont="1" applyBorder="1" applyAlignment="1" applyProtection="1">
      <alignment horizontal="right" vertical="center" shrinkToFit="1"/>
      <protection hidden="1"/>
    </xf>
    <xf numFmtId="0" fontId="69" fillId="0" borderId="8" xfId="0" applyFont="1" applyBorder="1" applyAlignment="1" applyProtection="1">
      <alignment horizontal="right" vertical="center" shrinkToFit="1"/>
      <protection hidden="1"/>
    </xf>
    <xf numFmtId="0" fontId="60" fillId="0" borderId="0" xfId="0" applyFont="1" applyAlignment="1" applyProtection="1">
      <alignment horizontal="center" vertical="center" shrinkToFit="1"/>
      <protection hidden="1"/>
    </xf>
    <xf numFmtId="0" fontId="70" fillId="6" borderId="109" xfId="0" applyFont="1" applyFill="1" applyBorder="1" applyAlignment="1" applyProtection="1">
      <alignment horizontal="center" shrinkToFit="1"/>
      <protection hidden="1"/>
    </xf>
    <xf numFmtId="0" fontId="70" fillId="6" borderId="8" xfId="0" applyFont="1" applyFill="1" applyBorder="1" applyAlignment="1" applyProtection="1">
      <alignment horizontal="center" shrinkToFit="1"/>
      <protection hidden="1"/>
    </xf>
    <xf numFmtId="0" fontId="70" fillId="6" borderId="106" xfId="0" applyFont="1" applyFill="1" applyBorder="1" applyAlignment="1" applyProtection="1">
      <alignment horizontal="center" shrinkToFit="1"/>
      <protection hidden="1"/>
    </xf>
    <xf numFmtId="0" fontId="70" fillId="6" borderId="49" xfId="0" applyFont="1" applyFill="1" applyBorder="1" applyAlignment="1" applyProtection="1">
      <alignment horizontal="center" vertical="center" shrinkToFit="1"/>
      <protection hidden="1"/>
    </xf>
    <xf numFmtId="0" fontId="70" fillId="6" borderId="0" xfId="0" applyFont="1" applyFill="1" applyAlignment="1" applyProtection="1">
      <alignment horizontal="center" vertical="center" shrinkToFit="1"/>
      <protection hidden="1"/>
    </xf>
    <xf numFmtId="0" fontId="70" fillId="6" borderId="110" xfId="0" applyFont="1" applyFill="1" applyBorder="1" applyAlignment="1" applyProtection="1">
      <alignment horizontal="center" vertical="center" shrinkToFit="1"/>
      <protection hidden="1"/>
    </xf>
    <xf numFmtId="165" fontId="66" fillId="16" borderId="7" xfId="0" applyNumberFormat="1" applyFont="1" applyFill="1" applyBorder="1" applyAlignment="1" applyProtection="1">
      <alignment horizontal="center" vertical="center" shrinkToFit="1"/>
      <protection hidden="1"/>
    </xf>
    <xf numFmtId="0" fontId="6" fillId="0" borderId="80" xfId="0" applyFont="1" applyBorder="1" applyAlignment="1" applyProtection="1">
      <alignment horizontal="center" vertical="center" shrinkToFit="1"/>
      <protection hidden="1"/>
    </xf>
    <xf numFmtId="0" fontId="51" fillId="11" borderId="3" xfId="0" applyFont="1" applyFill="1" applyBorder="1" applyAlignment="1" applyProtection="1">
      <alignment horizontal="right" vertical="center" wrapText="1" shrinkToFit="1"/>
      <protection hidden="1"/>
    </xf>
    <xf numFmtId="0" fontId="51" fillId="11" borderId="0" xfId="0" applyFont="1" applyFill="1" applyAlignment="1" applyProtection="1">
      <alignment horizontal="right" vertical="center" wrapText="1" shrinkToFit="1"/>
      <protection hidden="1"/>
    </xf>
    <xf numFmtId="0" fontId="69" fillId="3" borderId="89" xfId="0" applyFont="1" applyFill="1" applyBorder="1" applyAlignment="1" applyProtection="1">
      <alignment horizontal="center" vertical="center" shrinkToFit="1"/>
      <protection hidden="1"/>
    </xf>
    <xf numFmtId="0" fontId="6" fillId="3" borderId="91" xfId="0" applyFont="1" applyFill="1" applyBorder="1" applyAlignment="1" applyProtection="1">
      <alignment horizontal="center" vertical="center" shrinkToFit="1"/>
      <protection hidden="1"/>
    </xf>
    <xf numFmtId="0" fontId="67" fillId="0" borderId="83" xfId="0" applyFont="1" applyBorder="1" applyAlignment="1" applyProtection="1">
      <alignment horizontal="center" vertical="center" shrinkToFit="1"/>
      <protection hidden="1"/>
    </xf>
    <xf numFmtId="0" fontId="67" fillId="0" borderId="84" xfId="0" applyFont="1" applyBorder="1" applyAlignment="1" applyProtection="1">
      <alignment horizontal="center" vertical="center" shrinkToFit="1"/>
      <protection hidden="1"/>
    </xf>
    <xf numFmtId="0" fontId="67" fillId="0" borderId="85" xfId="0" applyFont="1" applyBorder="1" applyAlignment="1" applyProtection="1">
      <alignment horizontal="center" vertical="center" shrinkToFit="1"/>
      <protection hidden="1"/>
    </xf>
    <xf numFmtId="165" fontId="69" fillId="3" borderId="7" xfId="0" applyNumberFormat="1" applyFont="1" applyFill="1" applyBorder="1" applyAlignment="1" applyProtection="1">
      <alignment horizontal="right" vertical="center" shrinkToFit="1"/>
      <protection hidden="1"/>
    </xf>
    <xf numFmtId="165" fontId="69" fillId="3" borderId="107" xfId="0" applyNumberFormat="1" applyFont="1" applyFill="1" applyBorder="1" applyAlignment="1" applyProtection="1">
      <alignment horizontal="right" vertical="center" shrinkToFit="1"/>
      <protection hidden="1"/>
    </xf>
    <xf numFmtId="0" fontId="6" fillId="0" borderId="7" xfId="0" applyFont="1" applyBorder="1" applyAlignment="1" applyProtection="1">
      <alignment horizontal="center" vertical="center" shrinkToFit="1"/>
      <protection hidden="1"/>
    </xf>
    <xf numFmtId="0" fontId="6" fillId="0" borderId="0" xfId="0" applyFont="1" applyAlignment="1" applyProtection="1">
      <alignment horizontal="center" shrinkToFit="1"/>
      <protection hidden="1"/>
    </xf>
    <xf numFmtId="0" fontId="67" fillId="3" borderId="9" xfId="0" applyFont="1" applyFill="1" applyBorder="1" applyAlignment="1" applyProtection="1">
      <alignment horizontal="center" vertical="center" shrinkToFit="1"/>
      <protection hidden="1"/>
    </xf>
    <xf numFmtId="0" fontId="67" fillId="3" borderId="87" xfId="0" applyFont="1" applyFill="1" applyBorder="1" applyAlignment="1" applyProtection="1">
      <alignment horizontal="center" vertical="center" shrinkToFit="1"/>
      <protection hidden="1"/>
    </xf>
    <xf numFmtId="0" fontId="67" fillId="3" borderId="7" xfId="0" applyFont="1" applyFill="1" applyBorder="1" applyAlignment="1" applyProtection="1">
      <alignment horizontal="center" vertical="center" shrinkToFit="1"/>
      <protection hidden="1"/>
    </xf>
    <xf numFmtId="164" fontId="69" fillId="3" borderId="7" xfId="0" applyNumberFormat="1" applyFont="1" applyFill="1" applyBorder="1" applyAlignment="1" applyProtection="1">
      <alignment horizontal="center" vertical="center" shrinkToFit="1"/>
      <protection hidden="1"/>
    </xf>
    <xf numFmtId="0" fontId="66" fillId="0" borderId="7" xfId="0" applyFont="1" applyBorder="1" applyAlignment="1" applyProtection="1">
      <alignment horizontal="left" vertical="center" shrinkToFit="1"/>
      <protection hidden="1"/>
    </xf>
    <xf numFmtId="0" fontId="66" fillId="0" borderId="89" xfId="0" applyFont="1" applyBorder="1" applyAlignment="1" applyProtection="1">
      <alignment horizontal="left" vertical="center" shrinkToFit="1"/>
      <protection hidden="1"/>
    </xf>
    <xf numFmtId="0" fontId="67" fillId="0" borderId="7" xfId="0" applyFont="1" applyBorder="1" applyAlignment="1" applyProtection="1">
      <alignment horizontal="left" vertical="center" shrinkToFit="1"/>
      <protection hidden="1"/>
    </xf>
    <xf numFmtId="0" fontId="67" fillId="0" borderId="89" xfId="0" applyFont="1" applyBorder="1" applyAlignment="1" applyProtection="1">
      <alignment horizontal="left" vertical="center" shrinkToFit="1"/>
      <protection hidden="1"/>
    </xf>
    <xf numFmtId="0" fontId="69" fillId="0" borderId="101" xfId="0" applyFont="1" applyBorder="1" applyAlignment="1" applyProtection="1">
      <alignment horizontal="right" vertical="center" shrinkToFit="1"/>
      <protection hidden="1"/>
    </xf>
    <xf numFmtId="0" fontId="69" fillId="0" borderId="7" xfId="0" applyFont="1" applyBorder="1" applyAlignment="1" applyProtection="1">
      <alignment horizontal="right" vertical="center" shrinkToFit="1"/>
      <protection hidden="1"/>
    </xf>
    <xf numFmtId="0" fontId="66" fillId="0" borderId="90" xfId="0" applyFont="1" applyBorder="1" applyAlignment="1" applyProtection="1">
      <alignment horizontal="right" vertical="center" shrinkToFit="1"/>
      <protection hidden="1"/>
    </xf>
    <xf numFmtId="0" fontId="66" fillId="3" borderId="7" xfId="0" applyFont="1" applyFill="1" applyBorder="1" applyAlignment="1" applyProtection="1">
      <alignment horizontal="center" vertical="center" shrinkToFit="1"/>
      <protection hidden="1"/>
    </xf>
    <xf numFmtId="0" fontId="6" fillId="0" borderId="0" xfId="0" applyFont="1" applyAlignment="1" applyProtection="1">
      <alignment horizontal="right" vertical="center" shrinkToFit="1"/>
      <protection hidden="1"/>
    </xf>
    <xf numFmtId="0" fontId="0" fillId="15" borderId="134" xfId="0" applyFill="1" applyBorder="1" applyAlignment="1" applyProtection="1">
      <alignment horizontal="center" vertical="center"/>
      <protection hidden="1"/>
    </xf>
    <xf numFmtId="0" fontId="67" fillId="0" borderId="0" xfId="0" applyFont="1" applyAlignment="1" applyProtection="1">
      <alignment horizontal="center" shrinkToFit="1"/>
      <protection hidden="1"/>
    </xf>
    <xf numFmtId="0" fontId="67" fillId="0" borderId="8" xfId="0" applyFont="1" applyBorder="1" applyAlignment="1" applyProtection="1">
      <alignment horizontal="center" vertical="center" shrinkToFit="1"/>
      <protection hidden="1"/>
    </xf>
    <xf numFmtId="0" fontId="67" fillId="0" borderId="0" xfId="0" applyFont="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69" fillId="0" borderId="6" xfId="0" applyFont="1" applyBorder="1" applyAlignment="1" applyProtection="1">
      <alignment horizontal="center" shrinkToFit="1"/>
      <protection hidden="1"/>
    </xf>
    <xf numFmtId="0" fontId="67" fillId="0" borderId="45" xfId="0" applyFont="1" applyBorder="1" applyAlignment="1" applyProtection="1">
      <alignment horizontal="center" vertical="top" shrinkToFit="1"/>
      <protection hidden="1"/>
    </xf>
    <xf numFmtId="0" fontId="67" fillId="0" borderId="46" xfId="0" applyFont="1" applyBorder="1" applyAlignment="1" applyProtection="1">
      <alignment horizontal="center" vertical="top" shrinkToFit="1"/>
      <protection hidden="1"/>
    </xf>
    <xf numFmtId="0" fontId="67" fillId="0" borderId="1" xfId="0" applyFont="1" applyBorder="1" applyAlignment="1" applyProtection="1">
      <alignment horizontal="right" vertical="center" shrinkToFit="1"/>
      <protection hidden="1"/>
    </xf>
    <xf numFmtId="0" fontId="67" fillId="0" borderId="6" xfId="0" applyFont="1" applyBorder="1" applyAlignment="1" applyProtection="1">
      <alignment horizontal="right" vertical="center" shrinkToFit="1"/>
      <protection hidden="1"/>
    </xf>
    <xf numFmtId="0" fontId="67" fillId="0" borderId="111" xfId="0" applyFont="1" applyBorder="1" applyAlignment="1" applyProtection="1">
      <alignment horizontal="right" vertical="center" shrinkToFit="1"/>
      <protection hidden="1"/>
    </xf>
    <xf numFmtId="0" fontId="67" fillId="0" borderId="0" xfId="0" applyFont="1" applyAlignment="1" applyProtection="1">
      <alignment horizontal="right" vertical="center" shrinkToFit="1"/>
      <protection hidden="1"/>
    </xf>
    <xf numFmtId="165" fontId="69" fillId="3" borderId="7" xfId="0" applyNumberFormat="1" applyFont="1" applyFill="1" applyBorder="1" applyAlignment="1" applyProtection="1">
      <alignment horizontal="right" shrinkToFit="1"/>
      <protection hidden="1"/>
    </xf>
    <xf numFmtId="165" fontId="69" fillId="3" borderId="107" xfId="0" applyNumberFormat="1" applyFont="1" applyFill="1" applyBorder="1" applyAlignment="1" applyProtection="1">
      <alignment horizontal="right" shrinkToFit="1"/>
      <protection hidden="1"/>
    </xf>
    <xf numFmtId="0" fontId="66" fillId="0" borderId="5" xfId="0" applyFont="1" applyBorder="1" applyAlignment="1" applyProtection="1">
      <alignment horizontal="center" vertical="center" shrinkToFit="1" readingOrder="2"/>
      <protection hidden="1"/>
    </xf>
    <xf numFmtId="0" fontId="69" fillId="0" borderId="109" xfId="0" applyFont="1" applyBorder="1" applyAlignment="1" applyProtection="1">
      <alignment horizontal="center" vertical="center" shrinkToFit="1"/>
      <protection hidden="1"/>
    </xf>
    <xf numFmtId="0" fontId="69" fillId="0" borderId="8" xfId="0" applyFont="1" applyBorder="1" applyAlignment="1" applyProtection="1">
      <alignment horizontal="center" vertical="center" shrinkToFit="1"/>
      <protection hidden="1"/>
    </xf>
    <xf numFmtId="0" fontId="69" fillId="0" borderId="49" xfId="0" applyFont="1" applyBorder="1" applyAlignment="1" applyProtection="1">
      <alignment horizontal="center" vertical="center" shrinkToFit="1"/>
      <protection hidden="1"/>
    </xf>
    <xf numFmtId="0" fontId="69" fillId="0" borderId="0" xfId="0" applyFont="1" applyAlignment="1" applyProtection="1">
      <alignment horizontal="center" vertical="center" shrinkToFit="1"/>
      <protection hidden="1"/>
    </xf>
    <xf numFmtId="0" fontId="69" fillId="0" borderId="1" xfId="0" applyFont="1" applyBorder="1" applyAlignment="1" applyProtection="1">
      <alignment horizontal="center" vertical="center" shrinkToFit="1"/>
      <protection hidden="1"/>
    </xf>
    <xf numFmtId="0" fontId="69" fillId="0" borderId="6" xfId="0" applyFont="1" applyBorder="1" applyAlignment="1" applyProtection="1">
      <alignment horizontal="center" vertical="center" shrinkToFit="1"/>
      <protection hidden="1"/>
    </xf>
    <xf numFmtId="165" fontId="6" fillId="3" borderId="8" xfId="0" applyNumberFormat="1" applyFont="1" applyFill="1" applyBorder="1" applyAlignment="1" applyProtection="1">
      <alignment horizontal="center" vertical="center" shrinkToFit="1"/>
      <protection hidden="1"/>
    </xf>
    <xf numFmtId="165" fontId="6" fillId="3" borderId="106" xfId="0" applyNumberFormat="1" applyFont="1" applyFill="1" applyBorder="1" applyAlignment="1" applyProtection="1">
      <alignment horizontal="center" vertical="center" shrinkToFit="1"/>
      <protection hidden="1"/>
    </xf>
    <xf numFmtId="165" fontId="6" fillId="3" borderId="0" xfId="0" applyNumberFormat="1" applyFont="1" applyFill="1" applyAlignment="1" applyProtection="1">
      <alignment horizontal="center" vertical="center" shrinkToFit="1"/>
      <protection hidden="1"/>
    </xf>
    <xf numFmtId="165" fontId="6" fillId="3" borderId="110" xfId="0" applyNumberFormat="1" applyFont="1" applyFill="1" applyBorder="1" applyAlignment="1" applyProtection="1">
      <alignment horizontal="center" vertical="center" shrinkToFit="1"/>
      <protection hidden="1"/>
    </xf>
    <xf numFmtId="165" fontId="6" fillId="3" borderId="6" xfId="0" applyNumberFormat="1" applyFont="1" applyFill="1" applyBorder="1" applyAlignment="1" applyProtection="1">
      <alignment horizontal="center" vertical="center" shrinkToFit="1"/>
      <protection hidden="1"/>
    </xf>
    <xf numFmtId="165" fontId="6" fillId="3" borderId="111" xfId="0" applyNumberFormat="1" applyFont="1" applyFill="1" applyBorder="1" applyAlignment="1" applyProtection="1">
      <alignment horizontal="center" vertical="center" shrinkToFit="1"/>
      <protection hidden="1"/>
    </xf>
    <xf numFmtId="0" fontId="6" fillId="3" borderId="107" xfId="0" applyFont="1" applyFill="1" applyBorder="1" applyAlignment="1" applyProtection="1">
      <alignment horizontal="center" vertical="center" shrinkToFit="1"/>
      <protection hidden="1"/>
    </xf>
    <xf numFmtId="0" fontId="66" fillId="3" borderId="7" xfId="0" applyFont="1" applyFill="1" applyBorder="1" applyAlignment="1" applyProtection="1">
      <alignment horizontal="right" vertical="center" shrinkToFit="1"/>
      <protection hidden="1"/>
    </xf>
    <xf numFmtId="0" fontId="66" fillId="3" borderId="107" xfId="0" applyFont="1" applyFill="1" applyBorder="1" applyAlignment="1" applyProtection="1">
      <alignment horizontal="right" vertical="center" shrinkToFit="1"/>
      <protection hidden="1"/>
    </xf>
    <xf numFmtId="0" fontId="6" fillId="0" borderId="101" xfId="0" applyFont="1" applyBorder="1" applyAlignment="1" applyProtection="1">
      <alignment horizontal="center" vertical="center" shrinkToFit="1"/>
      <protection hidden="1"/>
    </xf>
    <xf numFmtId="0" fontId="0" fillId="15" borderId="133" xfId="0" applyFill="1" applyBorder="1" applyAlignment="1" applyProtection="1">
      <alignment horizontal="right" vertical="center" wrapText="1"/>
      <protection hidden="1"/>
    </xf>
    <xf numFmtId="0" fontId="0" fillId="15" borderId="134" xfId="0" applyFill="1" applyBorder="1" applyAlignment="1" applyProtection="1">
      <alignment horizontal="right" vertical="center" wrapText="1"/>
      <protection hidden="1"/>
    </xf>
    <xf numFmtId="0" fontId="0" fillId="15" borderId="135" xfId="0" applyFill="1" applyBorder="1" applyAlignment="1" applyProtection="1">
      <alignment horizontal="right" vertical="center" wrapText="1"/>
      <protection hidden="1"/>
    </xf>
    <xf numFmtId="0" fontId="0" fillId="15" borderId="136" xfId="0" applyFill="1" applyBorder="1" applyAlignment="1" applyProtection="1">
      <alignment horizontal="right" vertical="center" wrapText="1"/>
      <protection hidden="1"/>
    </xf>
    <xf numFmtId="0" fontId="0" fillId="15" borderId="137" xfId="0" applyFill="1" applyBorder="1" applyAlignment="1" applyProtection="1">
      <alignment horizontal="right" vertical="center" wrapText="1"/>
      <protection hidden="1"/>
    </xf>
    <xf numFmtId="0" fontId="0" fillId="15" borderId="138" xfId="0" applyFill="1" applyBorder="1" applyAlignment="1" applyProtection="1">
      <alignment horizontal="right" vertical="center" wrapText="1"/>
      <protection hidden="1"/>
    </xf>
    <xf numFmtId="0" fontId="70" fillId="6" borderId="1" xfId="0" applyFont="1" applyFill="1" applyBorder="1" applyAlignment="1" applyProtection="1">
      <alignment horizontal="center" vertical="center" shrinkToFit="1"/>
      <protection hidden="1"/>
    </xf>
    <xf numFmtId="0" fontId="70" fillId="6" borderId="6" xfId="0" applyFont="1" applyFill="1" applyBorder="1" applyAlignment="1" applyProtection="1">
      <alignment horizontal="center" vertical="center" shrinkToFit="1"/>
      <protection hidden="1"/>
    </xf>
    <xf numFmtId="0" fontId="69" fillId="0" borderId="106" xfId="0" applyFont="1" applyBorder="1" applyAlignment="1" applyProtection="1">
      <alignment horizontal="center" vertical="center" shrinkToFit="1"/>
      <protection hidden="1"/>
    </xf>
    <xf numFmtId="0" fontId="69" fillId="0" borderId="110" xfId="0" applyFont="1" applyBorder="1" applyAlignment="1" applyProtection="1">
      <alignment horizontal="center" vertical="center" shrinkToFit="1"/>
      <protection hidden="1"/>
    </xf>
    <xf numFmtId="0" fontId="69" fillId="0" borderId="111" xfId="0" applyFont="1" applyBorder="1" applyAlignment="1" applyProtection="1">
      <alignment horizontal="center" vertical="center" shrinkToFit="1"/>
      <protection hidden="1"/>
    </xf>
    <xf numFmtId="0" fontId="6" fillId="0" borderId="101" xfId="0" applyFont="1" applyBorder="1" applyAlignment="1" applyProtection="1">
      <alignment horizontal="right" vertical="center" shrinkToFit="1"/>
      <protection hidden="1"/>
    </xf>
    <xf numFmtId="0" fontId="6" fillId="0" borderId="7" xfId="0" applyFont="1" applyBorder="1" applyAlignment="1" applyProtection="1">
      <alignment horizontal="right" vertical="center" shrinkToFit="1"/>
      <protection hidden="1"/>
    </xf>
    <xf numFmtId="0" fontId="66" fillId="16" borderId="101" xfId="0" applyFont="1" applyFill="1" applyBorder="1" applyAlignment="1" applyProtection="1">
      <alignment horizontal="center" vertical="center" shrinkToFit="1"/>
      <protection hidden="1"/>
    </xf>
    <xf numFmtId="0" fontId="66" fillId="16" borderId="7" xfId="0" applyFont="1" applyFill="1" applyBorder="1" applyAlignment="1" applyProtection="1">
      <alignment horizontal="center" vertical="center" shrinkToFit="1"/>
      <protection hidden="1"/>
    </xf>
    <xf numFmtId="0" fontId="69" fillId="0" borderId="101" xfId="0" applyFont="1" applyBorder="1" applyAlignment="1" applyProtection="1">
      <alignment horizontal="center" vertical="center" shrinkToFit="1"/>
      <protection hidden="1"/>
    </xf>
    <xf numFmtId="0" fontId="69" fillId="0" borderId="7" xfId="0" applyFont="1" applyBorder="1" applyAlignment="1" applyProtection="1">
      <alignment horizontal="center" vertical="center" shrinkToFit="1"/>
      <protection hidden="1"/>
    </xf>
    <xf numFmtId="0" fontId="0" fillId="15" borderId="0" xfId="0" applyFill="1" applyAlignment="1" applyProtection="1">
      <alignment horizontal="center" vertical="center"/>
      <protection hidden="1"/>
    </xf>
    <xf numFmtId="0" fontId="17" fillId="8" borderId="116" xfId="0" applyFont="1" applyFill="1" applyBorder="1" applyAlignment="1" applyProtection="1">
      <alignment horizontal="center" vertical="center"/>
      <protection hidden="1"/>
    </xf>
    <xf numFmtId="0" fontId="17" fillId="8" borderId="0" xfId="0" applyFont="1" applyFill="1" applyAlignment="1" applyProtection="1">
      <alignment horizontal="center" vertical="center"/>
      <protection hidden="1"/>
    </xf>
    <xf numFmtId="0" fontId="17" fillId="8" borderId="140" xfId="0" applyFont="1" applyFill="1" applyBorder="1" applyAlignment="1" applyProtection="1">
      <alignment horizontal="center" vertical="center"/>
      <protection hidden="1"/>
    </xf>
    <xf numFmtId="0" fontId="3" fillId="3" borderId="48" xfId="0" applyFont="1" applyFill="1" applyBorder="1" applyAlignment="1" applyProtection="1">
      <alignment horizontal="center" vertical="center" textRotation="90" wrapText="1"/>
      <protection hidden="1"/>
    </xf>
    <xf numFmtId="0" fontId="13" fillId="14" borderId="20" xfId="0" applyFont="1" applyFill="1" applyBorder="1" applyAlignment="1" applyProtection="1">
      <alignment horizontal="center" vertical="center"/>
      <protection hidden="1"/>
    </xf>
    <xf numFmtId="0" fontId="13" fillId="14" borderId="0" xfId="0" applyFont="1" applyFill="1" applyAlignment="1" applyProtection="1">
      <alignment horizontal="center" vertical="center"/>
      <protection hidden="1"/>
    </xf>
    <xf numFmtId="0" fontId="13" fillId="14" borderId="140" xfId="0" applyFont="1" applyFill="1" applyBorder="1" applyAlignment="1" applyProtection="1">
      <alignment horizontal="center" vertical="center"/>
      <protection hidden="1"/>
    </xf>
    <xf numFmtId="0" fontId="2" fillId="6" borderId="108" xfId="0" applyFont="1" applyFill="1" applyBorder="1" applyAlignment="1" applyProtection="1">
      <alignment horizontal="center" vertical="center"/>
      <protection hidden="1"/>
    </xf>
    <xf numFmtId="0" fontId="2" fillId="6" borderId="40" xfId="0" applyFont="1" applyFill="1" applyBorder="1" applyAlignment="1" applyProtection="1">
      <alignment horizontal="center" vertical="center"/>
      <protection hidden="1"/>
    </xf>
    <xf numFmtId="0" fontId="2" fillId="6" borderId="9" xfId="0" applyFont="1" applyFill="1" applyBorder="1" applyAlignment="1" applyProtection="1">
      <alignment horizontal="center" vertical="center"/>
      <protection hidden="1"/>
    </xf>
    <xf numFmtId="0" fontId="3" fillId="3" borderId="128" xfId="0" applyFont="1" applyFill="1" applyBorder="1" applyAlignment="1" applyProtection="1">
      <alignment horizontal="center" vertical="center" textRotation="90" wrapText="1"/>
      <protection hidden="1"/>
    </xf>
    <xf numFmtId="0" fontId="13" fillId="14" borderId="124" xfId="0" applyFont="1" applyFill="1" applyBorder="1" applyAlignment="1" applyProtection="1">
      <alignment horizontal="center" vertical="center"/>
      <protection hidden="1"/>
    </xf>
    <xf numFmtId="0" fontId="13" fillId="14" borderId="14" xfId="0" applyFont="1" applyFill="1" applyBorder="1" applyAlignment="1" applyProtection="1">
      <alignment horizontal="center" vertical="center"/>
      <protection hidden="1"/>
    </xf>
    <xf numFmtId="0" fontId="13" fillId="14" borderId="122" xfId="0" applyFont="1" applyFill="1" applyBorder="1" applyAlignment="1" applyProtection="1">
      <alignment horizontal="center" vertical="center"/>
      <protection hidden="1"/>
    </xf>
    <xf numFmtId="0" fontId="63" fillId="19" borderId="131" xfId="0" applyFont="1" applyFill="1" applyBorder="1" applyAlignment="1" applyProtection="1">
      <alignment horizontal="center" vertical="center"/>
      <protection hidden="1"/>
    </xf>
    <xf numFmtId="0" fontId="63" fillId="19" borderId="121" xfId="0" applyFont="1" applyFill="1" applyBorder="1" applyAlignment="1" applyProtection="1">
      <alignment horizontal="center" vertical="center"/>
      <protection hidden="1"/>
    </xf>
    <xf numFmtId="0" fontId="20" fillId="19" borderId="131" xfId="0" applyFont="1" applyFill="1" applyBorder="1" applyAlignment="1" applyProtection="1">
      <alignment horizontal="center" vertical="center" wrapText="1"/>
      <protection hidden="1"/>
    </xf>
    <xf numFmtId="0" fontId="20" fillId="19" borderId="121" xfId="0" applyFont="1" applyFill="1" applyBorder="1" applyAlignment="1" applyProtection="1">
      <alignment horizontal="center" vertical="center" wrapText="1"/>
      <protection hidden="1"/>
    </xf>
    <xf numFmtId="0" fontId="43" fillId="19" borderId="15" xfId="0" applyFont="1" applyFill="1" applyBorder="1" applyAlignment="1" applyProtection="1">
      <alignment horizontal="center" vertical="center"/>
      <protection hidden="1"/>
    </xf>
    <xf numFmtId="0" fontId="63" fillId="19" borderId="130" xfId="0" applyFont="1" applyFill="1" applyBorder="1" applyAlignment="1" applyProtection="1">
      <alignment horizontal="center" vertical="center"/>
      <protection hidden="1"/>
    </xf>
    <xf numFmtId="0" fontId="63" fillId="19" borderId="120" xfId="0" applyFont="1" applyFill="1" applyBorder="1" applyAlignment="1" applyProtection="1">
      <alignment horizontal="center" vertical="center"/>
      <protection hidden="1"/>
    </xf>
    <xf numFmtId="0" fontId="12" fillId="0" borderId="13" xfId="0" applyFont="1" applyBorder="1" applyAlignment="1" applyProtection="1">
      <alignment horizontal="center" vertical="center" textRotation="90"/>
      <protection hidden="1"/>
    </xf>
    <xf numFmtId="0" fontId="12" fillId="0" borderId="48" xfId="0" applyFont="1" applyBorder="1" applyAlignment="1" applyProtection="1">
      <alignment horizontal="center" vertical="center" textRotation="90"/>
      <protection hidden="1"/>
    </xf>
    <xf numFmtId="0" fontId="63" fillId="19" borderId="13" xfId="0" applyFont="1" applyFill="1" applyBorder="1" applyAlignment="1" applyProtection="1">
      <alignment horizontal="center" vertical="center"/>
      <protection hidden="1"/>
    </xf>
    <xf numFmtId="0" fontId="63" fillId="19" borderId="48" xfId="0" applyFont="1" applyFill="1" applyBorder="1" applyAlignment="1" applyProtection="1">
      <alignment horizontal="center" vertical="center"/>
      <protection hidden="1"/>
    </xf>
    <xf numFmtId="0" fontId="3" fillId="3" borderId="120" xfId="0" applyFont="1" applyFill="1" applyBorder="1" applyAlignment="1" applyProtection="1">
      <alignment horizontal="center" vertical="center" textRotation="90" wrapText="1"/>
      <protection hidden="1"/>
    </xf>
    <xf numFmtId="0" fontId="19" fillId="4" borderId="34" xfId="0" applyFont="1" applyFill="1" applyBorder="1" applyAlignment="1" applyProtection="1">
      <alignment horizontal="center" vertical="center"/>
      <protection hidden="1"/>
    </xf>
    <xf numFmtId="0" fontId="19" fillId="4" borderId="37" xfId="0" applyFont="1" applyFill="1" applyBorder="1" applyAlignment="1" applyProtection="1">
      <alignment horizontal="center" vertical="center"/>
      <protection hidden="1"/>
    </xf>
    <xf numFmtId="0" fontId="43" fillId="19" borderId="131" xfId="0" applyFont="1" applyFill="1" applyBorder="1" applyAlignment="1" applyProtection="1">
      <alignment horizontal="center" vertical="center" textRotation="90" wrapText="1"/>
      <protection hidden="1"/>
    </xf>
    <xf numFmtId="0" fontId="43" fillId="19" borderId="121" xfId="0" applyFont="1" applyFill="1" applyBorder="1" applyAlignment="1" applyProtection="1">
      <alignment horizontal="center" vertical="center" textRotation="90" wrapText="1"/>
      <protection hidden="1"/>
    </xf>
    <xf numFmtId="0" fontId="20" fillId="19" borderId="13" xfId="0" applyFont="1" applyFill="1" applyBorder="1" applyAlignment="1" applyProtection="1">
      <alignment horizontal="center" vertical="center" wrapText="1"/>
      <protection hidden="1"/>
    </xf>
    <xf numFmtId="0" fontId="20" fillId="19" borderId="48" xfId="0" applyFont="1" applyFill="1" applyBorder="1" applyAlignment="1" applyProtection="1">
      <alignment horizontal="center" vertical="center" wrapText="1"/>
      <protection hidden="1"/>
    </xf>
    <xf numFmtId="0" fontId="20" fillId="19" borderId="130" xfId="0" applyFont="1" applyFill="1" applyBorder="1" applyAlignment="1" applyProtection="1">
      <alignment horizontal="center" vertical="center" wrapText="1"/>
      <protection hidden="1"/>
    </xf>
    <xf numFmtId="0" fontId="20" fillId="19" borderId="120" xfId="0" applyFont="1" applyFill="1" applyBorder="1" applyAlignment="1" applyProtection="1">
      <alignment horizontal="center" vertical="center" wrapText="1"/>
      <protection hidden="1"/>
    </xf>
    <xf numFmtId="0" fontId="3" fillId="3" borderId="127" xfId="0" applyFont="1" applyFill="1" applyBorder="1" applyAlignment="1" applyProtection="1">
      <alignment horizontal="center" vertical="center" textRotation="90" wrapText="1"/>
      <protection hidden="1"/>
    </xf>
    <xf numFmtId="0" fontId="43" fillId="19" borderId="13" xfId="0" applyFont="1" applyFill="1" applyBorder="1" applyAlignment="1" applyProtection="1">
      <alignment horizontal="center" vertical="center" textRotation="90" wrapText="1"/>
      <protection hidden="1"/>
    </xf>
    <xf numFmtId="0" fontId="43" fillId="19" borderId="48" xfId="0" applyFont="1" applyFill="1" applyBorder="1" applyAlignment="1" applyProtection="1">
      <alignment horizontal="center" vertical="center" textRotation="90" wrapText="1"/>
      <protection hidden="1"/>
    </xf>
    <xf numFmtId="0" fontId="20" fillId="19" borderId="125" xfId="0" applyFont="1" applyFill="1" applyBorder="1" applyAlignment="1" applyProtection="1">
      <alignment horizontal="center" vertical="center" wrapText="1"/>
      <protection hidden="1"/>
    </xf>
    <xf numFmtId="0" fontId="43" fillId="19" borderId="15" xfId="0" applyFont="1" applyFill="1" applyBorder="1" applyAlignment="1" applyProtection="1">
      <alignment horizontal="center" vertical="center" wrapText="1"/>
      <protection hidden="1"/>
    </xf>
    <xf numFmtId="0" fontId="43" fillId="19" borderId="130" xfId="0" applyFont="1" applyFill="1" applyBorder="1" applyAlignment="1" applyProtection="1">
      <alignment horizontal="center" vertical="center" textRotation="90"/>
      <protection hidden="1"/>
    </xf>
    <xf numFmtId="0" fontId="43" fillId="19" borderId="120" xfId="0" applyFont="1" applyFill="1" applyBorder="1" applyAlignment="1" applyProtection="1">
      <alignment horizontal="center" vertical="center" textRotation="90"/>
      <protection hidden="1"/>
    </xf>
    <xf numFmtId="0" fontId="20" fillId="19" borderId="15" xfId="0" applyFont="1" applyFill="1" applyBorder="1" applyAlignment="1" applyProtection="1">
      <alignment horizontal="center" vertical="center"/>
      <protection hidden="1"/>
    </xf>
    <xf numFmtId="0" fontId="3" fillId="3" borderId="129" xfId="0" applyFont="1" applyFill="1" applyBorder="1" applyAlignment="1" applyProtection="1">
      <alignment horizontal="center" vertical="center" textRotation="90" wrapText="1"/>
      <protection hidden="1"/>
    </xf>
    <xf numFmtId="0" fontId="13" fillId="0" borderId="20"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3" fillId="3" borderId="143" xfId="0" applyFont="1" applyFill="1" applyBorder="1" applyAlignment="1" applyProtection="1">
      <alignment horizontal="center" vertical="center" textRotation="90" wrapText="1"/>
      <protection hidden="1"/>
    </xf>
    <xf numFmtId="0" fontId="2" fillId="6" borderId="118" xfId="0" applyFont="1" applyFill="1" applyBorder="1" applyAlignment="1" applyProtection="1">
      <alignment horizontal="center" vertical="center"/>
      <protection hidden="1"/>
    </xf>
    <xf numFmtId="0" fontId="2" fillId="6" borderId="119" xfId="0" applyFont="1" applyFill="1" applyBorder="1" applyAlignment="1" applyProtection="1">
      <alignment horizontal="center" vertical="center"/>
      <protection hidden="1"/>
    </xf>
    <xf numFmtId="0" fontId="2" fillId="6" borderId="144" xfId="0" applyFont="1" applyFill="1" applyBorder="1" applyAlignment="1" applyProtection="1">
      <alignment horizontal="center" vertical="center"/>
      <protection hidden="1"/>
    </xf>
    <xf numFmtId="0" fontId="13" fillId="14" borderId="142" xfId="0" applyFont="1" applyFill="1" applyBorder="1" applyAlignment="1" applyProtection="1">
      <alignment horizontal="center" vertical="center"/>
      <protection hidden="1"/>
    </xf>
    <xf numFmtId="0" fontId="13" fillId="14" borderId="123" xfId="0" applyFont="1" applyFill="1" applyBorder="1" applyAlignment="1" applyProtection="1">
      <alignment horizontal="center" vertical="center"/>
      <protection hidden="1"/>
    </xf>
    <xf numFmtId="0" fontId="62" fillId="0" borderId="0" xfId="0" applyFont="1" applyAlignment="1" applyProtection="1">
      <alignment horizontal="center" vertical="center"/>
      <protection hidden="1"/>
    </xf>
    <xf numFmtId="0" fontId="13" fillId="14" borderId="116" xfId="0" applyFont="1" applyFill="1" applyBorder="1" applyAlignment="1" applyProtection="1">
      <alignment horizontal="center" vertical="center"/>
      <protection hidden="1"/>
    </xf>
    <xf numFmtId="0" fontId="13" fillId="14" borderId="141" xfId="0" applyFont="1" applyFill="1" applyBorder="1" applyAlignment="1" applyProtection="1">
      <alignment horizontal="center" vertical="center"/>
      <protection hidden="1"/>
    </xf>
    <xf numFmtId="0" fontId="13" fillId="0" borderId="117" xfId="0" applyFont="1" applyBorder="1" applyAlignment="1" applyProtection="1">
      <alignment horizontal="center" vertical="center"/>
      <protection hidden="1"/>
    </xf>
    <xf numFmtId="0" fontId="13" fillId="0" borderId="118" xfId="0" applyFont="1" applyBorder="1" applyAlignment="1" applyProtection="1">
      <alignment horizontal="center" vertical="center"/>
      <protection hidden="1"/>
    </xf>
    <xf numFmtId="0" fontId="13" fillId="0" borderId="119" xfId="0" applyFont="1" applyBorder="1" applyAlignment="1" applyProtection="1">
      <alignment horizontal="center" vertical="center"/>
      <protection hidden="1"/>
    </xf>
    <xf numFmtId="0" fontId="13" fillId="0" borderId="125"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126" xfId="0" applyFont="1" applyBorder="1" applyAlignment="1" applyProtection="1">
      <alignment horizontal="center" vertical="center"/>
      <protection hidden="1"/>
    </xf>
    <xf numFmtId="0" fontId="13" fillId="0" borderId="120" xfId="0" applyFont="1" applyBorder="1" applyAlignment="1" applyProtection="1">
      <alignment horizontal="center" vertical="center"/>
      <protection hidden="1"/>
    </xf>
    <xf numFmtId="0" fontId="13" fillId="0" borderId="48" xfId="0" applyFont="1" applyBorder="1" applyAlignment="1" applyProtection="1">
      <alignment horizontal="center" vertical="center"/>
      <protection hidden="1"/>
    </xf>
    <xf numFmtId="0" fontId="13" fillId="0" borderId="121" xfId="0" applyFont="1" applyBorder="1" applyAlignment="1" applyProtection="1">
      <alignment horizontal="center" vertical="center"/>
      <protection hidden="1"/>
    </xf>
    <xf numFmtId="0" fontId="19" fillId="4" borderId="35" xfId="0" applyFont="1" applyFill="1" applyBorder="1" applyAlignment="1" applyProtection="1">
      <alignment horizontal="center" vertical="center"/>
      <protection hidden="1"/>
    </xf>
    <xf numFmtId="0" fontId="19" fillId="4" borderId="38" xfId="0" applyFont="1" applyFill="1" applyBorder="1" applyAlignment="1" applyProtection="1">
      <alignment horizontal="center" vertical="center"/>
      <protection hidden="1"/>
    </xf>
    <xf numFmtId="0" fontId="13" fillId="13" borderId="25" xfId="0" applyFont="1" applyFill="1" applyBorder="1" applyAlignment="1" applyProtection="1">
      <alignment horizontal="center" vertical="center"/>
      <protection hidden="1"/>
    </xf>
    <xf numFmtId="0" fontId="13" fillId="13" borderId="29" xfId="0" applyFont="1" applyFill="1" applyBorder="1" applyAlignment="1" applyProtection="1">
      <alignment horizontal="center" vertical="center"/>
      <protection hidden="1"/>
    </xf>
    <xf numFmtId="0" fontId="17" fillId="12" borderId="0" xfId="0" applyFont="1" applyFill="1" applyAlignment="1" applyProtection="1">
      <alignment horizontal="center" vertical="center"/>
      <protection hidden="1"/>
    </xf>
    <xf numFmtId="0" fontId="17" fillId="12" borderId="22" xfId="0" applyFont="1" applyFill="1" applyBorder="1" applyAlignment="1" applyProtection="1">
      <alignment horizontal="center" vertical="center"/>
      <protection hidden="1"/>
    </xf>
    <xf numFmtId="0" fontId="19" fillId="4" borderId="41" xfId="0" applyFont="1" applyFill="1" applyBorder="1" applyAlignment="1" applyProtection="1">
      <alignment horizontal="center" vertical="center"/>
      <protection hidden="1"/>
    </xf>
    <xf numFmtId="0" fontId="19" fillId="4" borderId="42" xfId="0" applyFont="1" applyFill="1" applyBorder="1" applyAlignment="1" applyProtection="1">
      <alignment horizontal="center" vertical="center"/>
      <protection hidden="1"/>
    </xf>
    <xf numFmtId="0" fontId="19" fillId="4" borderId="43" xfId="0" applyFont="1" applyFill="1" applyBorder="1" applyAlignment="1" applyProtection="1">
      <alignment horizontal="center" vertical="center"/>
      <protection hidden="1"/>
    </xf>
    <xf numFmtId="0" fontId="19" fillId="4" borderId="36" xfId="0" applyFont="1" applyFill="1" applyBorder="1" applyAlignment="1" applyProtection="1">
      <alignment horizontal="center" vertical="center"/>
      <protection hidden="1"/>
    </xf>
    <xf numFmtId="0" fontId="19" fillId="4" borderId="39" xfId="0" applyFont="1" applyFill="1" applyBorder="1" applyAlignment="1" applyProtection="1">
      <alignment horizontal="center" vertical="center"/>
      <protection hidden="1"/>
    </xf>
    <xf numFmtId="0" fontId="13" fillId="13" borderId="30" xfId="0" applyFont="1" applyFill="1" applyBorder="1" applyAlignment="1" applyProtection="1">
      <alignment horizontal="center" vertical="center"/>
      <protection hidden="1"/>
    </xf>
    <xf numFmtId="0" fontId="13" fillId="13" borderId="31" xfId="0" applyFont="1" applyFill="1" applyBorder="1" applyAlignment="1" applyProtection="1">
      <alignment horizontal="center" vertical="center"/>
      <protection hidden="1"/>
    </xf>
  </cellXfs>
  <cellStyles count="7">
    <cellStyle name="Normal 2" xfId="2" xr:uid="{00000000-0005-0000-0000-000002000000}"/>
    <cellStyle name="Normal 2 2" xfId="3" xr:uid="{00000000-0005-0000-0000-000003000000}"/>
    <cellStyle name="Normal 4" xfId="4" xr:uid="{00000000-0005-0000-0000-000004000000}"/>
    <cellStyle name="ارتباط تشعبي" xfId="1" builtinId="8"/>
    <cellStyle name="عادي" xfId="0" builtinId="0"/>
    <cellStyle name="عادي 2" xfId="5" xr:uid="{00000000-0005-0000-0000-000005000000}"/>
    <cellStyle name="عادي 2 2" xfId="6" xr:uid="{00000000-0005-0000-0000-00000600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fill>
        <patternFill patternType="none">
          <bgColor auto="1"/>
        </patternFill>
      </fill>
      <border>
        <left/>
        <right/>
        <top/>
        <bottom/>
        <vertical/>
        <horizontal/>
      </border>
    </dxf>
    <dxf>
      <border>
        <left/>
        <right/>
        <bottom/>
        <vertical/>
        <horizontal/>
      </border>
    </dxf>
    <dxf>
      <border>
        <left/>
        <right/>
        <bottom/>
        <vertical/>
        <horizontal/>
      </border>
    </dxf>
    <dxf>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bgColor rgb="FF002060"/>
        </patternFill>
      </fill>
      <border>
        <left/>
        <right/>
        <top style="thin">
          <color theme="0"/>
        </top>
        <bottom style="thin">
          <color theme="0"/>
        </bottom>
      </border>
    </dxf>
    <dxf>
      <fill>
        <patternFill patternType="none">
          <bgColor auto="1"/>
        </patternFill>
      </fill>
      <border>
        <left/>
        <right/>
        <top/>
        <bottom/>
        <vertical/>
        <horizontal/>
      </border>
    </dxf>
    <dxf>
      <font>
        <b/>
        <i val="0"/>
        <color theme="0"/>
      </font>
      <fill>
        <patternFill>
          <bgColor rgb="FF002060"/>
        </patternFill>
      </fill>
    </dxf>
  </dxfs>
  <tableStyles count="0" defaultTableStyle="TableStyleMedium2" defaultPivotStyle="PivotStyleLight16"/>
  <colors>
    <mruColors>
      <color rgb="FF3855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990600</xdr:colOff>
      <xdr:row>0</xdr:row>
      <xdr:rowOff>68580</xdr:rowOff>
    </xdr:from>
    <xdr:to>
      <xdr:col>2</xdr:col>
      <xdr:colOff>38100</xdr:colOff>
      <xdr:row>1</xdr:row>
      <xdr:rowOff>0</xdr:rowOff>
    </xdr:to>
    <xdr:sp macro="" textlink="">
      <xdr:nvSpPr>
        <xdr:cNvPr id="2" name="سهم: لليسار 1">
          <a:extLst>
            <a:ext uri="{FF2B5EF4-FFF2-40B4-BE49-F238E27FC236}">
              <a16:creationId xmlns:a16="http://schemas.microsoft.com/office/drawing/2014/main" id="{8BB206E7-BF58-478C-B8B6-3EC9FD23543F}"/>
            </a:ext>
          </a:extLst>
        </xdr:cNvPr>
        <xdr:cNvSpPr/>
      </xdr:nvSpPr>
      <xdr:spPr>
        <a:xfrm>
          <a:off x="10115717640" y="6858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4</xdr:col>
      <xdr:colOff>45720</xdr:colOff>
      <xdr:row>9</xdr:row>
      <xdr:rowOff>114300</xdr:rowOff>
    </xdr:from>
    <xdr:to>
      <xdr:col>4</xdr:col>
      <xdr:colOff>617220</xdr:colOff>
      <xdr:row>9</xdr:row>
      <xdr:rowOff>373380</xdr:rowOff>
    </xdr:to>
    <xdr:sp macro="" textlink="">
      <xdr:nvSpPr>
        <xdr:cNvPr id="3" name="سهم: لليسار 2">
          <a:extLst>
            <a:ext uri="{FF2B5EF4-FFF2-40B4-BE49-F238E27FC236}">
              <a16:creationId xmlns:a16="http://schemas.microsoft.com/office/drawing/2014/main" id="{024345CC-4FB4-4760-A2A8-6BCCDA774F36}"/>
            </a:ext>
          </a:extLst>
        </xdr:cNvPr>
        <xdr:cNvSpPr/>
      </xdr:nvSpPr>
      <xdr:spPr>
        <a:xfrm rot="10800000">
          <a:off x="10112060040" y="30708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4</xdr:col>
      <xdr:colOff>129540</xdr:colOff>
      <xdr:row>12</xdr:row>
      <xdr:rowOff>83820</xdr:rowOff>
    </xdr:from>
    <xdr:to>
      <xdr:col>4</xdr:col>
      <xdr:colOff>701040</xdr:colOff>
      <xdr:row>12</xdr:row>
      <xdr:rowOff>342900</xdr:rowOff>
    </xdr:to>
    <xdr:sp macro="" textlink="">
      <xdr:nvSpPr>
        <xdr:cNvPr id="4" name="سهم: لليسار 3">
          <a:extLst>
            <a:ext uri="{FF2B5EF4-FFF2-40B4-BE49-F238E27FC236}">
              <a16:creationId xmlns:a16="http://schemas.microsoft.com/office/drawing/2014/main" id="{18FB5CB4-26FA-4325-B6F5-B5FCC57F37FD}"/>
            </a:ext>
          </a:extLst>
        </xdr:cNvPr>
        <xdr:cNvSpPr/>
      </xdr:nvSpPr>
      <xdr:spPr>
        <a:xfrm rot="10800000">
          <a:off x="10112883000" y="460248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2</xdr:col>
      <xdr:colOff>45720</xdr:colOff>
      <xdr:row>15</xdr:row>
      <xdr:rowOff>114300</xdr:rowOff>
    </xdr:from>
    <xdr:to>
      <xdr:col>2</xdr:col>
      <xdr:colOff>617220</xdr:colOff>
      <xdr:row>15</xdr:row>
      <xdr:rowOff>373380</xdr:rowOff>
    </xdr:to>
    <xdr:sp macro="" textlink="">
      <xdr:nvSpPr>
        <xdr:cNvPr id="5" name="سهم: لليسار 4">
          <a:extLst>
            <a:ext uri="{FF2B5EF4-FFF2-40B4-BE49-F238E27FC236}">
              <a16:creationId xmlns:a16="http://schemas.microsoft.com/office/drawing/2014/main" id="{38001729-ABA5-4E59-94D8-95669F5903F4}"/>
            </a:ext>
          </a:extLst>
        </xdr:cNvPr>
        <xdr:cNvSpPr/>
      </xdr:nvSpPr>
      <xdr:spPr>
        <a:xfrm rot="10800000">
          <a:off x="10112060040" y="42138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43</xdr:row>
      <xdr:rowOff>211454</xdr:rowOff>
    </xdr:from>
    <xdr:to>
      <xdr:col>16</xdr:col>
      <xdr:colOff>38100</xdr:colOff>
      <xdr:row>45</xdr:row>
      <xdr:rowOff>66674</xdr:rowOff>
    </xdr:to>
    <xdr:sp macro="" textlink="">
      <xdr:nvSpPr>
        <xdr:cNvPr id="2" name="مربع نص 1">
          <a:extLst>
            <a:ext uri="{FF2B5EF4-FFF2-40B4-BE49-F238E27FC236}">
              <a16:creationId xmlns:a16="http://schemas.microsoft.com/office/drawing/2014/main" id="{8C37488C-6F18-4ADC-AF49-2D9C2E9CD5FF}"/>
            </a:ext>
          </a:extLst>
        </xdr:cNvPr>
        <xdr:cNvSpPr txBox="1"/>
      </xdr:nvSpPr>
      <xdr:spPr>
        <a:xfrm>
          <a:off x="9972118740" y="10102214"/>
          <a:ext cx="6113145"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0">
              <a:latin typeface="Sakkal Majalla" pitchFamily="2" charset="-78"/>
              <a:cs typeface="Sakkal Majalla" pitchFamily="2" charset="-78"/>
            </a:rPr>
            <a:t>عنوان </a:t>
          </a:r>
          <a:r>
            <a:rPr lang="ar-SA" sz="1600" b="0">
              <a:latin typeface="Sakkal Majalla" pitchFamily="2" charset="-78"/>
              <a:cs typeface="Sakkal Majalla" pitchFamily="2" charset="-78"/>
            </a:rPr>
            <a:t>مركز</a:t>
          </a:r>
          <a:r>
            <a:rPr lang="ar-SA" sz="1600" b="0" baseline="0">
              <a:latin typeface="Sakkal Majalla" pitchFamily="2" charset="-78"/>
              <a:cs typeface="Sakkal Majalla" pitchFamily="2" charset="-78"/>
            </a:rPr>
            <a:t> التعليم المفتوح : دمشق - المزة - جانب المدينة الجامعية  | ص.ب /</a:t>
          </a:r>
          <a:r>
            <a:rPr lang="en-US" sz="1600" b="0" baseline="0">
              <a:latin typeface="Sakkal Majalla" pitchFamily="2" charset="-78"/>
              <a:cs typeface="Sakkal Majalla" pitchFamily="2" charset="-78"/>
            </a:rPr>
            <a:t>35063</a:t>
          </a:r>
          <a:r>
            <a:rPr lang="ar-SA" sz="1600" b="0" baseline="0">
              <a:latin typeface="Sakkal Majalla" pitchFamily="2" charset="-78"/>
              <a:cs typeface="Sakkal Majalla" pitchFamily="2" charset="-78"/>
            </a:rPr>
            <a:t>/</a:t>
          </a:r>
          <a:endParaRPr lang="ar-SY" sz="1600" b="0">
            <a:latin typeface="Sakkal Majalla" pitchFamily="2" charset="-78"/>
            <a:cs typeface="Sakkal Majalla" pitchFamily="2" charset="-78"/>
          </a:endParaRPr>
        </a:p>
      </xdr:txBody>
    </xdr:sp>
    <xdr:clientData/>
  </xdr:twoCellAnchor>
  <xdr:twoCellAnchor>
    <xdr:from>
      <xdr:col>1</xdr:col>
      <xdr:colOff>19050</xdr:colOff>
      <xdr:row>44</xdr:row>
      <xdr:rowOff>180976</xdr:rowOff>
    </xdr:from>
    <xdr:to>
      <xdr:col>17</xdr:col>
      <xdr:colOff>236220</xdr:colOff>
      <xdr:row>47</xdr:row>
      <xdr:rowOff>1906</xdr:rowOff>
    </xdr:to>
    <xdr:sp macro="" textlink="">
      <xdr:nvSpPr>
        <xdr:cNvPr id="3" name="مربع نص 2">
          <a:extLst>
            <a:ext uri="{FF2B5EF4-FFF2-40B4-BE49-F238E27FC236}">
              <a16:creationId xmlns:a16="http://schemas.microsoft.com/office/drawing/2014/main" id="{471CDA3A-6E09-401E-8568-1A006B43F4E8}"/>
            </a:ext>
          </a:extLst>
        </xdr:cNvPr>
        <xdr:cNvSpPr txBox="1"/>
      </xdr:nvSpPr>
      <xdr:spPr>
        <a:xfrm>
          <a:off x="9971615820" y="9896476"/>
          <a:ext cx="6663690" cy="346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0" u="none">
              <a:latin typeface="Sakkal Majalla" panose="02000000000000000000" pitchFamily="2" charset="-78"/>
              <a:cs typeface="Sakkal Majalla" panose="02000000000000000000" pitchFamily="2" charset="-78"/>
            </a:rPr>
            <a:t>www.damascusuniversity.edu.sy/ol     |          damascusuniversity.ol</a:t>
          </a:r>
          <a:r>
            <a:rPr lang="en-US" sz="1600" b="0" u="none" baseline="0">
              <a:latin typeface="Sakkal Majalla" panose="02000000000000000000" pitchFamily="2" charset="-78"/>
              <a:cs typeface="Sakkal Majalla" panose="02000000000000000000" pitchFamily="2" charset="-78"/>
            </a:rPr>
            <a:t>     </a:t>
          </a:r>
          <a:r>
            <a:rPr lang="en-US" sz="1600" b="0" u="none">
              <a:latin typeface="Sakkal Majalla" panose="02000000000000000000" pitchFamily="2" charset="-78"/>
              <a:cs typeface="Sakkal Majalla" panose="02000000000000000000" pitchFamily="2" charset="-78"/>
            </a:rPr>
            <a:t>|          </a:t>
          </a:r>
          <a:r>
            <a:rPr lang="en-US" sz="1600" b="0"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5</xdr:col>
      <xdr:colOff>297180</xdr:colOff>
      <xdr:row>44</xdr:row>
      <xdr:rowOff>224790</xdr:rowOff>
    </xdr:from>
    <xdr:to>
      <xdr:col>6</xdr:col>
      <xdr:colOff>85725</xdr:colOff>
      <xdr:row>46</xdr:row>
      <xdr:rowOff>65278</xdr:rowOff>
    </xdr:to>
    <xdr:pic>
      <xdr:nvPicPr>
        <xdr:cNvPr id="4" name="صورة 3">
          <a:extLst>
            <a:ext uri="{FF2B5EF4-FFF2-40B4-BE49-F238E27FC236}">
              <a16:creationId xmlns:a16="http://schemas.microsoft.com/office/drawing/2014/main" id="{58204598-18B8-4051-A55A-C27B5DF6EB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6193535" y="9940290"/>
          <a:ext cx="276225" cy="274828"/>
        </a:xfrm>
        <a:prstGeom prst="rect">
          <a:avLst/>
        </a:prstGeom>
      </xdr:spPr>
    </xdr:pic>
    <xdr:clientData/>
  </xdr:twoCellAnchor>
  <xdr:twoCellAnchor editAs="oneCell">
    <xdr:from>
      <xdr:col>10</xdr:col>
      <xdr:colOff>48120</xdr:colOff>
      <xdr:row>44</xdr:row>
      <xdr:rowOff>220486</xdr:rowOff>
    </xdr:from>
    <xdr:to>
      <xdr:col>10</xdr:col>
      <xdr:colOff>274319</xdr:colOff>
      <xdr:row>46</xdr:row>
      <xdr:rowOff>10299</xdr:rowOff>
    </xdr:to>
    <xdr:pic>
      <xdr:nvPicPr>
        <xdr:cNvPr id="5" name="صورة 4">
          <a:extLst>
            <a:ext uri="{FF2B5EF4-FFF2-40B4-BE49-F238E27FC236}">
              <a16:creationId xmlns:a16="http://schemas.microsoft.com/office/drawing/2014/main" id="{5B68B9F7-3DCF-4ECF-9BF9-7445570139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4328541" y="9935986"/>
          <a:ext cx="226199" cy="224153"/>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file:///C:\Users\Lenovo\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file:///C:\Users\Lenovo\user\TOSHIBA\AppData\Roaming\Microsoft\My%20Documents\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showGridLines="0" showRowColHeaders="0" rightToLeft="1" tabSelected="1" workbookViewId="0">
      <selection activeCell="B8" sqref="B8:I12"/>
    </sheetView>
  </sheetViews>
  <sheetFormatPr defaultColWidth="9" defaultRowHeight="18" x14ac:dyDescent="0.45"/>
  <cols>
    <col min="1" max="1" width="2.375" style="13" customWidth="1"/>
    <col min="2" max="2" width="4.5" style="13" customWidth="1"/>
    <col min="3" max="6" width="9" style="13"/>
    <col min="7" max="7" width="1.5" style="13" customWidth="1"/>
    <col min="8" max="8" width="12.625" style="13" customWidth="1"/>
    <col min="9" max="9" width="16.875" style="13" customWidth="1"/>
    <col min="10" max="10" width="5" style="13" customWidth="1"/>
    <col min="11" max="11" width="9" style="13"/>
    <col min="12" max="12" width="2.625" style="13" customWidth="1"/>
    <col min="13" max="14" width="9" style="13"/>
    <col min="15" max="15" width="3.5" style="13" customWidth="1"/>
    <col min="16" max="17" width="9" style="13"/>
    <col min="18" max="18" width="4.625" style="13" customWidth="1"/>
    <col min="19" max="19" width="2" style="13" customWidth="1"/>
    <col min="20" max="20" width="8.875" style="13" customWidth="1"/>
    <col min="21" max="21" width="15.5" style="13" customWidth="1"/>
    <col min="22" max="16384" width="9" style="13"/>
  </cols>
  <sheetData>
    <row r="1" spans="1:22" ht="28.5" thickBot="1" x14ac:dyDescent="0.7">
      <c r="B1" s="202" t="s">
        <v>260</v>
      </c>
      <c r="C1" s="202"/>
      <c r="D1" s="202"/>
      <c r="E1" s="202"/>
      <c r="F1" s="202"/>
      <c r="G1" s="202"/>
      <c r="H1" s="202"/>
      <c r="I1" s="202"/>
      <c r="J1" s="202"/>
      <c r="K1" s="202"/>
      <c r="L1" s="202"/>
      <c r="M1" s="202"/>
      <c r="N1" s="202"/>
      <c r="O1" s="202"/>
      <c r="P1" s="202"/>
      <c r="Q1" s="202"/>
      <c r="R1" s="202"/>
      <c r="S1" s="202"/>
      <c r="T1" s="202"/>
      <c r="U1" s="202"/>
    </row>
    <row r="2" spans="1:22" ht="19.5" customHeight="1" thickBot="1" x14ac:dyDescent="0.55000000000000004">
      <c r="B2" s="203" t="s">
        <v>138</v>
      </c>
      <c r="C2" s="203"/>
      <c r="D2" s="203"/>
      <c r="E2" s="203"/>
      <c r="F2" s="203"/>
      <c r="G2" s="203"/>
      <c r="H2" s="203"/>
      <c r="I2" s="203"/>
      <c r="J2" s="14"/>
      <c r="K2" s="204" t="s">
        <v>261</v>
      </c>
      <c r="L2" s="205"/>
      <c r="M2" s="205"/>
      <c r="N2" s="205"/>
      <c r="O2" s="205"/>
      <c r="P2" s="205"/>
      <c r="Q2" s="205"/>
      <c r="R2" s="205"/>
      <c r="S2" s="205"/>
      <c r="T2" s="208" t="s">
        <v>262</v>
      </c>
      <c r="U2" s="209"/>
    </row>
    <row r="3" spans="1:22" ht="22.5" customHeight="1" thickBot="1" x14ac:dyDescent="0.55000000000000004">
      <c r="A3" s="15">
        <v>1</v>
      </c>
      <c r="B3" s="212" t="s">
        <v>692</v>
      </c>
      <c r="C3" s="213"/>
      <c r="D3" s="213"/>
      <c r="E3" s="213"/>
      <c r="F3" s="213"/>
      <c r="G3" s="213"/>
      <c r="H3" s="213"/>
      <c r="I3" s="214"/>
      <c r="K3" s="206"/>
      <c r="L3" s="207"/>
      <c r="M3" s="207"/>
      <c r="N3" s="207"/>
      <c r="O3" s="207"/>
      <c r="P3" s="207"/>
      <c r="Q3" s="207"/>
      <c r="R3" s="207"/>
      <c r="S3" s="207"/>
      <c r="T3" s="210"/>
      <c r="U3" s="211"/>
    </row>
    <row r="4" spans="1:22" ht="22.5" customHeight="1" thickBot="1" x14ac:dyDescent="0.55000000000000004">
      <c r="A4" s="15">
        <v>2</v>
      </c>
      <c r="B4" s="194" t="s">
        <v>263</v>
      </c>
      <c r="C4" s="195"/>
      <c r="D4" s="195"/>
      <c r="E4" s="195"/>
      <c r="F4" s="195"/>
      <c r="G4" s="195"/>
      <c r="H4" s="195"/>
      <c r="I4" s="196"/>
      <c r="K4" s="197" t="s">
        <v>15</v>
      </c>
      <c r="L4" s="198"/>
      <c r="M4" s="198"/>
      <c r="N4" s="198"/>
      <c r="O4" s="198"/>
      <c r="P4" s="198"/>
      <c r="Q4" s="198"/>
      <c r="R4" s="198"/>
      <c r="S4" s="199"/>
      <c r="T4" s="200">
        <v>1</v>
      </c>
      <c r="U4" s="201"/>
    </row>
    <row r="5" spans="1:22" ht="22.5" customHeight="1" thickBot="1" x14ac:dyDescent="0.55000000000000004">
      <c r="A5" s="15"/>
      <c r="B5" s="215" t="s">
        <v>264</v>
      </c>
      <c r="C5" s="216"/>
      <c r="D5" s="216"/>
      <c r="E5" s="216"/>
      <c r="F5" s="216"/>
      <c r="G5" s="216"/>
      <c r="H5" s="216"/>
      <c r="I5" s="16"/>
      <c r="K5" s="217" t="s">
        <v>265</v>
      </c>
      <c r="L5" s="218"/>
      <c r="M5" s="218"/>
      <c r="N5" s="218"/>
      <c r="O5" s="218"/>
      <c r="P5" s="218"/>
      <c r="Q5" s="218"/>
      <c r="R5" s="218"/>
      <c r="S5" s="218"/>
      <c r="T5" s="200">
        <v>1</v>
      </c>
      <c r="U5" s="201"/>
    </row>
    <row r="6" spans="1:22" ht="22.5" customHeight="1" thickBot="1" x14ac:dyDescent="0.55000000000000004">
      <c r="A6" s="15"/>
      <c r="B6" s="219" t="s">
        <v>693</v>
      </c>
      <c r="C6" s="220"/>
      <c r="D6" s="220"/>
      <c r="E6" s="220"/>
      <c r="F6" s="220"/>
      <c r="G6" s="220"/>
      <c r="H6" s="220"/>
      <c r="I6" s="221"/>
      <c r="K6" s="217" t="s">
        <v>695</v>
      </c>
      <c r="L6" s="218"/>
      <c r="M6" s="218"/>
      <c r="N6" s="218"/>
      <c r="O6" s="218"/>
      <c r="P6" s="218"/>
      <c r="Q6" s="218"/>
      <c r="R6" s="218"/>
      <c r="S6" s="218"/>
      <c r="T6" s="222" t="s">
        <v>266</v>
      </c>
      <c r="U6" s="223"/>
    </row>
    <row r="7" spans="1:22" ht="22.5" customHeight="1" thickBot="1" x14ac:dyDescent="0.55000000000000004">
      <c r="A7" s="15">
        <v>3</v>
      </c>
      <c r="B7" s="215" t="s">
        <v>694</v>
      </c>
      <c r="C7" s="216"/>
      <c r="D7" s="216"/>
      <c r="E7" s="216"/>
      <c r="F7" s="216"/>
      <c r="G7" s="216"/>
      <c r="H7" s="224" t="s">
        <v>698</v>
      </c>
      <c r="I7" s="225"/>
      <c r="K7" s="226" t="s">
        <v>697</v>
      </c>
      <c r="L7" s="227"/>
      <c r="M7" s="227"/>
      <c r="N7" s="227"/>
      <c r="O7" s="227"/>
      <c r="P7" s="227"/>
      <c r="Q7" s="227"/>
      <c r="R7" s="227"/>
      <c r="S7" s="228"/>
      <c r="T7" s="229">
        <v>0.5</v>
      </c>
      <c r="U7" s="230"/>
      <c r="V7" s="17"/>
    </row>
    <row r="8" spans="1:22" ht="22.5" customHeight="1" x14ac:dyDescent="0.5">
      <c r="A8" s="15">
        <v>4</v>
      </c>
      <c r="B8" s="231" t="s">
        <v>6164</v>
      </c>
      <c r="C8" s="231"/>
      <c r="D8" s="231"/>
      <c r="E8" s="231"/>
      <c r="F8" s="231"/>
      <c r="G8" s="231"/>
      <c r="H8" s="231"/>
      <c r="I8" s="231"/>
      <c r="J8" s="17"/>
      <c r="K8" s="234" t="s">
        <v>696</v>
      </c>
      <c r="L8" s="235"/>
      <c r="M8" s="235"/>
      <c r="N8" s="235"/>
      <c r="O8" s="235"/>
      <c r="P8" s="235"/>
      <c r="Q8" s="235"/>
      <c r="R8" s="235"/>
      <c r="S8" s="235"/>
      <c r="T8" s="236">
        <v>0.2</v>
      </c>
      <c r="U8" s="237"/>
    </row>
    <row r="9" spans="1:22" ht="22.5" customHeight="1" x14ac:dyDescent="0.5">
      <c r="A9" s="15"/>
      <c r="B9" s="232"/>
      <c r="C9" s="232"/>
      <c r="D9" s="232"/>
      <c r="E9" s="232"/>
      <c r="F9" s="232"/>
      <c r="G9" s="232"/>
      <c r="H9" s="232"/>
      <c r="I9" s="232"/>
      <c r="J9" s="18"/>
      <c r="K9" s="234"/>
      <c r="L9" s="235"/>
      <c r="M9" s="235"/>
      <c r="N9" s="235"/>
      <c r="O9" s="235"/>
      <c r="P9" s="235"/>
      <c r="Q9" s="235"/>
      <c r="R9" s="235"/>
      <c r="S9" s="235"/>
      <c r="T9" s="238"/>
      <c r="U9" s="237"/>
    </row>
    <row r="10" spans="1:22" ht="22.5" customHeight="1" x14ac:dyDescent="0.5">
      <c r="A10" s="15"/>
      <c r="B10" s="232"/>
      <c r="C10" s="232"/>
      <c r="D10" s="232"/>
      <c r="E10" s="232"/>
      <c r="F10" s="232"/>
      <c r="G10" s="232"/>
      <c r="H10" s="232"/>
      <c r="I10" s="232"/>
      <c r="K10" s="197" t="s">
        <v>241</v>
      </c>
      <c r="L10" s="198"/>
      <c r="M10" s="198"/>
      <c r="N10" s="198"/>
      <c r="O10" s="198"/>
      <c r="P10" s="198"/>
      <c r="Q10" s="198"/>
      <c r="R10" s="198"/>
      <c r="S10" s="199"/>
      <c r="T10" s="239">
        <v>0.2</v>
      </c>
      <c r="U10" s="240"/>
    </row>
    <row r="11" spans="1:22" ht="22.5" customHeight="1" x14ac:dyDescent="0.5">
      <c r="A11" s="15"/>
      <c r="B11" s="232"/>
      <c r="C11" s="232"/>
      <c r="D11" s="232"/>
      <c r="E11" s="232"/>
      <c r="F11" s="232"/>
      <c r="G11" s="232"/>
      <c r="H11" s="232"/>
      <c r="I11" s="232"/>
      <c r="K11" s="226" t="s">
        <v>270</v>
      </c>
      <c r="L11" s="227"/>
      <c r="M11" s="227"/>
      <c r="N11" s="227"/>
      <c r="O11" s="227"/>
      <c r="P11" s="227"/>
      <c r="Q11" s="227"/>
      <c r="R11" s="227"/>
      <c r="S11" s="228"/>
      <c r="T11" s="239">
        <v>0.2</v>
      </c>
      <c r="U11" s="240"/>
    </row>
    <row r="12" spans="1:22" ht="22.5" customHeight="1" thickBot="1" x14ac:dyDescent="0.55000000000000004">
      <c r="A12" s="15"/>
      <c r="B12" s="233"/>
      <c r="C12" s="233"/>
      <c r="D12" s="233"/>
      <c r="E12" s="233"/>
      <c r="F12" s="233"/>
      <c r="G12" s="233"/>
      <c r="H12" s="233"/>
      <c r="I12" s="233"/>
      <c r="K12" s="250" t="s">
        <v>267</v>
      </c>
      <c r="L12" s="251"/>
      <c r="M12" s="251"/>
      <c r="N12" s="251"/>
      <c r="O12" s="251"/>
      <c r="P12" s="251"/>
      <c r="Q12" s="251"/>
      <c r="R12" s="251"/>
      <c r="S12" s="252"/>
      <c r="T12" s="253">
        <v>0.5</v>
      </c>
      <c r="U12" s="254"/>
    </row>
    <row r="13" spans="1:22" ht="22.5" customHeight="1" thickBot="1" x14ac:dyDescent="0.55000000000000004">
      <c r="A13" s="15">
        <v>5</v>
      </c>
      <c r="B13" s="255" t="s">
        <v>268</v>
      </c>
      <c r="C13" s="256"/>
      <c r="D13" s="256"/>
      <c r="E13" s="256"/>
      <c r="F13" s="256"/>
      <c r="G13" s="256"/>
      <c r="H13" s="256"/>
      <c r="I13" s="257"/>
      <c r="K13" s="258" t="s">
        <v>269</v>
      </c>
      <c r="L13" s="259"/>
      <c r="M13" s="259"/>
      <c r="N13" s="259"/>
      <c r="O13" s="259"/>
      <c r="P13" s="259"/>
      <c r="Q13" s="259"/>
      <c r="R13" s="259"/>
      <c r="S13" s="259"/>
      <c r="T13" s="259"/>
      <c r="U13" s="259"/>
    </row>
    <row r="14" spans="1:22" ht="22.5" customHeight="1" x14ac:dyDescent="0.5">
      <c r="A14" s="15"/>
      <c r="B14" s="260" t="s">
        <v>6165</v>
      </c>
      <c r="C14" s="260"/>
      <c r="D14" s="260"/>
      <c r="E14" s="260"/>
      <c r="F14" s="260"/>
      <c r="G14" s="260"/>
      <c r="H14" s="260"/>
      <c r="I14" s="260"/>
      <c r="K14" s="259"/>
      <c r="L14" s="259"/>
      <c r="M14" s="259"/>
      <c r="N14" s="259"/>
      <c r="O14" s="259"/>
      <c r="P14" s="259"/>
      <c r="Q14" s="259"/>
      <c r="R14" s="259"/>
      <c r="S14" s="259"/>
      <c r="T14" s="259"/>
      <c r="U14" s="259"/>
    </row>
    <row r="15" spans="1:22" ht="3.75" customHeight="1" x14ac:dyDescent="0.5">
      <c r="A15" s="15"/>
      <c r="B15" s="261"/>
      <c r="C15" s="261"/>
      <c r="D15" s="261"/>
      <c r="E15" s="261"/>
      <c r="F15" s="261"/>
      <c r="G15" s="261"/>
      <c r="H15" s="261"/>
      <c r="I15" s="261"/>
      <c r="K15" s="263"/>
      <c r="L15" s="263"/>
      <c r="M15" s="263"/>
      <c r="N15" s="263"/>
      <c r="O15" s="263"/>
      <c r="P15" s="263"/>
      <c r="Q15" s="263"/>
      <c r="R15" s="263"/>
      <c r="S15" s="263"/>
      <c r="T15" s="263"/>
      <c r="U15" s="263"/>
    </row>
    <row r="16" spans="1:22" ht="26.25" customHeight="1" x14ac:dyDescent="0.5">
      <c r="A16" s="15">
        <v>6</v>
      </c>
      <c r="B16" s="261"/>
      <c r="C16" s="261"/>
      <c r="D16" s="261"/>
      <c r="E16" s="261"/>
      <c r="F16" s="261"/>
      <c r="G16" s="261"/>
      <c r="H16" s="261"/>
      <c r="I16" s="261"/>
      <c r="K16" s="263"/>
      <c r="L16" s="263"/>
      <c r="M16" s="263"/>
      <c r="N16" s="263"/>
      <c r="O16" s="263"/>
      <c r="P16" s="263"/>
      <c r="Q16" s="263"/>
      <c r="R16" s="263"/>
      <c r="S16" s="263"/>
      <c r="T16" s="263"/>
      <c r="U16" s="263"/>
    </row>
    <row r="17" spans="2:21" ht="19.5" customHeight="1" x14ac:dyDescent="0.45">
      <c r="B17" s="261"/>
      <c r="C17" s="261"/>
      <c r="D17" s="261"/>
      <c r="E17" s="261"/>
      <c r="F17" s="261"/>
      <c r="G17" s="261"/>
      <c r="H17" s="261"/>
      <c r="I17" s="261"/>
      <c r="K17" s="263"/>
      <c r="L17" s="263"/>
      <c r="M17" s="263"/>
      <c r="N17" s="263"/>
      <c r="O17" s="263"/>
      <c r="P17" s="263"/>
      <c r="Q17" s="263"/>
      <c r="R17" s="263"/>
      <c r="S17" s="263"/>
      <c r="T17" s="263"/>
      <c r="U17" s="263"/>
    </row>
    <row r="18" spans="2:21" ht="19.5" customHeight="1" x14ac:dyDescent="0.5">
      <c r="B18" s="261"/>
      <c r="C18" s="261"/>
      <c r="D18" s="261"/>
      <c r="E18" s="261"/>
      <c r="F18" s="261"/>
      <c r="G18" s="261"/>
      <c r="H18" s="261"/>
      <c r="I18" s="261"/>
      <c r="K18" s="19"/>
      <c r="M18" s="263"/>
      <c r="N18" s="263"/>
      <c r="O18" s="263"/>
      <c r="P18" s="20"/>
      <c r="Q18" s="264"/>
      <c r="R18" s="264"/>
      <c r="S18" s="19"/>
      <c r="T18" s="19"/>
      <c r="U18" s="19"/>
    </row>
    <row r="19" spans="2:21" ht="21.75" customHeight="1" thickBot="1" x14ac:dyDescent="0.5">
      <c r="B19" s="262"/>
      <c r="C19" s="262"/>
      <c r="D19" s="262"/>
      <c r="E19" s="262"/>
      <c r="F19" s="262"/>
      <c r="G19" s="262"/>
      <c r="H19" s="262"/>
      <c r="I19" s="262"/>
    </row>
    <row r="20" spans="2:21" ht="3.75" customHeight="1" thickBot="1" x14ac:dyDescent="0.5"/>
    <row r="21" spans="2:21" ht="35.25" customHeight="1" x14ac:dyDescent="0.45">
      <c r="B21" s="241"/>
      <c r="C21" s="242"/>
      <c r="D21" s="242"/>
      <c r="E21" s="242"/>
      <c r="F21" s="242"/>
      <c r="G21" s="242"/>
      <c r="H21" s="242"/>
      <c r="I21" s="242"/>
      <c r="J21" s="242"/>
      <c r="K21" s="242"/>
      <c r="L21" s="242"/>
      <c r="M21" s="242"/>
      <c r="N21" s="242"/>
      <c r="O21" s="242"/>
      <c r="P21" s="242"/>
      <c r="Q21" s="242"/>
      <c r="R21" s="242"/>
      <c r="S21" s="242"/>
      <c r="T21" s="242"/>
      <c r="U21" s="243"/>
    </row>
    <row r="22" spans="2:21" ht="14.25" customHeight="1" x14ac:dyDescent="0.45">
      <c r="B22" s="244"/>
      <c r="C22" s="245"/>
      <c r="D22" s="245"/>
      <c r="E22" s="245"/>
      <c r="F22" s="245"/>
      <c r="G22" s="245"/>
      <c r="H22" s="245"/>
      <c r="I22" s="245"/>
      <c r="J22" s="245"/>
      <c r="K22" s="245"/>
      <c r="L22" s="245"/>
      <c r="M22" s="245"/>
      <c r="N22" s="245"/>
      <c r="O22" s="245"/>
      <c r="P22" s="245"/>
      <c r="Q22" s="245"/>
      <c r="R22" s="245"/>
      <c r="S22" s="245"/>
      <c r="T22" s="245"/>
      <c r="U22" s="246"/>
    </row>
    <row r="23" spans="2:21" ht="15" customHeight="1" thickBot="1" x14ac:dyDescent="0.5">
      <c r="B23" s="247"/>
      <c r="C23" s="248"/>
      <c r="D23" s="248"/>
      <c r="E23" s="248"/>
      <c r="F23" s="248"/>
      <c r="G23" s="248"/>
      <c r="H23" s="248"/>
      <c r="I23" s="248"/>
      <c r="J23" s="248"/>
      <c r="K23" s="248"/>
      <c r="L23" s="248"/>
      <c r="M23" s="248"/>
      <c r="N23" s="248"/>
      <c r="O23" s="248"/>
      <c r="P23" s="248"/>
      <c r="Q23" s="248"/>
      <c r="R23" s="248"/>
      <c r="S23" s="248"/>
      <c r="T23" s="248"/>
      <c r="U23" s="249"/>
    </row>
  </sheetData>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ورقة6"/>
  <dimension ref="A1:R24"/>
  <sheetViews>
    <sheetView showGridLines="0" rightToLeft="1" workbookViewId="0">
      <selection activeCell="C1" sqref="C1"/>
    </sheetView>
  </sheetViews>
  <sheetFormatPr defaultColWidth="9" defaultRowHeight="18" x14ac:dyDescent="0.2"/>
  <cols>
    <col min="1" max="1" width="13.875" style="139" bestFit="1" customWidth="1"/>
    <col min="2" max="2" width="22.375" style="139" customWidth="1"/>
    <col min="3" max="3" width="18.875" style="139" customWidth="1"/>
    <col min="4" max="4" width="26" style="139" customWidth="1"/>
    <col min="5" max="5" width="20.5" style="139" customWidth="1"/>
    <col min="6" max="6" width="20" style="139" customWidth="1"/>
    <col min="7" max="7" width="3" style="139" bestFit="1" customWidth="1"/>
    <col min="8" max="8" width="8.875" style="139" hidden="1" customWidth="1"/>
    <col min="9" max="9" width="2.375" style="139" hidden="1" customWidth="1"/>
    <col min="10" max="10" width="7.125" style="139" hidden="1" customWidth="1"/>
    <col min="11" max="11" width="18.875" style="139" hidden="1" customWidth="1"/>
    <col min="12" max="12" width="14.125" style="139" hidden="1" customWidth="1"/>
    <col min="13" max="13" width="11" style="139" hidden="1" customWidth="1"/>
    <col min="14" max="14" width="11" style="139" customWidth="1"/>
    <col min="15" max="15" width="15.5" style="139" customWidth="1"/>
    <col min="16" max="16" width="37.125" style="139" customWidth="1"/>
    <col min="17" max="17" width="20" style="141" customWidth="1"/>
    <col min="18" max="18" width="18.5" style="141" customWidth="1"/>
    <col min="19" max="19" width="16.375" style="139" customWidth="1"/>
    <col min="20" max="16384" width="9" style="139"/>
  </cols>
  <sheetData>
    <row r="1" spans="1:14" ht="25.9" customHeight="1" x14ac:dyDescent="0.2">
      <c r="A1" s="265" t="s">
        <v>852</v>
      </c>
      <c r="B1" s="265"/>
      <c r="C1" s="189"/>
      <c r="D1" s="140" t="str">
        <f>IFERROR(VLOOKUP(C1,ورقة2!$A$2:$U$6923,2,0),"")</f>
        <v/>
      </c>
      <c r="F1" s="139" t="e">
        <f>IF(VLOOKUP(C1,ورقة2!A1:X8116,24,0)="","",VLOOKUP(C1,ورقة2!A1:X8116,24,0))</f>
        <v>#N/A</v>
      </c>
    </row>
    <row r="2" spans="1:14" ht="44.45" customHeight="1" x14ac:dyDescent="0.2">
      <c r="A2" s="266"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266"/>
      <c r="C2" s="266"/>
      <c r="D2" s="266"/>
      <c r="E2" s="266"/>
      <c r="F2" s="266"/>
    </row>
    <row r="3" spans="1:14" ht="27.75" x14ac:dyDescent="0.2">
      <c r="A3" s="267" t="s">
        <v>6155</v>
      </c>
      <c r="B3" s="267"/>
      <c r="C3" s="267"/>
      <c r="D3" s="267"/>
      <c r="E3" s="267"/>
      <c r="F3" s="267"/>
    </row>
    <row r="4" spans="1:14" ht="23.25" customHeight="1" x14ac:dyDescent="0.2">
      <c r="A4" s="142" t="s">
        <v>701</v>
      </c>
      <c r="B4" s="143" t="s">
        <v>702</v>
      </c>
      <c r="C4" s="143" t="s">
        <v>703</v>
      </c>
      <c r="D4" s="143" t="s">
        <v>704</v>
      </c>
      <c r="E4" s="143" t="s">
        <v>705</v>
      </c>
      <c r="F4" s="143" t="s">
        <v>706</v>
      </c>
      <c r="H4" s="139" t="s">
        <v>259</v>
      </c>
      <c r="I4" s="144"/>
      <c r="J4" s="139" t="s">
        <v>810</v>
      </c>
      <c r="L4" s="139" t="s">
        <v>824</v>
      </c>
    </row>
    <row r="5" spans="1:14" s="148" customFormat="1" ht="33.75" customHeight="1" x14ac:dyDescent="0.2">
      <c r="A5" s="145"/>
      <c r="B5" s="145"/>
      <c r="C5" s="146" t="str">
        <f>A5&amp;" "&amp;B5</f>
        <v xml:space="preserve"> </v>
      </c>
      <c r="D5" s="145"/>
      <c r="E5" s="145"/>
      <c r="F5" s="147"/>
      <c r="H5" s="148" t="s">
        <v>258</v>
      </c>
      <c r="I5" s="149" t="s">
        <v>811</v>
      </c>
      <c r="J5" s="139" t="s">
        <v>244</v>
      </c>
      <c r="L5" s="139" t="s">
        <v>825</v>
      </c>
    </row>
    <row r="6" spans="1:14" ht="23.25" customHeight="1" x14ac:dyDescent="0.2">
      <c r="A6" s="143" t="s">
        <v>49</v>
      </c>
      <c r="B6" s="142" t="s">
        <v>850</v>
      </c>
      <c r="C6" s="143" t="s">
        <v>240</v>
      </c>
      <c r="D6" s="150" t="s">
        <v>54</v>
      </c>
      <c r="E6" s="150" t="s">
        <v>55</v>
      </c>
      <c r="F6" s="142" t="s">
        <v>53</v>
      </c>
      <c r="H6" s="139" t="s">
        <v>3972</v>
      </c>
      <c r="I6" s="149" t="s">
        <v>812</v>
      </c>
      <c r="J6" s="139" t="s">
        <v>251</v>
      </c>
      <c r="L6" s="139" t="s">
        <v>837</v>
      </c>
    </row>
    <row r="7" spans="1:14" ht="33.75" customHeight="1" x14ac:dyDescent="0.2">
      <c r="A7" s="151"/>
      <c r="B7" s="145"/>
      <c r="C7" s="145"/>
      <c r="D7" s="151"/>
      <c r="E7" s="151"/>
      <c r="F7" s="145"/>
      <c r="H7" s="139" t="s">
        <v>3970</v>
      </c>
      <c r="I7" s="149" t="s">
        <v>813</v>
      </c>
      <c r="J7" s="139" t="s">
        <v>249</v>
      </c>
      <c r="L7" s="139" t="s">
        <v>830</v>
      </c>
    </row>
    <row r="8" spans="1:14" ht="23.25" customHeight="1" x14ac:dyDescent="0.2">
      <c r="A8" s="143" t="s">
        <v>50</v>
      </c>
      <c r="B8" s="143" t="s">
        <v>51</v>
      </c>
      <c r="C8" s="143" t="s">
        <v>52</v>
      </c>
      <c r="D8" s="142" t="s">
        <v>141</v>
      </c>
      <c r="H8" s="139" t="s">
        <v>3976</v>
      </c>
      <c r="I8" s="149" t="s">
        <v>814</v>
      </c>
      <c r="J8" s="139" t="s">
        <v>250</v>
      </c>
      <c r="L8" s="139" t="s">
        <v>828</v>
      </c>
    </row>
    <row r="9" spans="1:14" ht="33.75" customHeight="1" x14ac:dyDescent="0.2">
      <c r="A9" s="152" t="e">
        <f>IF(A10&lt;&gt;"",A10,VLOOKUP($C$1,ورقة2!$A$2:$L$6637,10,0))</f>
        <v>#N/A</v>
      </c>
      <c r="B9" s="152" t="e">
        <f>IF(B10&lt;&gt;"",B10,VLOOKUP($C$1,ورقة2!$A$2:$L$6637,11,0))</f>
        <v>#N/A</v>
      </c>
      <c r="C9" s="152" t="e">
        <f>IF(C10&lt;&gt;"",C10,VLOOKUP($C$1,ورقة2!$A$2:$L$6637,12,0))</f>
        <v>#N/A</v>
      </c>
      <c r="D9" s="152" t="e">
        <f>IF(D10&lt;&gt;"",D10,VLOOKUP($C$1,ورقة2!$A$2:$L$6637,10,0))</f>
        <v>#N/A</v>
      </c>
      <c r="H9" s="139" t="s">
        <v>3982</v>
      </c>
      <c r="I9" s="149" t="s">
        <v>815</v>
      </c>
      <c r="J9" s="139" t="s">
        <v>247</v>
      </c>
      <c r="L9" s="139" t="s">
        <v>832</v>
      </c>
    </row>
    <row r="10" spans="1:14" ht="33.75" customHeight="1" x14ac:dyDescent="0.2">
      <c r="A10" s="153"/>
      <c r="B10" s="153"/>
      <c r="C10" s="153"/>
      <c r="D10" s="153"/>
      <c r="E10" s="154"/>
      <c r="F10" s="155" t="s">
        <v>6146</v>
      </c>
      <c r="G10" s="155"/>
      <c r="H10" s="155" t="s">
        <v>6160</v>
      </c>
      <c r="I10" s="149" t="s">
        <v>816</v>
      </c>
      <c r="J10" s="139" t="s">
        <v>252</v>
      </c>
      <c r="K10" s="155"/>
      <c r="L10" s="139" t="s">
        <v>840</v>
      </c>
      <c r="M10" s="155"/>
      <c r="N10" s="155"/>
    </row>
    <row r="11" spans="1:14" ht="23.25" customHeight="1" x14ac:dyDescent="0.2">
      <c r="A11" s="143" t="s">
        <v>48</v>
      </c>
      <c r="B11" s="143" t="s">
        <v>6</v>
      </c>
      <c r="C11" s="143" t="s">
        <v>10</v>
      </c>
      <c r="D11" s="156" t="s">
        <v>11</v>
      </c>
      <c r="H11" s="139" t="s">
        <v>6161</v>
      </c>
      <c r="I11" s="149" t="s">
        <v>817</v>
      </c>
      <c r="J11" s="139" t="s">
        <v>257</v>
      </c>
      <c r="L11" s="139" t="s">
        <v>844</v>
      </c>
    </row>
    <row r="12" spans="1:14" ht="33.75" customHeight="1" x14ac:dyDescent="0.2">
      <c r="A12" s="157" t="e">
        <f>IF(A13&lt;&gt;"",A13,VLOOKUP($C$1,ورقة2!$A$2:$L$6637,6,0))</f>
        <v>#N/A</v>
      </c>
      <c r="B12" s="157" t="e">
        <f>IF(B13&lt;&gt;"",B13,VLOOKUP($C$1,ورقة2!$A$2:$L$6637,7,0))</f>
        <v>#N/A</v>
      </c>
      <c r="C12" s="157" t="e">
        <f>IF(C13&lt;&gt;"",C13,VLOOKUP($C$1,ورقة2!$A$2:$L$6637,8,0))</f>
        <v>#N/A</v>
      </c>
      <c r="D12" s="157" t="e">
        <f>IF(D13&lt;&gt;"",D13,VLOOKUP($C$1,ورقة2!$A$2:$L$6637,5,0))</f>
        <v>#N/A</v>
      </c>
      <c r="H12" s="139" t="s">
        <v>6162</v>
      </c>
      <c r="I12" s="149" t="s">
        <v>818</v>
      </c>
      <c r="J12" s="139" t="s">
        <v>256</v>
      </c>
      <c r="L12" s="139" t="s">
        <v>838</v>
      </c>
    </row>
    <row r="13" spans="1:14" ht="33.75" customHeight="1" x14ac:dyDescent="0.2">
      <c r="A13" s="158"/>
      <c r="B13" s="145"/>
      <c r="C13" s="145"/>
      <c r="D13" s="145"/>
      <c r="F13" s="154" t="s">
        <v>6146</v>
      </c>
      <c r="G13" s="155"/>
      <c r="H13" s="155" t="s">
        <v>3977</v>
      </c>
      <c r="I13" s="149" t="s">
        <v>819</v>
      </c>
      <c r="J13" s="139" t="s">
        <v>245</v>
      </c>
      <c r="K13" s="155"/>
      <c r="L13" s="139" t="s">
        <v>835</v>
      </c>
      <c r="M13" s="155"/>
      <c r="N13" s="155"/>
    </row>
    <row r="14" spans="1:14" ht="23.25" customHeight="1" x14ac:dyDescent="0.2">
      <c r="A14" s="159" t="s">
        <v>46</v>
      </c>
      <c r="B14" s="142" t="s">
        <v>47</v>
      </c>
      <c r="I14" s="149" t="s">
        <v>820</v>
      </c>
      <c r="J14" s="139" t="s">
        <v>248</v>
      </c>
      <c r="L14" s="139" t="s">
        <v>839</v>
      </c>
    </row>
    <row r="15" spans="1:14" ht="33.75" customHeight="1" x14ac:dyDescent="0.2">
      <c r="A15" s="157" t="e">
        <f>IF(A16&lt;&gt;"",A16,VLOOKUP($C$1,ورقة2!$A$2:$L$6637,3,0))</f>
        <v>#N/A</v>
      </c>
      <c r="B15" s="157" t="e">
        <f>IF(B16&lt;&gt;"",B16,VLOOKUP($C$1,ورقة2!$A$2:$L$6637,4,0))</f>
        <v>#N/A</v>
      </c>
      <c r="I15" s="149" t="s">
        <v>821</v>
      </c>
      <c r="J15" s="139" t="s">
        <v>246</v>
      </c>
      <c r="L15" s="139" t="s">
        <v>845</v>
      </c>
    </row>
    <row r="16" spans="1:14" ht="29.45" customHeight="1" x14ac:dyDescent="0.2">
      <c r="A16" s="160"/>
      <c r="B16" s="145"/>
      <c r="C16" s="154"/>
      <c r="D16" s="154" t="s">
        <v>6146</v>
      </c>
      <c r="E16" s="155"/>
      <c r="F16" s="155"/>
      <c r="G16" s="155"/>
      <c r="H16" s="155"/>
      <c r="I16" s="149" t="s">
        <v>822</v>
      </c>
      <c r="J16" s="139" t="s">
        <v>254</v>
      </c>
      <c r="K16" s="155"/>
      <c r="L16" s="139" t="s">
        <v>834</v>
      </c>
    </row>
    <row r="17" spans="7:12" x14ac:dyDescent="0.2">
      <c r="I17" s="149" t="s">
        <v>823</v>
      </c>
      <c r="J17" s="139" t="s">
        <v>255</v>
      </c>
      <c r="L17" s="139" t="s">
        <v>836</v>
      </c>
    </row>
    <row r="18" spans="7:12" x14ac:dyDescent="0.2">
      <c r="I18" s="149" t="s">
        <v>6166</v>
      </c>
      <c r="J18" s="139" t="s">
        <v>253</v>
      </c>
      <c r="L18" s="139" t="s">
        <v>842</v>
      </c>
    </row>
    <row r="23" spans="7:12" x14ac:dyDescent="0.2">
      <c r="G23" s="161" t="s">
        <v>142</v>
      </c>
    </row>
    <row r="24" spans="7:12" x14ac:dyDescent="0.2">
      <c r="G24" s="161" t="s">
        <v>143</v>
      </c>
    </row>
  </sheetData>
  <sheetProtection algorithmName="SHA-512" hashValue="ZOhT6xVzb9UI8/hpephi+auY8STOM2iVoGr37Jl8EG0XgjOL4inmjuQtG9CRY+4mWwWdKWO/6nV+1jXZbC7PBA==" saltValue="t1vlpzQpcr7R178NVMhvHA==" spinCount="100000" sheet="1" objects="1" scenarios="1"/>
  <autoFilter ref="L4:L21" xr:uid="{00000000-0001-0000-0100-000000000000}">
    <sortState xmlns:xlrd2="http://schemas.microsoft.com/office/spreadsheetml/2017/richdata2" ref="L5:L21">
      <sortCondition ref="L4:L21"/>
    </sortState>
  </autoFilter>
  <mergeCells count="3">
    <mergeCell ref="A1:B1"/>
    <mergeCell ref="A2:F2"/>
    <mergeCell ref="A3:F3"/>
  </mergeCells>
  <phoneticPr fontId="39" type="noConversion"/>
  <dataValidations count="14">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7" xr:uid="{00000000-0002-0000-0100-000000000000}">
      <formula1>AND(OR(LEFT(A7,1)="0",LEFT(A7,1)="1",LEFT(A7,1)="9"),LEFT(A7,2)&lt;&gt;"00",LEN(A7)=11)</formula1>
    </dataValidation>
    <dataValidation type="list" allowBlank="1" showInputMessage="1" showErrorMessage="1" sqref="D13" xr:uid="{00000000-0002-0000-0100-000001000000}">
      <formula1>$G$23:$G$24</formula1>
    </dataValidation>
    <dataValidation type="list" allowBlank="1" showInputMessage="1" showErrorMessage="1" sqref="A10" xr:uid="{00000000-0002-0000-0100-000002000000}">
      <formula1>$H$4:$H$13</formula1>
    </dataValidation>
    <dataValidation type="custom" allowBlank="1" showInputMessage="1" showErrorMessage="1" errorTitle="خطأ" error="رقم الموبايل غير صحيح" sqref="E7" xr:uid="{35386650-5D63-4C96-A66D-81F3629BF563}">
      <formula1>AND(LEFT(E7,2)="09",LEN(E7)=10)</formula1>
    </dataValidation>
    <dataValidation type="custom" allowBlank="1" showInputMessage="1" showErrorMessage="1" errorTitle="خطأ" error="رقم الهاتف غير صحيح" sqref="D7" xr:uid="{FA5A8F67-AED1-4069-977B-6ACE50D12941}">
      <formula1>AND(LEFT(D7,1)="0",AND(LEN(D7)&gt;8,LEN(D7)&lt;12))</formula1>
    </dataValidation>
    <dataValidation type="date" allowBlank="1" showInputMessage="1" showErrorMessage="1" promptTitle="يجب أن يكون التاريخ " prompt="يوم / شهر / سنة" sqref="A13" xr:uid="{727F7E2C-6EFE-45F9-BE9D-149CF438E3DD}">
      <formula1>18264</formula1>
      <formula2>37986</formula2>
    </dataValidation>
    <dataValidation allowBlank="1" showInputMessage="1" showErrorMessage="1" promptTitle="الاسم باللغة الإنكليزية" prompt="يجب أن يكون صحيح لأن سيتم إعتماده في جميع الوثائق الجامعية" sqref="A5" xr:uid="{9DC3F97F-98E0-4D5E-85C1-6DE0BEFB94A4}"/>
    <dataValidation allowBlank="1" showInputMessage="1" showErrorMessage="1" promptTitle="النسبة باللغة الانكليزية" prompt="يجب أن تكون صحيح لأن سيتم إعتمادها في جميع الوثائق الجامعية" sqref="B5" xr:uid="{04DD470D-2735-45FF-8D1F-F694494ADEC4}"/>
    <dataValidation allowBlank="1" showInputMessage="1" showErrorMessage="1" promptTitle="اسم الأب باللغة الانكليزية" prompt="يجب أن يكون صحيح لأن سيتم إعتماده في جميع الوثائق الجامعية" sqref="D5" xr:uid="{4045D15C-E2E8-4710-8FD4-060879C02527}"/>
    <dataValidation allowBlank="1" showInputMessage="1" showErrorMessage="1" promptTitle="اسم الأم باللغة الانكليزية" prompt="يجب أن يكون صحيح لأن سيتم إعتماده في جميع الوثائق الجامعية" sqref="E5" xr:uid="{623E8E84-426A-4B6B-A8F1-9BB06F6F2608}"/>
    <dataValidation allowBlank="1" showInputMessage="1" showErrorMessage="1" promptTitle="مكان الميلاد باللغة الانكليزية" prompt="يجب أن يكون صحيح لأن سيتم إعتماده في جميع الوثائق الجامعية" sqref="F5" xr:uid="{BE0F255A-7B2E-4B5A-8912-900BFDCC1293}"/>
    <dataValidation type="whole" allowBlank="1" showInputMessage="1" showErrorMessage="1" sqref="B10" xr:uid="{A733A882-49AF-4794-9785-CBBD79ADFED5}">
      <formula1>1950</formula1>
      <formula2>2021</formula2>
    </dataValidation>
    <dataValidation type="list" allowBlank="1" showInputMessage="1" showErrorMessage="1" sqref="C10" xr:uid="{00000000-0002-0000-0100-000003000000}">
      <formula1>$J$4:$J$20</formula1>
    </dataValidation>
    <dataValidation type="list" allowBlank="1" showInputMessage="1" showErrorMessage="1" sqref="C13" xr:uid="{2E94E5A1-3FDC-48C6-8B2D-F7C1A2DC8693}">
      <formula1>$L$4:$L$18</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CA74"/>
  <sheetViews>
    <sheetView showGridLines="0" rightToLeft="1" workbookViewId="0">
      <selection activeCell="D5" sqref="D5:L5"/>
    </sheetView>
  </sheetViews>
  <sheetFormatPr defaultColWidth="9" defaultRowHeight="14.25" x14ac:dyDescent="0.2"/>
  <cols>
    <col min="1" max="1" width="2.125" style="62" bestFit="1" customWidth="1"/>
    <col min="2" max="2" width="18.5" style="62" bestFit="1" customWidth="1"/>
    <col min="3" max="8" width="4.5" style="62" customWidth="1"/>
    <col min="9" max="10" width="5.5" style="63" bestFit="1" customWidth="1"/>
    <col min="11" max="16" width="4.5" style="63" customWidth="1"/>
    <col min="17" max="17" width="6.5" style="63" bestFit="1" customWidth="1"/>
    <col min="18" max="33" width="4.5" style="63" customWidth="1"/>
    <col min="34" max="36" width="4" style="63" customWidth="1"/>
    <col min="37" max="39" width="4" style="63" hidden="1" customWidth="1"/>
    <col min="40" max="40" width="2.375" style="63" bestFit="1" customWidth="1"/>
    <col min="41" max="41" width="49.375" style="64" bestFit="1" customWidth="1"/>
    <col min="42" max="54" width="4" style="64" hidden="1" customWidth="1"/>
    <col min="55" max="56" width="3.5" style="64" hidden="1" customWidth="1"/>
    <col min="57" max="57" width="34.375" style="64" bestFit="1" customWidth="1"/>
    <col min="58" max="58" width="20.5" style="64" customWidth="1"/>
    <col min="59" max="59" width="9.5" style="64" customWidth="1"/>
    <col min="60" max="62" width="9" style="64" customWidth="1"/>
    <col min="63" max="63" width="5.875" style="64" customWidth="1"/>
    <col min="64" max="64" width="3.5" style="64" customWidth="1"/>
    <col min="65" max="65" width="4.5" style="64" bestFit="1" customWidth="1"/>
    <col min="66" max="66" width="26" style="64" bestFit="1" customWidth="1"/>
    <col min="67" max="67" width="5.125" style="64" bestFit="1" customWidth="1"/>
    <col min="68" max="69" width="4.625" style="64" bestFit="1" customWidth="1"/>
    <col min="70" max="71" width="5.875" style="64" bestFit="1" customWidth="1"/>
    <col min="72" max="72" width="7.625" style="64" bestFit="1" customWidth="1"/>
    <col min="73" max="73" width="9" style="64" customWidth="1"/>
    <col min="74" max="74" width="35.5" style="64" customWidth="1"/>
    <col min="75" max="76" width="9" style="64" customWidth="1"/>
    <col min="77" max="77" width="23" style="64" customWidth="1"/>
    <col min="78" max="78" width="9" style="63" customWidth="1"/>
    <col min="79" max="79" width="23" style="63" customWidth="1"/>
    <col min="80" max="80" width="9" style="63" customWidth="1"/>
    <col min="81" max="16384" width="9" style="63"/>
  </cols>
  <sheetData>
    <row r="1" spans="1:79" s="57" customFormat="1" ht="16.5" thickBot="1" x14ac:dyDescent="0.25">
      <c r="A1" s="291" t="s">
        <v>2</v>
      </c>
      <c r="B1" s="291"/>
      <c r="C1" s="291"/>
      <c r="D1" s="307">
        <f>'إدخال البيانات'!C1</f>
        <v>0</v>
      </c>
      <c r="E1" s="308"/>
      <c r="F1" s="308"/>
      <c r="G1" s="291" t="s">
        <v>3</v>
      </c>
      <c r="H1" s="291"/>
      <c r="I1" s="291"/>
      <c r="J1" s="292" t="str">
        <f>IFERROR(VLOOKUP($D$1,ورقة2!$A$2:$U$6923,2,0),"")</f>
        <v/>
      </c>
      <c r="K1" s="292"/>
      <c r="L1" s="292"/>
      <c r="M1" s="291" t="s">
        <v>4</v>
      </c>
      <c r="N1" s="291"/>
      <c r="O1" s="291"/>
      <c r="P1" s="292" t="str">
        <f>IFERROR(IF(VLOOKUP($D$1,ورقة2!$A$2:$U$6923,3,0)=0,'إدخال البيانات'!A15,VLOOKUP($D$1,ورقة2!$A$2:$U$6923,3,0)),"")</f>
        <v/>
      </c>
      <c r="Q1" s="292"/>
      <c r="R1" s="292"/>
      <c r="S1" s="291" t="s">
        <v>5</v>
      </c>
      <c r="T1" s="291"/>
      <c r="U1" s="291"/>
      <c r="V1" s="292" t="str">
        <f>IFERROR(IF(VLOOKUP($D$1,ورقة2!A2:U6923,4,0)=0,'إدخال البيانات'!B15,VLOOKUP($D$1,ورقة2!A2:U6923,4,0)),"")</f>
        <v/>
      </c>
      <c r="W1" s="292"/>
      <c r="X1" s="292"/>
      <c r="Y1" s="291" t="s">
        <v>48</v>
      </c>
      <c r="Z1" s="291"/>
      <c r="AA1" s="291"/>
      <c r="AB1" s="315" t="str">
        <f>IFERROR(IF('إدخال البيانات'!A12&lt;&gt;"",'إدخال البيانات'!A12,VLOOKUP($D$1,ورقة2!A2:U6923,6,0)),"")</f>
        <v/>
      </c>
      <c r="AC1" s="315"/>
      <c r="AD1" s="315"/>
      <c r="AE1" s="291" t="s">
        <v>6</v>
      </c>
      <c r="AF1" s="291"/>
      <c r="AG1" s="291"/>
      <c r="AH1" s="292" t="str">
        <f>IFERROR(IF('إدخال البيانات'!B12&lt;&gt;"",'إدخال البيانات'!B12,VLOOKUP($D$1,ورقة2!A2:U6923,7,0)),"")</f>
        <v/>
      </c>
      <c r="AI1" s="292"/>
      <c r="AJ1" s="292"/>
      <c r="AK1" s="309"/>
      <c r="AL1" s="309"/>
      <c r="AN1" s="57">
        <f>الإستمارة!AJ1</f>
        <v>17</v>
      </c>
      <c r="AO1" s="58" t="s">
        <v>149</v>
      </c>
      <c r="AP1" s="58"/>
      <c r="AQ1" s="58"/>
      <c r="AR1" s="58"/>
      <c r="AS1" s="58"/>
      <c r="AT1" s="58"/>
      <c r="AU1" s="58"/>
      <c r="AV1" s="58"/>
      <c r="AW1" s="58"/>
      <c r="AX1" s="58"/>
      <c r="AY1" s="58"/>
      <c r="AZ1" s="58"/>
      <c r="BA1" s="58"/>
      <c r="BB1" s="58"/>
      <c r="BC1" s="58"/>
      <c r="BD1" s="58"/>
      <c r="BE1" s="58" t="s">
        <v>149</v>
      </c>
      <c r="BF1" s="58"/>
      <c r="BG1" s="58"/>
      <c r="BH1" s="58"/>
      <c r="BI1" s="58"/>
      <c r="BJ1" s="58"/>
      <c r="BK1" s="58"/>
      <c r="BL1" s="59"/>
      <c r="BM1" s="59"/>
      <c r="BN1" s="59"/>
      <c r="BO1" s="59"/>
      <c r="BP1" s="59"/>
      <c r="BQ1" s="59"/>
      <c r="BR1" s="59"/>
      <c r="BS1" s="59" t="s">
        <v>242</v>
      </c>
      <c r="BT1" s="58" t="s">
        <v>691</v>
      </c>
      <c r="BU1" s="58"/>
      <c r="BV1" s="58"/>
      <c r="BW1" s="58"/>
      <c r="BX1" s="58"/>
      <c r="BY1" s="58"/>
    </row>
    <row r="2" spans="1:79" s="60" customFormat="1" ht="16.5" thickTop="1" x14ac:dyDescent="0.2">
      <c r="A2" s="291" t="s">
        <v>9</v>
      </c>
      <c r="B2" s="291"/>
      <c r="C2" s="291"/>
      <c r="D2" s="292" t="e">
        <f>VLOOKUP($D$1,ورقة2!A2:U6923,9,0)</f>
        <v>#N/A</v>
      </c>
      <c r="E2" s="292"/>
      <c r="F2" s="292"/>
      <c r="G2" s="303">
        <f>'إدخال البيانات'!F5</f>
        <v>0</v>
      </c>
      <c r="H2" s="304"/>
      <c r="I2" s="304"/>
      <c r="J2" s="304"/>
      <c r="K2" s="304"/>
      <c r="L2" s="305"/>
      <c r="M2" s="291" t="s">
        <v>239</v>
      </c>
      <c r="N2" s="291"/>
      <c r="O2" s="291"/>
      <c r="P2" s="292">
        <f>'إدخال البيانات'!E5</f>
        <v>0</v>
      </c>
      <c r="Q2" s="292"/>
      <c r="R2" s="292"/>
      <c r="S2" s="291" t="s">
        <v>237</v>
      </c>
      <c r="T2" s="291"/>
      <c r="U2" s="291"/>
      <c r="V2" s="292">
        <f>'إدخال البيانات'!D5</f>
        <v>0</v>
      </c>
      <c r="W2" s="292"/>
      <c r="X2" s="292"/>
      <c r="Y2" s="291" t="s">
        <v>236</v>
      </c>
      <c r="Z2" s="291"/>
      <c r="AA2" s="291"/>
      <c r="AB2" s="292" t="str">
        <f>'إدخال البيانات'!C5</f>
        <v xml:space="preserve"> </v>
      </c>
      <c r="AC2" s="292"/>
      <c r="AD2" s="292"/>
      <c r="AE2" s="291" t="s">
        <v>238</v>
      </c>
      <c r="AF2" s="291"/>
      <c r="AG2" s="291"/>
      <c r="AH2" s="310"/>
      <c r="AI2" s="310"/>
      <c r="AJ2" s="310"/>
      <c r="AK2" s="309"/>
      <c r="AL2" s="309"/>
      <c r="AO2" s="59" t="s">
        <v>150</v>
      </c>
      <c r="AP2" s="59"/>
      <c r="AQ2" s="59"/>
      <c r="AR2" s="59"/>
      <c r="AS2" s="59"/>
      <c r="AT2" s="59"/>
      <c r="AU2" s="59"/>
      <c r="AV2" s="59"/>
      <c r="AW2" s="59"/>
      <c r="AX2" s="59"/>
      <c r="AY2" s="59"/>
      <c r="AZ2" s="59"/>
      <c r="BA2" s="59"/>
      <c r="BB2" s="59"/>
      <c r="BC2" s="59"/>
      <c r="BD2" s="59"/>
      <c r="BE2" s="59" t="s">
        <v>150</v>
      </c>
      <c r="BF2" s="59"/>
      <c r="BG2" s="59"/>
      <c r="BH2" s="59"/>
      <c r="BI2" s="59"/>
      <c r="BJ2" s="59"/>
      <c r="BK2" s="59"/>
      <c r="BL2" s="59"/>
      <c r="BM2" s="59"/>
      <c r="BN2" s="59"/>
      <c r="BO2" s="59"/>
      <c r="BP2" s="59"/>
      <c r="BQ2" s="59"/>
      <c r="BR2" s="59"/>
      <c r="BS2" s="59" t="s">
        <v>243</v>
      </c>
      <c r="BT2" s="59" t="s">
        <v>690</v>
      </c>
      <c r="BU2" s="59"/>
      <c r="BV2" s="59"/>
      <c r="BW2" s="59"/>
      <c r="BX2" s="59"/>
      <c r="BY2" s="59"/>
    </row>
    <row r="3" spans="1:79" s="60" customFormat="1" ht="15.75" x14ac:dyDescent="0.2">
      <c r="A3" s="291" t="s">
        <v>11</v>
      </c>
      <c r="B3" s="291"/>
      <c r="C3" s="291"/>
      <c r="D3" s="293" t="str">
        <f>IFERROR(IF('إدخال البيانات'!D12&lt;&gt;"",'إدخال البيانات'!D12,VLOOKUP($D$1,ورقة2!A2:U6923,5,0)),"")</f>
        <v/>
      </c>
      <c r="E3" s="293"/>
      <c r="F3" s="293"/>
      <c r="G3" s="291" t="s">
        <v>10</v>
      </c>
      <c r="H3" s="291"/>
      <c r="I3" s="291"/>
      <c r="J3" s="292" t="str">
        <f>IFERROR(IF('إدخال البيانات'!C12&lt;&gt;"",'إدخال البيانات'!C12,VLOOKUP(D1,ورقة2!A2:H6923,8,0)),"")</f>
        <v/>
      </c>
      <c r="K3" s="292"/>
      <c r="L3" s="292"/>
      <c r="M3" s="291" t="s">
        <v>49</v>
      </c>
      <c r="N3" s="291"/>
      <c r="O3" s="291"/>
      <c r="P3" s="293">
        <f>IF(OR(J3='إدخال البيانات'!L4,'إختيار المقررات'!J3='إدخال البيانات'!L5),'إدخال البيانات'!A7,'إدخال البيانات'!B7)</f>
        <v>0</v>
      </c>
      <c r="Q3" s="293"/>
      <c r="R3" s="293"/>
      <c r="S3" s="291" t="s">
        <v>16</v>
      </c>
      <c r="T3" s="291"/>
      <c r="U3" s="291"/>
      <c r="V3" s="293" t="str">
        <f>IFERROR(IF('إختيار المقررات'!J3&lt;&gt;'إدخال البيانات'!L4,'إدخال البيانات'!J4,VLOOKUP(LEFT('إدخال البيانات'!A7,2),'إدخال البيانات'!I1:J21,2,0)),"")</f>
        <v>غير سوري</v>
      </c>
      <c r="W3" s="293"/>
      <c r="X3" s="293"/>
      <c r="Y3" s="291" t="s">
        <v>240</v>
      </c>
      <c r="Z3" s="291"/>
      <c r="AA3" s="291"/>
      <c r="AB3" s="293" t="str">
        <f>IF(J3&lt;&gt;'إدخال البيانات'!L4,"غير سوري",'إدخال البيانات'!C7)</f>
        <v>غير سوري</v>
      </c>
      <c r="AC3" s="293">
        <f>'إدخال البيانات'!C7</f>
        <v>0</v>
      </c>
      <c r="AD3" s="293"/>
      <c r="AE3" s="291" t="s">
        <v>141</v>
      </c>
      <c r="AF3" s="291"/>
      <c r="AG3" s="291"/>
      <c r="AH3" s="293" t="str">
        <f>IF(AND(OR(J3="العربية السورية",J3="الفلسطينية السورية"),D3="ذكر"),'إدخال البيانات'!D9,"لايوجد")</f>
        <v>لايوجد</v>
      </c>
      <c r="AI3" s="293"/>
      <c r="AJ3" s="293"/>
      <c r="AK3" s="311"/>
      <c r="AL3" s="311"/>
      <c r="AO3" s="59" t="s">
        <v>42</v>
      </c>
      <c r="AP3" s="59"/>
      <c r="AQ3" s="59"/>
      <c r="AR3" s="59"/>
      <c r="AS3" s="59"/>
      <c r="AT3" s="59"/>
      <c r="AU3" s="59"/>
      <c r="AV3" s="59"/>
      <c r="AW3" s="59"/>
      <c r="AX3" s="59"/>
      <c r="AY3" s="59"/>
      <c r="AZ3" s="59"/>
      <c r="BA3" s="59"/>
      <c r="BB3" s="59"/>
      <c r="BC3" s="59"/>
      <c r="BD3" s="59"/>
      <c r="BE3" s="59" t="s">
        <v>42</v>
      </c>
      <c r="BF3" s="59"/>
      <c r="BG3" s="59"/>
      <c r="BH3" s="59"/>
      <c r="BI3" s="59"/>
      <c r="BJ3" s="59"/>
      <c r="BK3" s="59"/>
      <c r="BL3" s="59"/>
      <c r="BM3" s="59"/>
      <c r="BN3" s="59"/>
      <c r="BO3" s="59"/>
      <c r="BP3" s="59"/>
      <c r="BQ3" s="59"/>
      <c r="BR3" s="59"/>
      <c r="BS3" s="59"/>
      <c r="BT3" s="59"/>
      <c r="BU3" s="59"/>
      <c r="BV3" s="59"/>
      <c r="BW3" s="59"/>
      <c r="BX3" s="59"/>
      <c r="BY3" s="59"/>
    </row>
    <row r="4" spans="1:79" s="60" customFormat="1" ht="16.5" thickBot="1" x14ac:dyDescent="0.25">
      <c r="A4" s="291" t="s">
        <v>12</v>
      </c>
      <c r="B4" s="291"/>
      <c r="C4" s="291"/>
      <c r="D4" s="301" t="str">
        <f>IFERROR(IF('إدخال البيانات'!A9&lt;&gt;"",'إدخال البيانات'!A9,VLOOKUP($D$1,ورقة2!A2:U6923,10,0)),"")</f>
        <v/>
      </c>
      <c r="E4" s="301"/>
      <c r="F4" s="301"/>
      <c r="G4" s="294" t="s">
        <v>13</v>
      </c>
      <c r="H4" s="294"/>
      <c r="I4" s="294"/>
      <c r="J4" s="306" t="str">
        <f>IFERROR(IF('إدخال البيانات'!B9&lt;&gt;"",'إدخال البيانات'!B9,VLOOKUP($D$1,ورقة2!A2:U6923,11,0)),"")</f>
        <v/>
      </c>
      <c r="K4" s="306"/>
      <c r="L4" s="306"/>
      <c r="M4" s="294" t="s">
        <v>14</v>
      </c>
      <c r="N4" s="294"/>
      <c r="O4" s="294"/>
      <c r="P4" s="301" t="str">
        <f>IFERROR(IF('إدخال البيانات'!C9&lt;&gt;"",'إدخال البيانات'!C9,VLOOKUP($D$1,ورقة2!A2:U6923,12,0)),"")</f>
        <v/>
      </c>
      <c r="Q4" s="301"/>
      <c r="R4" s="301"/>
      <c r="S4" s="294" t="s">
        <v>139</v>
      </c>
      <c r="T4" s="294"/>
      <c r="U4" s="294"/>
      <c r="V4" s="316">
        <f>'إدخال البيانات'!E7</f>
        <v>0</v>
      </c>
      <c r="W4" s="301"/>
      <c r="X4" s="301"/>
      <c r="Y4" s="294" t="s">
        <v>140</v>
      </c>
      <c r="Z4" s="294"/>
      <c r="AA4" s="294"/>
      <c r="AB4" s="316">
        <f>'إدخال البيانات'!D7</f>
        <v>0</v>
      </c>
      <c r="AC4" s="301">
        <f>'إدخال البيانات'!D7</f>
        <v>0</v>
      </c>
      <c r="AD4" s="301"/>
      <c r="AE4" s="294" t="s">
        <v>53</v>
      </c>
      <c r="AF4" s="294"/>
      <c r="AG4" s="294"/>
      <c r="AH4" s="312">
        <f>'إدخال البيانات'!F7</f>
        <v>0</v>
      </c>
      <c r="AI4" s="313"/>
      <c r="AJ4" s="313"/>
      <c r="AK4" s="313"/>
      <c r="AL4" s="313"/>
      <c r="AO4" s="54" t="s">
        <v>56</v>
      </c>
      <c r="AP4" s="59"/>
      <c r="AQ4" s="59"/>
      <c r="AR4" s="59"/>
      <c r="AS4" s="59"/>
      <c r="AT4" s="59"/>
      <c r="AU4" s="59"/>
      <c r="AV4" s="59"/>
      <c r="AW4" s="59"/>
      <c r="AX4" s="59"/>
      <c r="AY4" s="59"/>
      <c r="AZ4" s="59"/>
      <c r="BA4" s="59"/>
      <c r="BB4" s="59"/>
      <c r="BC4" s="58"/>
      <c r="BD4" s="59"/>
      <c r="BE4" s="54" t="s">
        <v>56</v>
      </c>
      <c r="BF4" s="59"/>
      <c r="BG4" s="59"/>
      <c r="BH4" s="59"/>
      <c r="BI4" s="59"/>
      <c r="BJ4" s="59"/>
      <c r="BK4" s="59"/>
      <c r="BL4" s="59"/>
      <c r="BM4" s="59"/>
      <c r="BN4" s="59"/>
      <c r="BO4" s="59"/>
      <c r="BP4" s="59"/>
      <c r="BQ4" s="55"/>
      <c r="BR4" s="59"/>
      <c r="BS4" s="59"/>
      <c r="BT4" s="59"/>
      <c r="BU4" s="59"/>
      <c r="BV4" s="59"/>
      <c r="BW4" s="59"/>
      <c r="BX4" s="59"/>
      <c r="BY4" s="59"/>
    </row>
    <row r="5" spans="1:79" s="60" customFormat="1" ht="17.25" thickTop="1" thickBot="1" x14ac:dyDescent="0.25">
      <c r="A5" s="291" t="s">
        <v>148</v>
      </c>
      <c r="B5" s="291"/>
      <c r="C5" s="291"/>
      <c r="D5" s="298"/>
      <c r="E5" s="299"/>
      <c r="F5" s="299"/>
      <c r="G5" s="299"/>
      <c r="H5" s="299"/>
      <c r="I5" s="299"/>
      <c r="J5" s="299"/>
      <c r="K5" s="299"/>
      <c r="L5" s="300"/>
      <c r="M5" s="294" t="s">
        <v>699</v>
      </c>
      <c r="N5" s="294"/>
      <c r="O5" s="294"/>
      <c r="P5" s="301" t="e">
        <f>VLOOKUP($D$1,ورقة2!$A$2:$U$6923,14,0)</f>
        <v>#N/A</v>
      </c>
      <c r="Q5" s="301"/>
      <c r="R5" s="301"/>
      <c r="S5" s="294" t="s">
        <v>0</v>
      </c>
      <c r="T5" s="294"/>
      <c r="U5" s="294"/>
      <c r="V5" s="302" t="e">
        <f>VLOOKUP($D$1,ورقة2!$A$2:$U$6923,15,0)</f>
        <v>#N/A</v>
      </c>
      <c r="W5" s="302"/>
      <c r="X5" s="302"/>
      <c r="Y5" s="294" t="s">
        <v>700</v>
      </c>
      <c r="Z5" s="294"/>
      <c r="AA5" s="294"/>
      <c r="AB5" s="301" t="e">
        <f>VLOOKUP($D$1,ورقة2!$A$2:$U$6923,16,0)</f>
        <v>#N/A</v>
      </c>
      <c r="AC5" s="301"/>
      <c r="AD5" s="301"/>
      <c r="AE5" s="27"/>
      <c r="AF5" s="27"/>
      <c r="AG5" s="27"/>
      <c r="AH5" s="30"/>
      <c r="AI5" s="30"/>
      <c r="AJ5" s="30"/>
      <c r="AK5" s="31"/>
      <c r="AL5" s="31"/>
      <c r="AO5" s="59" t="s">
        <v>151</v>
      </c>
      <c r="AP5" s="59"/>
      <c r="AQ5" s="59"/>
      <c r="AR5" s="59"/>
      <c r="AS5" s="59"/>
      <c r="AT5" s="59"/>
      <c r="AU5" s="59"/>
      <c r="AV5" s="59"/>
      <c r="AW5" s="59"/>
      <c r="AX5" s="59"/>
      <c r="AY5" s="59"/>
      <c r="AZ5" s="59"/>
      <c r="BA5" s="59"/>
      <c r="BB5" s="59"/>
      <c r="BC5" s="59"/>
      <c r="BD5" s="59"/>
      <c r="BE5" s="59" t="s">
        <v>151</v>
      </c>
      <c r="BF5" s="59"/>
      <c r="BG5" s="59"/>
      <c r="BH5" s="59"/>
      <c r="BI5" s="59"/>
      <c r="BJ5" s="59"/>
      <c r="BK5" s="59"/>
      <c r="BL5" s="59">
        <v>1</v>
      </c>
      <c r="BM5" s="1"/>
      <c r="BN5" s="59" t="s">
        <v>281</v>
      </c>
      <c r="BO5" s="59"/>
      <c r="BP5" s="59"/>
      <c r="BQ5" s="59"/>
      <c r="BR5" s="59"/>
      <c r="BS5" s="59"/>
      <c r="BT5" s="59" t="e">
        <f>IF(AND(BT6="",BT7="",BT8="",BT9="",BT10="",BT11=""),"",BL5)</f>
        <v>#N/A</v>
      </c>
      <c r="BU5" s="59"/>
      <c r="BV5" s="55"/>
      <c r="BW5" s="59"/>
      <c r="BX5" s="59"/>
      <c r="BY5" s="59"/>
    </row>
    <row r="6" spans="1:79" s="60" customFormat="1" ht="16.5" thickBot="1" x14ac:dyDescent="0.25">
      <c r="A6" s="118"/>
      <c r="B6" s="272" t="e">
        <f>'إدخال البيانات'!A2</f>
        <v>#N/A</v>
      </c>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K6" s="27"/>
      <c r="AL6" s="27"/>
      <c r="AM6" s="27"/>
      <c r="AN6" s="27"/>
      <c r="AO6" s="59" t="s">
        <v>152</v>
      </c>
      <c r="AP6" s="59"/>
      <c r="AQ6" s="59"/>
      <c r="AR6" s="59"/>
      <c r="AS6" s="59"/>
      <c r="AT6" s="59"/>
      <c r="AU6" s="59"/>
      <c r="AV6" s="59"/>
      <c r="AW6" s="59"/>
      <c r="AX6" s="59"/>
      <c r="AY6" s="59"/>
      <c r="AZ6" s="59"/>
      <c r="BA6" s="59"/>
      <c r="BB6" s="59"/>
      <c r="BC6" s="59"/>
      <c r="BD6" s="59"/>
      <c r="BE6" s="59" t="s">
        <v>152</v>
      </c>
      <c r="BF6" s="59"/>
      <c r="BG6" s="59"/>
      <c r="BH6" s="59"/>
      <c r="BI6" s="59"/>
      <c r="BJ6" s="59"/>
      <c r="BK6" s="59" t="e">
        <f>IF(BR6&lt;&gt;"",BL6,"")</f>
        <v>#N/A</v>
      </c>
      <c r="BL6" s="56">
        <v>2</v>
      </c>
      <c r="BM6" s="1">
        <v>610</v>
      </c>
      <c r="BN6" s="1" t="s">
        <v>1357</v>
      </c>
      <c r="BO6" s="59" t="s">
        <v>58</v>
      </c>
      <c r="BP6" s="59" t="s">
        <v>277</v>
      </c>
      <c r="BQ6" s="59" t="str">
        <f>IFERROR(VLOOKUP(BL6,$G$9:$T$21,13,0),"")</f>
        <v/>
      </c>
      <c r="BR6" s="61" t="e">
        <f>IF(VLOOKUP(D1,ورقة4!A1:$AX$14708,MATCH('إختيار المقررات'!BM6,ورقة4!$A$1:$AX$1,0),0)=0,"",VLOOKUP(D1,ورقة4!A1:$AX$14708,MATCH('إختيار المقررات'!BM6,ورقة4!$A$1:$AX$1,0),0))</f>
        <v>#N/A</v>
      </c>
      <c r="BS6" s="55"/>
      <c r="BT6" s="59" t="e">
        <f>IF(BR6="","",BL6)</f>
        <v>#N/A</v>
      </c>
      <c r="BU6" s="59"/>
      <c r="BV6" s="59"/>
      <c r="BW6" s="59"/>
      <c r="BX6" s="56"/>
      <c r="BY6" s="59"/>
    </row>
    <row r="7" spans="1:79" ht="24" customHeight="1" thickTop="1" thickBot="1" x14ac:dyDescent="0.3">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C7" s="280" t="s">
        <v>23</v>
      </c>
      <c r="AD7" s="281"/>
      <c r="AE7" s="281"/>
      <c r="AF7" s="281"/>
      <c r="AG7" s="282"/>
      <c r="AH7" s="283" t="e">
        <f>IF(D2="الرابعة حديث",7000,0)</f>
        <v>#N/A</v>
      </c>
      <c r="AI7" s="284"/>
      <c r="AJ7" s="285"/>
      <c r="AL7" s="27"/>
      <c r="AM7" s="27"/>
      <c r="AN7" s="27"/>
      <c r="AO7" s="59" t="s">
        <v>8</v>
      </c>
      <c r="BC7" s="58"/>
      <c r="BE7" s="59" t="s">
        <v>8</v>
      </c>
      <c r="BK7" s="59" t="e">
        <f t="shared" ref="BK7:BK60" si="0">IF(BR7&lt;&gt;"",BL7,"")</f>
        <v>#N/A</v>
      </c>
      <c r="BL7" s="59">
        <v>3</v>
      </c>
      <c r="BM7" s="1">
        <v>611</v>
      </c>
      <c r="BN7" s="1" t="s">
        <v>1358</v>
      </c>
      <c r="BO7" s="59" t="s">
        <v>58</v>
      </c>
      <c r="BP7" s="59" t="s">
        <v>277</v>
      </c>
      <c r="BQ7" s="59" t="str">
        <f t="shared" ref="BQ7:BQ24" si="1">IFERROR(VLOOKUP(BL7,$G$9:$T$21,13,0),"")</f>
        <v/>
      </c>
      <c r="BR7" s="61" t="e">
        <f>IF(VLOOKUP($D$1,ورقة4!$A$1:$AX$14708,MATCH('إختيار المقررات'!BM7,ورقة4!$A$1:$AX$1,0),0)=0,"",VLOOKUP($D$1,ورقة4!$A$1:$AX$14708,MATCH('إختيار المقررات'!BM7,ورقة4!$A$1:$AX$1,0),0))</f>
        <v>#N/A</v>
      </c>
      <c r="BS7" s="55"/>
      <c r="BT7" s="59" t="e">
        <f t="shared" ref="BT7:BT11" si="2">IF(BR7="","",BL7)</f>
        <v>#N/A</v>
      </c>
      <c r="BU7" s="59"/>
      <c r="BX7" s="59"/>
      <c r="BY7" s="59"/>
      <c r="BZ7" s="60"/>
      <c r="CA7" s="60"/>
    </row>
    <row r="8" spans="1:79" ht="25.5" thickTop="1" thickBot="1" x14ac:dyDescent="0.3">
      <c r="H8" s="118"/>
      <c r="I8" s="62"/>
      <c r="J8" s="119" t="s">
        <v>26</v>
      </c>
      <c r="K8" s="295" t="s">
        <v>689</v>
      </c>
      <c r="L8" s="295"/>
      <c r="M8" s="295"/>
      <c r="N8" s="295"/>
      <c r="O8" s="295"/>
      <c r="P8" s="295"/>
      <c r="Q8" s="295"/>
      <c r="R8" s="295"/>
      <c r="S8" s="295"/>
      <c r="T8" s="295"/>
      <c r="V8" s="314" t="s">
        <v>803</v>
      </c>
      <c r="W8" s="314"/>
      <c r="X8" s="314"/>
      <c r="Y8" s="314"/>
      <c r="Z8" s="314"/>
      <c r="AA8" s="314"/>
      <c r="AC8" s="274" t="s">
        <v>302</v>
      </c>
      <c r="AD8" s="275"/>
      <c r="AE8" s="275"/>
      <c r="AF8" s="275"/>
      <c r="AG8" s="275"/>
      <c r="AH8" s="278" t="e">
        <f>IF(AC20="ضعف الرسوم",SUM(I10:I27)*2,SUM(I10:I27))</f>
        <v>#N/A</v>
      </c>
      <c r="AI8" s="278"/>
      <c r="AJ8" s="279"/>
      <c r="AO8" s="64" t="s">
        <v>708</v>
      </c>
      <c r="BC8" s="59"/>
      <c r="BK8" s="59" t="e">
        <f t="shared" si="0"/>
        <v>#N/A</v>
      </c>
      <c r="BL8" s="56">
        <v>4</v>
      </c>
      <c r="BM8" s="1">
        <v>612</v>
      </c>
      <c r="BN8" s="1" t="s">
        <v>1359</v>
      </c>
      <c r="BO8" s="59" t="s">
        <v>58</v>
      </c>
      <c r="BP8" s="59" t="s">
        <v>277</v>
      </c>
      <c r="BQ8" s="59" t="str">
        <f t="shared" si="1"/>
        <v/>
      </c>
      <c r="BR8" s="61" t="e">
        <f>IF(VLOOKUP($D$1,ورقة4!$A$1:$AX$14708,MATCH('إختيار المقررات'!BM8,ورقة4!$A$1:$AX$1,0),0)=0,"",VLOOKUP($D$1,ورقة4!$A$1:$AX$14708,MATCH('إختيار المقررات'!BM8,ورقة4!$A$1:$AX$1,0),0))</f>
        <v>#N/A</v>
      </c>
      <c r="BS8" s="55"/>
      <c r="BT8" s="59" t="e">
        <f t="shared" si="2"/>
        <v>#N/A</v>
      </c>
      <c r="BU8" s="59"/>
      <c r="BX8" s="56"/>
      <c r="BY8" s="59"/>
      <c r="BZ8" s="60"/>
      <c r="CA8" s="60"/>
    </row>
    <row r="9" spans="1:79" ht="18.75" thickBot="1" x14ac:dyDescent="0.3">
      <c r="B9" s="63"/>
      <c r="C9" s="63"/>
      <c r="D9" s="63"/>
      <c r="E9" s="63"/>
      <c r="F9" s="63" t="str">
        <f>IF(AND(T9=1,S9="ج"),H9,"")</f>
        <v/>
      </c>
      <c r="G9" s="63" t="str">
        <f>IFERROR(SMALL($BT$4:$BT$60,BL5),"")</f>
        <v/>
      </c>
      <c r="H9" s="63" t="str">
        <f>G9</f>
        <v/>
      </c>
      <c r="J9" s="75"/>
      <c r="K9" s="297" t="str">
        <f>IFERROR(VLOOKUP(G9,$BL$4:$BN$54,3,0),"")</f>
        <v/>
      </c>
      <c r="L9" s="297"/>
      <c r="M9" s="297"/>
      <c r="N9" s="297"/>
      <c r="O9" s="297"/>
      <c r="P9" s="297"/>
      <c r="Q9" s="297"/>
      <c r="R9" s="297"/>
      <c r="S9" s="76" t="str">
        <f t="shared" ref="S9" si="3">IFERROR(IF(AND($D$2="الأولى حديث",G9&gt;7,$BZ$25&gt;6),"",IF(VLOOKUP(K9,$BN$5:$BR$54,5,0)=0,"",VLOOKUP(K9,$BN$5:$BR$54,5,0))),"")</f>
        <v/>
      </c>
      <c r="T9" s="77"/>
      <c r="V9" s="314"/>
      <c r="W9" s="314"/>
      <c r="X9" s="314"/>
      <c r="Y9" s="314"/>
      <c r="Z9" s="314"/>
      <c r="AA9" s="314"/>
      <c r="AC9" s="274" t="s">
        <v>153</v>
      </c>
      <c r="AD9" s="275"/>
      <c r="AE9" s="275"/>
      <c r="AF9" s="275"/>
      <c r="AG9" s="275"/>
      <c r="AH9" s="278" t="e">
        <f>VLOOKUP(D1,ورقة2!A2:Q6637,17,0)</f>
        <v>#N/A</v>
      </c>
      <c r="AI9" s="278"/>
      <c r="AJ9" s="279"/>
      <c r="AK9" s="28"/>
      <c r="BC9" s="58"/>
      <c r="BK9" s="59" t="e">
        <f t="shared" si="0"/>
        <v>#N/A</v>
      </c>
      <c r="BL9" s="59">
        <v>5</v>
      </c>
      <c r="BM9" s="1">
        <v>613</v>
      </c>
      <c r="BN9" s="1" t="s">
        <v>1360</v>
      </c>
      <c r="BO9" s="59" t="s">
        <v>58</v>
      </c>
      <c r="BP9" s="59" t="s">
        <v>277</v>
      </c>
      <c r="BQ9" s="59" t="str">
        <f t="shared" si="1"/>
        <v/>
      </c>
      <c r="BR9" s="61" t="e">
        <f>IF(VLOOKUP($D$1,ورقة4!$A$1:$AX$14708,MATCH('إختيار المقررات'!BM9,ورقة4!$A$1:$AX$1,0),0)=0,"",VLOOKUP($D$1,ورقة4!$A$1:$AX$14708,MATCH('إختيار المقررات'!BM9,ورقة4!$A$1:$AX$1,0),0))</f>
        <v>#N/A</v>
      </c>
      <c r="BS9" s="55"/>
      <c r="BT9" s="59" t="e">
        <f t="shared" si="2"/>
        <v>#N/A</v>
      </c>
      <c r="BU9" s="59"/>
      <c r="BX9" s="59"/>
      <c r="BY9" s="59"/>
      <c r="BZ9" s="60"/>
      <c r="CA9" s="60"/>
    </row>
    <row r="10" spans="1:79" ht="19.5" thickTop="1" thickBot="1" x14ac:dyDescent="0.3">
      <c r="B10" s="63"/>
      <c r="C10" s="63">
        <f>IF(D10&gt;0,1,0)</f>
        <v>0</v>
      </c>
      <c r="D10" s="63">
        <f>IF(E10&gt;0,1,0)</f>
        <v>0</v>
      </c>
      <c r="E10" s="68">
        <f>IF(I10&lt;&gt;$B$11,I10,0)</f>
        <v>0</v>
      </c>
      <c r="F10" s="63" t="str">
        <f>IF(OR(H10=1,H10=8,H10=14,H10=21,H10=27,H10=33,H10=310,H10=45),H10,IF(AND(T10=1,OR(S10="ج",S10="ر1",S10="ر2",S10="A")),H10,""))</f>
        <v/>
      </c>
      <c r="G10" s="63" t="str">
        <f>IFERROR(SMALL($BT$4:$BT$60,BL6),"")</f>
        <v/>
      </c>
      <c r="H10" s="63" t="str">
        <f t="shared" ref="H10:H32" si="4">G10</f>
        <v/>
      </c>
      <c r="I10" s="68" t="b">
        <f>IF(AND(T10=1,S10="A"),35000,IF(OR(S10="ج",S10="ر1",S10="ر2"),IF(T10=1,IF($D$5=$AO$7,0,IF(OR($D$5=$AO$1,$D$5=$AO$2,$D$5=$AO$5,$D$5=$AO$8),IF(S10="ج",5600,IF(S10="ر1",7200,IF(S10="ر2",8800,""))),IF(OR($D$5=$AO$3,$D$5=$AO$6),IF(S10="ج",3500,IF(S10="ر1",4500,IF(S10="ر2",5500,""))),IF($D$5=$AO$4,500,IF(S10="ج",7000,IF(S10="ر1",9000,IF(S10="ر2",11000,""))))))))))</f>
        <v>0</v>
      </c>
      <c r="J10" s="120" t="str">
        <f>IF(IFERROR(VLOOKUP(H10,$BL$4:$BN$60,2,0),"")=0,"",IFERROR(VLOOKUP(H10,$BL$4:$BN$60,2,0),""))</f>
        <v/>
      </c>
      <c r="K10" s="268" t="str">
        <f>IFERROR(VLOOKUP(H10,$BL$4:$BN$60,3,0),"")</f>
        <v/>
      </c>
      <c r="L10" s="269"/>
      <c r="M10" s="269"/>
      <c r="N10" s="269"/>
      <c r="O10" s="269"/>
      <c r="P10" s="269"/>
      <c r="Q10" s="269"/>
      <c r="R10" s="270"/>
      <c r="S10" s="76" t="str">
        <f>IFERROR(IF(VLOOKUP(K10,$BN$5:$BR$60,5,0)=0,"",VLOOKUP(K10,$BN$5:$BR$60,5,0)),"")</f>
        <v/>
      </c>
      <c r="T10" s="78"/>
      <c r="V10" s="273" t="s">
        <v>691</v>
      </c>
      <c r="W10" s="273"/>
      <c r="X10" s="273"/>
      <c r="Y10" s="273"/>
      <c r="Z10" s="273"/>
      <c r="AA10" s="273"/>
      <c r="AC10" s="274" t="s">
        <v>736</v>
      </c>
      <c r="AD10" s="275"/>
      <c r="AE10" s="275"/>
      <c r="AF10" s="275"/>
      <c r="AG10" s="275"/>
      <c r="AH10" s="278">
        <f>IF(AB19&gt;0,COUNT(U13:U18)*15000,IF(D5=AO4,COUNT(U13:U18)*1500,IF(OR(D5=AO3,D5=AO6),COUNT(U13:U18)*7500,IF(OR(D5=AO1,D5=AO2,D5=AO8,D5=AO5),COUNT(U13:U18)*12000,COUNT(U13:U18)*15000))))</f>
        <v>0</v>
      </c>
      <c r="AI10" s="278"/>
      <c r="AJ10" s="279"/>
      <c r="AK10" s="32"/>
      <c r="BK10" s="59" t="e">
        <f t="shared" si="0"/>
        <v>#N/A</v>
      </c>
      <c r="BL10" s="56">
        <v>6</v>
      </c>
      <c r="BM10" s="1">
        <v>614</v>
      </c>
      <c r="BN10" s="1" t="s">
        <v>1361</v>
      </c>
      <c r="BO10" s="59" t="s">
        <v>58</v>
      </c>
      <c r="BP10" s="59" t="s">
        <v>277</v>
      </c>
      <c r="BQ10" s="59" t="str">
        <f t="shared" si="1"/>
        <v/>
      </c>
      <c r="BR10" s="61" t="e">
        <f>IF(VLOOKUP($D$1,ورقة4!$A$1:$AX$14708,MATCH('إختيار المقررات'!BM10,ورقة4!$A$1:$AX$1,0),0)=0,"",VLOOKUP($D$1,ورقة4!$A$1:$AX$14708,MATCH('إختيار المقررات'!BM10,ورقة4!$A$1:$AX$1,0),0))</f>
        <v>#N/A</v>
      </c>
      <c r="BS10" s="55"/>
      <c r="BT10" s="59" t="e">
        <f t="shared" si="2"/>
        <v>#N/A</v>
      </c>
      <c r="BU10" s="59"/>
      <c r="BX10" s="56"/>
      <c r="BY10" s="59"/>
      <c r="BZ10" s="60"/>
      <c r="CA10" s="60"/>
    </row>
    <row r="11" spans="1:79" ht="18" x14ac:dyDescent="0.25">
      <c r="B11" s="63" t="b">
        <v>0</v>
      </c>
      <c r="C11" s="63">
        <f>D10+D11</f>
        <v>0</v>
      </c>
      <c r="D11" s="63">
        <f t="shared" ref="D11:D27" si="5">IF(E11&gt;0,1,0)</f>
        <v>0</v>
      </c>
      <c r="E11" s="68">
        <f t="shared" ref="E11:E27" si="6">IF(I11&lt;&gt;$B$11,I11,0)</f>
        <v>0</v>
      </c>
      <c r="F11" s="63" t="str">
        <f>IF(AND(T11=1,OR(S11="ج",S11="ر1",S11="ر2",S11="A")),H11,"")</f>
        <v/>
      </c>
      <c r="G11" s="63" t="str">
        <f t="shared" ref="G11:G32" si="7">IFERROR(SMALL($BT$4:$BT$60,BL7),"")</f>
        <v/>
      </c>
      <c r="H11" s="63" t="str">
        <f t="shared" si="4"/>
        <v/>
      </c>
      <c r="I11" s="68" t="b">
        <f t="shared" ref="I11:I32" si="8">IF(AND(T11=1,S11="A"),35000,IF(OR(S11="ج",S11="ر1",S11="ر2"),IF(T11=1,IF($D$5=$AO$7,0,IF(OR($D$5=$AO$1,$D$5=$AO$2,$D$5=$AO$5,$D$5=$AO$8),IF(S11="ج",5600,IF(S11="ر1",7200,IF(S11="ر2",8800,""))),IF(OR($D$5=$AO$3,$D$5=$AO$6),IF(S11="ج",3500,IF(S11="ر1",4500,IF(S11="ر2",5500,""))),IF($D$5=$AO$4,500,IF(S11="ج",7000,IF(S11="ر1",9000,IF(S11="ر2",11000,""))))))))))</f>
        <v>0</v>
      </c>
      <c r="J11" s="120" t="str">
        <f t="shared" ref="J11:J31" si="9">IF(IFERROR(VLOOKUP(H11,$BL$4:$BN$60,2,0),"")=0,"",IFERROR(VLOOKUP(H11,$BL$4:$BN$60,2,0),""))</f>
        <v/>
      </c>
      <c r="K11" s="268" t="str">
        <f t="shared" ref="K11:K26" si="10">IFERROR(VLOOKUP(H11,$BL$4:$BN$60,3,0),"")</f>
        <v/>
      </c>
      <c r="L11" s="269"/>
      <c r="M11" s="269"/>
      <c r="N11" s="269"/>
      <c r="O11" s="269"/>
      <c r="P11" s="269"/>
      <c r="Q11" s="269"/>
      <c r="R11" s="270"/>
      <c r="S11" s="76" t="str">
        <f t="shared" ref="S11:S28" si="11">IFERROR(IF(VLOOKUP(K11,$BN$5:$BR$60,5,0)=0,"",VLOOKUP(K11,$BN$5:$BR$60,5,0)),"")</f>
        <v/>
      </c>
      <c r="T11" s="78"/>
      <c r="V11" s="273"/>
      <c r="W11" s="273"/>
      <c r="X11" s="273"/>
      <c r="Y11" s="273"/>
      <c r="Z11" s="273"/>
      <c r="AA11" s="273"/>
      <c r="AC11" s="274" t="s">
        <v>851</v>
      </c>
      <c r="AD11" s="275"/>
      <c r="AE11" s="275"/>
      <c r="AF11" s="275"/>
      <c r="AG11" s="275"/>
      <c r="AH11" s="278" t="e">
        <f>VLOOKUP($D$1,ورقة2!$A$2:$U$6923,16,0)</f>
        <v>#N/A</v>
      </c>
      <c r="AI11" s="278"/>
      <c r="AJ11" s="279"/>
      <c r="AK11" s="33"/>
      <c r="BK11" s="59" t="e">
        <f t="shared" si="0"/>
        <v>#N/A</v>
      </c>
      <c r="BL11" s="59">
        <v>7</v>
      </c>
      <c r="BM11" s="1">
        <v>615</v>
      </c>
      <c r="BN11" s="1" t="s">
        <v>1362</v>
      </c>
      <c r="BO11" s="59" t="s">
        <v>58</v>
      </c>
      <c r="BP11" s="59" t="s">
        <v>277</v>
      </c>
      <c r="BQ11" s="59" t="str">
        <f t="shared" si="1"/>
        <v/>
      </c>
      <c r="BR11" s="61" t="e">
        <f>IF(VLOOKUP($D$1,ورقة4!$A$1:$AX$14708,MATCH('إختيار المقررات'!BM11,ورقة4!$A$1:$AX$1,0),0)=0,"",VLOOKUP($D$1,ورقة4!$A$1:$AX$14708,MATCH('إختيار المقررات'!BM11,ورقة4!$A$1:$AX$1,0),0))</f>
        <v>#N/A</v>
      </c>
      <c r="BS11" s="55"/>
      <c r="BT11" s="59" t="e">
        <f t="shared" si="2"/>
        <v>#N/A</v>
      </c>
      <c r="BU11" s="59"/>
      <c r="BX11" s="59"/>
      <c r="BY11" s="59"/>
      <c r="BZ11" s="60"/>
      <c r="CA11" s="60"/>
    </row>
    <row r="12" spans="1:79" ht="18.75" thickBot="1" x14ac:dyDescent="0.3">
      <c r="B12" s="63"/>
      <c r="C12" s="63">
        <f>C11+D12</f>
        <v>0</v>
      </c>
      <c r="D12" s="63">
        <f t="shared" si="5"/>
        <v>0</v>
      </c>
      <c r="E12" s="68">
        <f t="shared" si="6"/>
        <v>0</v>
      </c>
      <c r="F12" s="63" t="str">
        <f t="shared" ref="F12:F28" si="12">IF(AND(T12=1,OR(S12="ج",S12="ر1",S12="ر2",S12="A")),H12,"")</f>
        <v/>
      </c>
      <c r="G12" s="63" t="str">
        <f t="shared" si="7"/>
        <v/>
      </c>
      <c r="H12" s="63" t="str">
        <f t="shared" si="4"/>
        <v/>
      </c>
      <c r="I12" s="68" t="b">
        <f t="shared" si="8"/>
        <v>0</v>
      </c>
      <c r="J12" s="120" t="str">
        <f t="shared" si="9"/>
        <v/>
      </c>
      <c r="K12" s="268" t="str">
        <f t="shared" si="10"/>
        <v/>
      </c>
      <c r="L12" s="269"/>
      <c r="M12" s="269"/>
      <c r="N12" s="269"/>
      <c r="O12" s="269"/>
      <c r="P12" s="269"/>
      <c r="Q12" s="269"/>
      <c r="R12" s="270"/>
      <c r="S12" s="76" t="str">
        <f t="shared" si="11"/>
        <v/>
      </c>
      <c r="T12" s="78"/>
      <c r="V12" s="296" t="str">
        <f>IF(D3="أنثى","منقطعة عن التسجيل في","منقطع عن التسجيل في")</f>
        <v>منقطع عن التسجيل في</v>
      </c>
      <c r="W12" s="296"/>
      <c r="X12" s="296"/>
      <c r="Y12" s="296"/>
      <c r="Z12" s="296"/>
      <c r="AA12" s="296"/>
      <c r="AC12" s="274" t="s">
        <v>741</v>
      </c>
      <c r="AD12" s="275"/>
      <c r="AE12" s="275"/>
      <c r="AF12" s="275"/>
      <c r="AG12" s="275"/>
      <c r="AH12" s="278" t="e">
        <f>SUM(AH7:AJ10)-SUM(AH11:AJ11)</f>
        <v>#N/A</v>
      </c>
      <c r="AI12" s="278"/>
      <c r="AJ12" s="279"/>
      <c r="AK12" s="33"/>
      <c r="BK12" s="59" t="str">
        <f t="shared" si="0"/>
        <v/>
      </c>
      <c r="BL12" s="56">
        <v>8</v>
      </c>
      <c r="BM12" s="1"/>
      <c r="BN12" s="59" t="s">
        <v>282</v>
      </c>
      <c r="BQ12" s="59" t="str">
        <f t="shared" si="1"/>
        <v/>
      </c>
      <c r="BS12" s="59"/>
      <c r="BT12" s="59" t="e">
        <f>IF(AND(BT13="",BT14="",BT15="",BT16="",BT17="",BT18=""),"",BL12)</f>
        <v>#N/A</v>
      </c>
      <c r="BX12" s="56"/>
      <c r="BY12" s="59"/>
      <c r="BZ12" s="60"/>
      <c r="CA12" s="60"/>
    </row>
    <row r="13" spans="1:79" ht="18.75" thickBot="1" x14ac:dyDescent="0.3">
      <c r="B13" s="63"/>
      <c r="C13" s="63">
        <f t="shared" ref="C13:C27" si="13">C12+D13</f>
        <v>0</v>
      </c>
      <c r="D13" s="63">
        <f t="shared" si="5"/>
        <v>0</v>
      </c>
      <c r="E13" s="68">
        <f t="shared" si="6"/>
        <v>0</v>
      </c>
      <c r="F13" s="63" t="str">
        <f t="shared" si="12"/>
        <v/>
      </c>
      <c r="G13" s="63" t="str">
        <f t="shared" si="7"/>
        <v/>
      </c>
      <c r="H13" s="63" t="str">
        <f t="shared" si="4"/>
        <v/>
      </c>
      <c r="I13" s="68" t="b">
        <f t="shared" si="8"/>
        <v>0</v>
      </c>
      <c r="J13" s="120" t="str">
        <f t="shared" si="9"/>
        <v/>
      </c>
      <c r="K13" s="268" t="str">
        <f t="shared" si="10"/>
        <v/>
      </c>
      <c r="L13" s="269"/>
      <c r="M13" s="269"/>
      <c r="N13" s="269"/>
      <c r="O13" s="269"/>
      <c r="P13" s="269"/>
      <c r="Q13" s="269"/>
      <c r="R13" s="270"/>
      <c r="S13" s="76" t="str">
        <f t="shared" si="11"/>
        <v/>
      </c>
      <c r="T13" s="78"/>
      <c r="U13" s="63" t="str">
        <f>IFERROR(SMALL($A$27:$A$32,BL5),"")</f>
        <v/>
      </c>
      <c r="V13" s="271" t="str">
        <f t="shared" ref="V13:V18" si="14">IFERROR(VLOOKUP(U13,$A$49:$B$54,2,0),"")</f>
        <v/>
      </c>
      <c r="W13" s="271"/>
      <c r="X13" s="271"/>
      <c r="Y13" s="271"/>
      <c r="Z13" s="271"/>
      <c r="AA13" s="271"/>
      <c r="AC13" s="274" t="s">
        <v>19</v>
      </c>
      <c r="AD13" s="275"/>
      <c r="AE13" s="275"/>
      <c r="AF13" s="275"/>
      <c r="AG13" s="275"/>
      <c r="AH13" s="276" t="s">
        <v>242</v>
      </c>
      <c r="AI13" s="276"/>
      <c r="AJ13" s="277"/>
      <c r="AK13" s="34"/>
      <c r="BK13" s="59" t="e">
        <f t="shared" si="0"/>
        <v>#N/A</v>
      </c>
      <c r="BL13" s="59">
        <v>9</v>
      </c>
      <c r="BM13" s="1">
        <v>616</v>
      </c>
      <c r="BN13" s="1" t="s">
        <v>1363</v>
      </c>
      <c r="BO13" s="64" t="s">
        <v>58</v>
      </c>
      <c r="BP13" s="64" t="s">
        <v>279</v>
      </c>
      <c r="BQ13" s="59" t="str">
        <f t="shared" si="1"/>
        <v/>
      </c>
      <c r="BR13" s="61" t="e">
        <f>IF(VLOOKUP($D$1,ورقة4!$A$1:$AX$14708,MATCH('إختيار المقررات'!BM13,ورقة4!$A$1:$AX$1,0),0)=0,"",VLOOKUP($D$1,ورقة4!$A$1:$AX$14708,MATCH('إختيار المقررات'!BM13,ورقة4!$A$1:$AX$1,0),0))</f>
        <v>#N/A</v>
      </c>
      <c r="BS13" s="55"/>
      <c r="BT13" s="59" t="e">
        <f>IF(BR13="","",BL13)</f>
        <v>#N/A</v>
      </c>
      <c r="BX13" s="59"/>
      <c r="BY13" s="59"/>
      <c r="BZ13" s="60"/>
      <c r="CA13" s="60"/>
    </row>
    <row r="14" spans="1:79" ht="18.75" thickBot="1" x14ac:dyDescent="0.3">
      <c r="B14" s="63"/>
      <c r="C14" s="63">
        <f t="shared" si="13"/>
        <v>0</v>
      </c>
      <c r="D14" s="63">
        <f t="shared" si="5"/>
        <v>0</v>
      </c>
      <c r="E14" s="68">
        <f t="shared" si="6"/>
        <v>0</v>
      </c>
      <c r="F14" s="63" t="str">
        <f t="shared" si="12"/>
        <v/>
      </c>
      <c r="G14" s="63" t="str">
        <f t="shared" si="7"/>
        <v/>
      </c>
      <c r="H14" s="63" t="str">
        <f t="shared" si="4"/>
        <v/>
      </c>
      <c r="I14" s="68" t="b">
        <f t="shared" si="8"/>
        <v>0</v>
      </c>
      <c r="J14" s="120" t="str">
        <f t="shared" si="9"/>
        <v/>
      </c>
      <c r="K14" s="268" t="str">
        <f t="shared" si="10"/>
        <v/>
      </c>
      <c r="L14" s="269"/>
      <c r="M14" s="269"/>
      <c r="N14" s="269"/>
      <c r="O14" s="269"/>
      <c r="P14" s="269"/>
      <c r="Q14" s="269"/>
      <c r="R14" s="270"/>
      <c r="S14" s="76" t="str">
        <f t="shared" si="11"/>
        <v/>
      </c>
      <c r="T14" s="78"/>
      <c r="U14" s="63" t="str">
        <f t="shared" ref="U14:U18" si="15">IFERROR(SMALL($A$27:$A$32,BL6),"")</f>
        <v/>
      </c>
      <c r="V14" s="271" t="str">
        <f t="shared" si="14"/>
        <v/>
      </c>
      <c r="W14" s="271"/>
      <c r="X14" s="271"/>
      <c r="Y14" s="271"/>
      <c r="Z14" s="271"/>
      <c r="AA14" s="271"/>
      <c r="AC14" s="274" t="s">
        <v>22</v>
      </c>
      <c r="AD14" s="275"/>
      <c r="AE14" s="275"/>
      <c r="AF14" s="275"/>
      <c r="AG14" s="275"/>
      <c r="AH14" s="278" t="e">
        <f>IF(OR(AH12&lt;10000,D5=AO4,AH19=2,AH19=1),AH12,IF(AH13="نعم",AE25+AE26/2,AH12))</f>
        <v>#N/A</v>
      </c>
      <c r="AI14" s="278"/>
      <c r="AJ14" s="279"/>
      <c r="AK14" s="34"/>
      <c r="BK14" s="59" t="e">
        <f t="shared" si="0"/>
        <v>#N/A</v>
      </c>
      <c r="BL14" s="56">
        <v>10</v>
      </c>
      <c r="BM14" s="1">
        <v>617</v>
      </c>
      <c r="BN14" s="1" t="s">
        <v>1364</v>
      </c>
      <c r="BO14" s="64" t="s">
        <v>58</v>
      </c>
      <c r="BP14" s="64" t="s">
        <v>279</v>
      </c>
      <c r="BQ14" s="59" t="str">
        <f t="shared" si="1"/>
        <v/>
      </c>
      <c r="BR14" s="61" t="e">
        <f>IF(VLOOKUP($D$1,ورقة4!$A$1:$AX$14708,MATCH('إختيار المقررات'!BM14,ورقة4!$A$1:$AX$1,0),0)=0,"",VLOOKUP($D$1,ورقة4!$A$1:$AX$14708,MATCH('إختيار المقررات'!BM14,ورقة4!$A$1:$AX$1,0),0))</f>
        <v>#N/A</v>
      </c>
      <c r="BS14" s="55"/>
      <c r="BT14" s="59" t="e">
        <f t="shared" ref="BT14:BT18" si="16">IF(BR14="","",BL14)</f>
        <v>#N/A</v>
      </c>
      <c r="BX14" s="56"/>
      <c r="BY14" s="59"/>
      <c r="BZ14" s="60"/>
      <c r="CA14" s="60"/>
    </row>
    <row r="15" spans="1:79" ht="18.75" thickBot="1" x14ac:dyDescent="0.3">
      <c r="B15" s="63"/>
      <c r="C15" s="63">
        <f t="shared" si="13"/>
        <v>0</v>
      </c>
      <c r="D15" s="63">
        <f t="shared" si="5"/>
        <v>0</v>
      </c>
      <c r="E15" s="68">
        <f t="shared" si="6"/>
        <v>0</v>
      </c>
      <c r="F15" s="63" t="str">
        <f t="shared" si="12"/>
        <v/>
      </c>
      <c r="G15" s="63" t="str">
        <f t="shared" si="7"/>
        <v/>
      </c>
      <c r="H15" s="63" t="str">
        <f t="shared" si="4"/>
        <v/>
      </c>
      <c r="I15" s="68" t="b">
        <f t="shared" si="8"/>
        <v>0</v>
      </c>
      <c r="J15" s="120" t="str">
        <f t="shared" si="9"/>
        <v/>
      </c>
      <c r="K15" s="268" t="str">
        <f t="shared" si="10"/>
        <v/>
      </c>
      <c r="L15" s="269"/>
      <c r="M15" s="269"/>
      <c r="N15" s="269"/>
      <c r="O15" s="269"/>
      <c r="P15" s="269"/>
      <c r="Q15" s="269"/>
      <c r="R15" s="270"/>
      <c r="S15" s="76" t="str">
        <f t="shared" si="11"/>
        <v/>
      </c>
      <c r="T15" s="78"/>
      <c r="U15" s="63" t="str">
        <f t="shared" si="15"/>
        <v/>
      </c>
      <c r="V15" s="271" t="str">
        <f t="shared" si="14"/>
        <v/>
      </c>
      <c r="W15" s="271"/>
      <c r="X15" s="271"/>
      <c r="Y15" s="271"/>
      <c r="Z15" s="271"/>
      <c r="AA15" s="271"/>
      <c r="AC15" s="274" t="s">
        <v>24</v>
      </c>
      <c r="AD15" s="275"/>
      <c r="AE15" s="275"/>
      <c r="AF15" s="275"/>
      <c r="AG15" s="275"/>
      <c r="AH15" s="278" t="e">
        <f>IF(OR(D5=BE4,D5=BE7),0,AH12-AH14)</f>
        <v>#N/A</v>
      </c>
      <c r="AI15" s="278"/>
      <c r="AJ15" s="279"/>
      <c r="AK15" s="34"/>
      <c r="BK15" s="59" t="e">
        <f t="shared" si="0"/>
        <v>#N/A</v>
      </c>
      <c r="BL15" s="59">
        <v>11</v>
      </c>
      <c r="BM15" s="1">
        <v>618</v>
      </c>
      <c r="BN15" s="1" t="s">
        <v>1365</v>
      </c>
      <c r="BO15" s="64" t="s">
        <v>58</v>
      </c>
      <c r="BP15" s="64" t="s">
        <v>279</v>
      </c>
      <c r="BQ15" s="59" t="str">
        <f t="shared" si="1"/>
        <v/>
      </c>
      <c r="BR15" s="61" t="e">
        <f>IF(VLOOKUP($D$1,ورقة4!$A$1:$AX$14708,MATCH('إختيار المقررات'!BM15,ورقة4!$A$1:$AX$1,0),0)=0,"",VLOOKUP($D$1,ورقة4!$A$1:$AX$14708,MATCH('إختيار المقررات'!BM15,ورقة4!$A$1:$AX$1,0),0))</f>
        <v>#N/A</v>
      </c>
      <c r="BS15" s="55"/>
      <c r="BT15" s="59" t="e">
        <f t="shared" si="16"/>
        <v>#N/A</v>
      </c>
      <c r="BX15" s="59"/>
      <c r="BY15" s="59"/>
      <c r="BZ15" s="60"/>
      <c r="CA15" s="60"/>
    </row>
    <row r="16" spans="1:79" ht="18.75" thickBot="1" x14ac:dyDescent="0.3">
      <c r="B16" s="63"/>
      <c r="C16" s="63">
        <f t="shared" si="13"/>
        <v>0</v>
      </c>
      <c r="D16" s="63">
        <f t="shared" si="5"/>
        <v>0</v>
      </c>
      <c r="E16" s="68">
        <f t="shared" si="6"/>
        <v>0</v>
      </c>
      <c r="F16" s="63" t="str">
        <f t="shared" si="12"/>
        <v/>
      </c>
      <c r="G16" s="63" t="str">
        <f t="shared" si="7"/>
        <v/>
      </c>
      <c r="H16" s="63" t="str">
        <f t="shared" si="4"/>
        <v/>
      </c>
      <c r="I16" s="68" t="b">
        <f t="shared" si="8"/>
        <v>0</v>
      </c>
      <c r="J16" s="120" t="str">
        <f t="shared" si="9"/>
        <v/>
      </c>
      <c r="K16" s="268" t="str">
        <f t="shared" si="10"/>
        <v/>
      </c>
      <c r="L16" s="269"/>
      <c r="M16" s="269"/>
      <c r="N16" s="269"/>
      <c r="O16" s="269"/>
      <c r="P16" s="269"/>
      <c r="Q16" s="269"/>
      <c r="R16" s="270"/>
      <c r="S16" s="76" t="str">
        <f t="shared" si="11"/>
        <v/>
      </c>
      <c r="T16" s="78"/>
      <c r="U16" s="63" t="str">
        <f t="shared" si="15"/>
        <v/>
      </c>
      <c r="V16" s="271" t="str">
        <f t="shared" si="14"/>
        <v/>
      </c>
      <c r="W16" s="271"/>
      <c r="X16" s="271"/>
      <c r="Y16" s="271"/>
      <c r="Z16" s="271"/>
      <c r="AA16" s="271"/>
      <c r="AC16" s="274" t="s">
        <v>154</v>
      </c>
      <c r="AD16" s="275"/>
      <c r="AE16" s="275"/>
      <c r="AF16" s="275"/>
      <c r="AG16" s="275"/>
      <c r="AH16" s="278">
        <f>COUNTIFS(S9:S27,"ج",T9:T27,1)</f>
        <v>0</v>
      </c>
      <c r="AI16" s="278"/>
      <c r="AJ16" s="279"/>
      <c r="AK16" s="34"/>
      <c r="BK16" s="59" t="e">
        <f t="shared" si="0"/>
        <v>#N/A</v>
      </c>
      <c r="BL16" s="56">
        <v>12</v>
      </c>
      <c r="BM16" s="1">
        <v>619</v>
      </c>
      <c r="BN16" s="1" t="s">
        <v>1366</v>
      </c>
      <c r="BO16" s="64" t="s">
        <v>58</v>
      </c>
      <c r="BP16" s="64" t="s">
        <v>279</v>
      </c>
      <c r="BQ16" s="59" t="str">
        <f t="shared" si="1"/>
        <v/>
      </c>
      <c r="BR16" s="61" t="e">
        <f>IF(VLOOKUP($D$1,ورقة4!$A$1:$AX$14708,MATCH('إختيار المقررات'!BM16,ورقة4!$A$1:$AX$1,0),0)=0,"",VLOOKUP($D$1,ورقة4!$A$1:$AX$14708,MATCH('إختيار المقررات'!BM16,ورقة4!$A$1:$AX$1,0),0))</f>
        <v>#N/A</v>
      </c>
      <c r="BS16" s="55"/>
      <c r="BT16" s="59" t="e">
        <f t="shared" si="16"/>
        <v>#N/A</v>
      </c>
      <c r="BU16" s="56"/>
      <c r="BV16" s="56"/>
      <c r="BX16" s="56"/>
      <c r="BY16" s="59"/>
      <c r="BZ16" s="60"/>
      <c r="CA16" s="60"/>
    </row>
    <row r="17" spans="1:79" ht="18.75" thickBot="1" x14ac:dyDescent="0.3">
      <c r="B17" s="63"/>
      <c r="C17" s="63">
        <f t="shared" si="13"/>
        <v>0</v>
      </c>
      <c r="D17" s="63">
        <f t="shared" si="5"/>
        <v>0</v>
      </c>
      <c r="E17" s="68">
        <f t="shared" si="6"/>
        <v>0</v>
      </c>
      <c r="F17" s="63" t="str">
        <f t="shared" si="12"/>
        <v/>
      </c>
      <c r="G17" s="63" t="str">
        <f t="shared" si="7"/>
        <v/>
      </c>
      <c r="H17" s="63" t="str">
        <f t="shared" si="4"/>
        <v/>
      </c>
      <c r="I17" s="68" t="b">
        <f t="shared" si="8"/>
        <v>0</v>
      </c>
      <c r="J17" s="120" t="str">
        <f t="shared" si="9"/>
        <v/>
      </c>
      <c r="K17" s="268" t="str">
        <f t="shared" si="10"/>
        <v/>
      </c>
      <c r="L17" s="269"/>
      <c r="M17" s="269"/>
      <c r="N17" s="269"/>
      <c r="O17" s="269"/>
      <c r="P17" s="269"/>
      <c r="Q17" s="269"/>
      <c r="R17" s="270"/>
      <c r="S17" s="76" t="str">
        <f t="shared" si="11"/>
        <v/>
      </c>
      <c r="T17" s="78"/>
      <c r="U17" s="63" t="str">
        <f t="shared" si="15"/>
        <v/>
      </c>
      <c r="V17" s="271" t="str">
        <f t="shared" si="14"/>
        <v/>
      </c>
      <c r="W17" s="271"/>
      <c r="X17" s="271"/>
      <c r="Y17" s="271"/>
      <c r="Z17" s="271"/>
      <c r="AA17" s="271"/>
      <c r="AC17" s="274" t="s">
        <v>687</v>
      </c>
      <c r="AD17" s="275"/>
      <c r="AE17" s="275"/>
      <c r="AF17" s="275"/>
      <c r="AG17" s="275"/>
      <c r="AH17" s="278">
        <f>COUNTIFS(S9:S27,"ر1",T9:T27,1)</f>
        <v>0</v>
      </c>
      <c r="AI17" s="278"/>
      <c r="AJ17" s="279"/>
      <c r="AK17" s="34"/>
      <c r="BK17" s="59" t="e">
        <f t="shared" si="0"/>
        <v>#N/A</v>
      </c>
      <c r="BL17" s="59">
        <v>13</v>
      </c>
      <c r="BM17" s="1">
        <v>620</v>
      </c>
      <c r="BN17" s="1" t="s">
        <v>1367</v>
      </c>
      <c r="BO17" s="64" t="s">
        <v>58</v>
      </c>
      <c r="BP17" s="64" t="s">
        <v>279</v>
      </c>
      <c r="BQ17" s="59" t="str">
        <f t="shared" si="1"/>
        <v/>
      </c>
      <c r="BR17" s="61" t="e">
        <f>IF(VLOOKUP($D$1,ورقة4!$A$1:$AX$14708,MATCH('إختيار المقررات'!BM17,ورقة4!$A$1:$AX$1,0),0)=0,"",VLOOKUP($D$1,ورقة4!$A$1:$AX$14708,MATCH('إختيار المقررات'!BM17,ورقة4!$A$1:$AX$1,0),0))</f>
        <v>#N/A</v>
      </c>
      <c r="BS17" s="55"/>
      <c r="BT17" s="59" t="e">
        <f t="shared" si="16"/>
        <v>#N/A</v>
      </c>
      <c r="BX17" s="59"/>
      <c r="BY17" s="59"/>
      <c r="BZ17" s="60"/>
      <c r="CA17" s="60"/>
    </row>
    <row r="18" spans="1:79" ht="18.75" thickBot="1" x14ac:dyDescent="0.3">
      <c r="B18" s="63"/>
      <c r="C18" s="63">
        <f t="shared" si="13"/>
        <v>0</v>
      </c>
      <c r="D18" s="63">
        <f t="shared" si="5"/>
        <v>0</v>
      </c>
      <c r="E18" s="68">
        <f t="shared" si="6"/>
        <v>0</v>
      </c>
      <c r="F18" s="63" t="str">
        <f t="shared" si="12"/>
        <v/>
      </c>
      <c r="G18" s="63" t="str">
        <f t="shared" si="7"/>
        <v/>
      </c>
      <c r="H18" s="63" t="str">
        <f t="shared" si="4"/>
        <v/>
      </c>
      <c r="I18" s="68" t="b">
        <f t="shared" si="8"/>
        <v>0</v>
      </c>
      <c r="J18" s="120" t="str">
        <f t="shared" si="9"/>
        <v/>
      </c>
      <c r="K18" s="268" t="str">
        <f t="shared" si="10"/>
        <v/>
      </c>
      <c r="L18" s="269"/>
      <c r="M18" s="269"/>
      <c r="N18" s="269"/>
      <c r="O18" s="269"/>
      <c r="P18" s="269"/>
      <c r="Q18" s="269"/>
      <c r="R18" s="270"/>
      <c r="S18" s="76" t="str">
        <f t="shared" si="11"/>
        <v/>
      </c>
      <c r="T18" s="78"/>
      <c r="U18" s="63" t="str">
        <f t="shared" si="15"/>
        <v/>
      </c>
      <c r="V18" s="271" t="str">
        <f t="shared" si="14"/>
        <v/>
      </c>
      <c r="W18" s="271"/>
      <c r="X18" s="271"/>
      <c r="Y18" s="271"/>
      <c r="Z18" s="271"/>
      <c r="AA18" s="271"/>
      <c r="AC18" s="274" t="s">
        <v>688</v>
      </c>
      <c r="AD18" s="275"/>
      <c r="AE18" s="275"/>
      <c r="AF18" s="275"/>
      <c r="AG18" s="275"/>
      <c r="AH18" s="278">
        <f>COUNTIFS(S9:S27,"ر2",T9:T27,1)</f>
        <v>0</v>
      </c>
      <c r="AI18" s="278"/>
      <c r="AJ18" s="279"/>
      <c r="AK18" s="34"/>
      <c r="BK18" s="59" t="e">
        <f t="shared" si="0"/>
        <v>#N/A</v>
      </c>
      <c r="BL18" s="56">
        <v>14</v>
      </c>
      <c r="BM18" s="1">
        <v>621</v>
      </c>
      <c r="BN18" s="1" t="s">
        <v>1368</v>
      </c>
      <c r="BO18" s="64" t="s">
        <v>58</v>
      </c>
      <c r="BP18" s="64" t="s">
        <v>279</v>
      </c>
      <c r="BQ18" s="59" t="str">
        <f t="shared" si="1"/>
        <v/>
      </c>
      <c r="BR18" s="61" t="e">
        <f>IF(VLOOKUP($D$1,ورقة4!$A$1:$AX$14708,MATCH('إختيار المقررات'!BM18,ورقة4!$A$1:$AX$1,0),0)=0,"",VLOOKUP($D$1,ورقة4!$A$1:$AX$14708,MATCH('إختيار المقررات'!BM18,ورقة4!$A$1:$AX$1,0),0))</f>
        <v>#N/A</v>
      </c>
      <c r="BS18" s="55"/>
      <c r="BT18" s="59" t="e">
        <f t="shared" si="16"/>
        <v>#N/A</v>
      </c>
      <c r="BX18" s="56"/>
      <c r="BY18" s="59"/>
      <c r="BZ18" s="60"/>
      <c r="CA18" s="60"/>
    </row>
    <row r="19" spans="1:79" ht="18.75" thickBot="1" x14ac:dyDescent="0.3">
      <c r="B19" s="63"/>
      <c r="C19" s="63">
        <f t="shared" si="13"/>
        <v>0</v>
      </c>
      <c r="D19" s="63">
        <f t="shared" si="5"/>
        <v>0</v>
      </c>
      <c r="E19" s="68">
        <f t="shared" si="6"/>
        <v>0</v>
      </c>
      <c r="F19" s="63" t="str">
        <f t="shared" si="12"/>
        <v/>
      </c>
      <c r="G19" s="63" t="str">
        <f t="shared" si="7"/>
        <v/>
      </c>
      <c r="H19" s="63" t="str">
        <f t="shared" si="4"/>
        <v/>
      </c>
      <c r="I19" s="68" t="b">
        <f t="shared" si="8"/>
        <v>0</v>
      </c>
      <c r="J19" s="120" t="str">
        <f t="shared" si="9"/>
        <v/>
      </c>
      <c r="K19" s="268" t="str">
        <f t="shared" si="10"/>
        <v/>
      </c>
      <c r="L19" s="269"/>
      <c r="M19" s="269"/>
      <c r="N19" s="269"/>
      <c r="O19" s="269"/>
      <c r="P19" s="269"/>
      <c r="Q19" s="269"/>
      <c r="R19" s="270"/>
      <c r="S19" s="76" t="str">
        <f t="shared" si="11"/>
        <v/>
      </c>
      <c r="T19" s="78"/>
      <c r="AB19" s="63">
        <f>COUNTIF(S10:S31,"A")</f>
        <v>0</v>
      </c>
      <c r="AC19" s="287" t="s">
        <v>303</v>
      </c>
      <c r="AD19" s="288"/>
      <c r="AE19" s="288"/>
      <c r="AF19" s="288"/>
      <c r="AG19" s="288"/>
      <c r="AH19" s="289">
        <f>IF(AB19&gt;0,COUNTIFS(S10:S29,"A",T10:T29,1),SUM(AH16:AJ18))</f>
        <v>0</v>
      </c>
      <c r="AI19" s="289"/>
      <c r="AJ19" s="290"/>
      <c r="AK19" s="53"/>
      <c r="BK19" s="59" t="str">
        <f t="shared" si="0"/>
        <v/>
      </c>
      <c r="BL19" s="59">
        <v>15</v>
      </c>
      <c r="BM19" s="1"/>
      <c r="BN19" s="59" t="s">
        <v>283</v>
      </c>
      <c r="BQ19" s="59" t="str">
        <f t="shared" si="1"/>
        <v/>
      </c>
      <c r="BR19" s="61"/>
      <c r="BS19" s="59"/>
      <c r="BT19" s="59" t="e">
        <f>IF(AND(BT20="",BT21="",BT22="",BT23="",BT24="",BT25=""),"",BL19)</f>
        <v>#N/A</v>
      </c>
      <c r="BX19" s="59"/>
      <c r="BY19" s="59"/>
      <c r="BZ19" s="60"/>
      <c r="CA19" s="60"/>
    </row>
    <row r="20" spans="1:79" ht="19.5" thickTop="1" thickBot="1" x14ac:dyDescent="0.3">
      <c r="B20" s="63"/>
      <c r="C20" s="63">
        <f t="shared" si="13"/>
        <v>0</v>
      </c>
      <c r="D20" s="63">
        <f t="shared" si="5"/>
        <v>0</v>
      </c>
      <c r="E20" s="68">
        <f t="shared" si="6"/>
        <v>0</v>
      </c>
      <c r="F20" s="63" t="str">
        <f t="shared" si="12"/>
        <v/>
      </c>
      <c r="G20" s="63" t="str">
        <f t="shared" si="7"/>
        <v/>
      </c>
      <c r="H20" s="63" t="str">
        <f t="shared" si="4"/>
        <v/>
      </c>
      <c r="I20" s="68" t="b">
        <f t="shared" si="8"/>
        <v>0</v>
      </c>
      <c r="J20" s="120" t="str">
        <f t="shared" si="9"/>
        <v/>
      </c>
      <c r="K20" s="268" t="str">
        <f t="shared" si="10"/>
        <v/>
      </c>
      <c r="L20" s="269"/>
      <c r="M20" s="269"/>
      <c r="N20" s="269"/>
      <c r="O20" s="269"/>
      <c r="P20" s="269"/>
      <c r="Q20" s="269"/>
      <c r="R20" s="270"/>
      <c r="S20" s="76" t="str">
        <f t="shared" si="11"/>
        <v/>
      </c>
      <c r="T20" s="78"/>
      <c r="AC20" s="286" t="e">
        <f>'إدخال البيانات'!F1</f>
        <v>#N/A</v>
      </c>
      <c r="AD20" s="286"/>
      <c r="AE20" s="286"/>
      <c r="AF20" s="286"/>
      <c r="AG20" s="286"/>
      <c r="AH20" s="286"/>
      <c r="AI20" s="286"/>
      <c r="AJ20" s="286"/>
      <c r="AK20" s="66"/>
      <c r="BK20" s="59" t="e">
        <f t="shared" si="0"/>
        <v>#N/A</v>
      </c>
      <c r="BL20" s="56">
        <v>16</v>
      </c>
      <c r="BM20" s="1">
        <v>622</v>
      </c>
      <c r="BN20" s="1" t="s">
        <v>1369</v>
      </c>
      <c r="BO20" s="64" t="s">
        <v>278</v>
      </c>
      <c r="BP20" s="64" t="s">
        <v>277</v>
      </c>
      <c r="BQ20" s="59" t="str">
        <f t="shared" si="1"/>
        <v/>
      </c>
      <c r="BR20" s="61" t="e">
        <f>IF(VLOOKUP($D$1,ورقة4!$A$1:$AX$14708,MATCH('إختيار المقررات'!BM20,ورقة4!$A$1:$AX$1,0),0)=0,"",VLOOKUP($D$1,ورقة4!$A$1:$AX$14708,MATCH('إختيار المقررات'!BM20,ورقة4!$A$1:$AX$1,0),0))</f>
        <v>#N/A</v>
      </c>
      <c r="BS20" s="55"/>
      <c r="BT20" s="59" t="e">
        <f t="shared" ref="BT20:BT25" si="17">IF(BR20="","",BL20)</f>
        <v>#N/A</v>
      </c>
      <c r="BX20" s="56"/>
      <c r="BY20" s="59"/>
      <c r="BZ20" s="60"/>
      <c r="CA20" s="60"/>
    </row>
    <row r="21" spans="1:79" ht="18.75" thickBot="1" x14ac:dyDescent="0.3">
      <c r="B21" s="63"/>
      <c r="C21" s="63">
        <f t="shared" si="13"/>
        <v>0</v>
      </c>
      <c r="D21" s="63">
        <f t="shared" si="5"/>
        <v>0</v>
      </c>
      <c r="E21" s="68">
        <f t="shared" si="6"/>
        <v>0</v>
      </c>
      <c r="F21" s="63" t="str">
        <f t="shared" si="12"/>
        <v/>
      </c>
      <c r="G21" s="63" t="str">
        <f t="shared" si="7"/>
        <v/>
      </c>
      <c r="H21" s="63" t="str">
        <f t="shared" si="4"/>
        <v/>
      </c>
      <c r="I21" s="68" t="b">
        <f t="shared" si="8"/>
        <v>0</v>
      </c>
      <c r="J21" s="120" t="str">
        <f t="shared" si="9"/>
        <v/>
      </c>
      <c r="K21" s="268" t="str">
        <f t="shared" si="10"/>
        <v/>
      </c>
      <c r="L21" s="269"/>
      <c r="M21" s="269"/>
      <c r="N21" s="269"/>
      <c r="O21" s="269"/>
      <c r="P21" s="269"/>
      <c r="Q21" s="269"/>
      <c r="R21" s="270"/>
      <c r="S21" s="76" t="str">
        <f t="shared" si="11"/>
        <v/>
      </c>
      <c r="T21" s="78"/>
      <c r="AK21" s="66"/>
      <c r="BK21" s="59" t="e">
        <f t="shared" si="0"/>
        <v>#N/A</v>
      </c>
      <c r="BL21" s="59">
        <v>17</v>
      </c>
      <c r="BM21" s="1">
        <v>623</v>
      </c>
      <c r="BN21" s="1" t="s">
        <v>1370</v>
      </c>
      <c r="BO21" s="64" t="s">
        <v>278</v>
      </c>
      <c r="BP21" s="64" t="s">
        <v>277</v>
      </c>
      <c r="BQ21" s="59" t="str">
        <f t="shared" si="1"/>
        <v/>
      </c>
      <c r="BR21" s="61" t="e">
        <f>IF(VLOOKUP($D$1,ورقة4!$A$1:$AX$14708,MATCH('إختيار المقررات'!BM21,ورقة4!$A$1:$AX$1,0),0)=0,"",VLOOKUP($D$1,ورقة4!$A$1:$AX$14708,MATCH('إختيار المقررات'!BM21,ورقة4!$A$1:$AX$1,0),0))</f>
        <v>#N/A</v>
      </c>
      <c r="BS21" s="55"/>
      <c r="BT21" s="59" t="e">
        <f t="shared" si="17"/>
        <v>#N/A</v>
      </c>
      <c r="BX21" s="59"/>
      <c r="BY21" s="59"/>
      <c r="BZ21" s="60"/>
      <c r="CA21" s="60"/>
    </row>
    <row r="22" spans="1:79" ht="18.75" thickBot="1" x14ac:dyDescent="0.3">
      <c r="B22" s="63"/>
      <c r="C22" s="63">
        <f t="shared" si="13"/>
        <v>0</v>
      </c>
      <c r="D22" s="63">
        <f t="shared" si="5"/>
        <v>0</v>
      </c>
      <c r="E22" s="68">
        <f t="shared" si="6"/>
        <v>0</v>
      </c>
      <c r="F22" s="63" t="str">
        <f t="shared" si="12"/>
        <v/>
      </c>
      <c r="G22" s="63" t="str">
        <f t="shared" si="7"/>
        <v/>
      </c>
      <c r="H22" s="63" t="str">
        <f t="shared" si="4"/>
        <v/>
      </c>
      <c r="I22" s="68" t="b">
        <f t="shared" si="8"/>
        <v>0</v>
      </c>
      <c r="J22" s="120" t="str">
        <f t="shared" si="9"/>
        <v/>
      </c>
      <c r="K22" s="268" t="str">
        <f t="shared" si="10"/>
        <v/>
      </c>
      <c r="L22" s="269"/>
      <c r="M22" s="269"/>
      <c r="N22" s="269"/>
      <c r="O22" s="269"/>
      <c r="P22" s="269"/>
      <c r="Q22" s="269"/>
      <c r="R22" s="270"/>
      <c r="S22" s="76" t="str">
        <f t="shared" si="11"/>
        <v/>
      </c>
      <c r="T22" s="78"/>
      <c r="AK22" s="66"/>
      <c r="BK22" s="59" t="e">
        <f t="shared" si="0"/>
        <v>#N/A</v>
      </c>
      <c r="BL22" s="56">
        <v>18</v>
      </c>
      <c r="BM22" s="1">
        <v>624</v>
      </c>
      <c r="BN22" s="1" t="s">
        <v>1371</v>
      </c>
      <c r="BO22" s="64" t="s">
        <v>278</v>
      </c>
      <c r="BP22" s="64" t="s">
        <v>277</v>
      </c>
      <c r="BQ22" s="59" t="str">
        <f t="shared" si="1"/>
        <v/>
      </c>
      <c r="BR22" s="61" t="e">
        <f>IF(VLOOKUP($D$1,ورقة4!$A$1:$AX$14708,MATCH('إختيار المقررات'!BM22,ورقة4!$A$1:$AX$1,0),0)=0,"",VLOOKUP($D$1,ورقة4!$A$1:$AX$14708,MATCH('إختيار المقررات'!BM22,ورقة4!$A$1:$AX$1,0),0))</f>
        <v>#N/A</v>
      </c>
      <c r="BS22" s="55"/>
      <c r="BT22" s="59" t="e">
        <f t="shared" si="17"/>
        <v>#N/A</v>
      </c>
      <c r="BX22" s="56"/>
      <c r="BY22" s="59"/>
      <c r="BZ22" s="60"/>
      <c r="CA22" s="60"/>
    </row>
    <row r="23" spans="1:79" ht="21" thickBot="1" x14ac:dyDescent="0.3">
      <c r="B23" s="63"/>
      <c r="C23" s="63">
        <f t="shared" si="13"/>
        <v>0</v>
      </c>
      <c r="D23" s="63">
        <f t="shared" si="5"/>
        <v>0</v>
      </c>
      <c r="E23" s="68">
        <f t="shared" si="6"/>
        <v>0</v>
      </c>
      <c r="F23" s="63" t="str">
        <f t="shared" si="12"/>
        <v/>
      </c>
      <c r="G23" s="63" t="str">
        <f t="shared" si="7"/>
        <v/>
      </c>
      <c r="H23" s="63" t="str">
        <f t="shared" si="4"/>
        <v/>
      </c>
      <c r="I23" s="68" t="b">
        <f t="shared" si="8"/>
        <v>0</v>
      </c>
      <c r="J23" s="120" t="str">
        <f t="shared" si="9"/>
        <v/>
      </c>
      <c r="K23" s="268" t="str">
        <f t="shared" si="10"/>
        <v/>
      </c>
      <c r="L23" s="269"/>
      <c r="M23" s="269"/>
      <c r="N23" s="269"/>
      <c r="O23" s="269"/>
      <c r="P23" s="269"/>
      <c r="Q23" s="269"/>
      <c r="R23" s="270"/>
      <c r="S23" s="76" t="str">
        <f t="shared" si="11"/>
        <v/>
      </c>
      <c r="T23" s="78"/>
      <c r="AB23" s="22"/>
      <c r="AD23" s="63">
        <v>1</v>
      </c>
      <c r="AE23" s="68" t="e">
        <f>VLOOKUP(AD23,$C$10:$E$26,3,0)</f>
        <v>#N/A</v>
      </c>
      <c r="AK23" s="66"/>
      <c r="BK23" s="59" t="e">
        <f t="shared" si="0"/>
        <v>#N/A</v>
      </c>
      <c r="BL23" s="59">
        <v>19</v>
      </c>
      <c r="BM23" s="1">
        <v>625</v>
      </c>
      <c r="BN23" s="1" t="s">
        <v>1372</v>
      </c>
      <c r="BO23" s="64" t="s">
        <v>278</v>
      </c>
      <c r="BP23" s="64" t="s">
        <v>277</v>
      </c>
      <c r="BQ23" s="59" t="str">
        <f t="shared" si="1"/>
        <v/>
      </c>
      <c r="BR23" s="61" t="e">
        <f>IF(VLOOKUP($D$1,ورقة4!$A$1:$AX$14708,MATCH('إختيار المقررات'!BM23,ورقة4!$A$1:$AX$1,0),0)=0,"",VLOOKUP($D$1,ورقة4!$A$1:$AX$14708,MATCH('إختيار المقررات'!BM23,ورقة4!$A$1:$AX$1,0),0))</f>
        <v>#N/A</v>
      </c>
      <c r="BS23" s="55"/>
      <c r="BT23" s="59" t="e">
        <f t="shared" si="17"/>
        <v>#N/A</v>
      </c>
      <c r="BU23" s="56"/>
      <c r="BV23" s="56"/>
      <c r="BX23" s="59"/>
      <c r="BY23" s="59"/>
      <c r="BZ23" s="60"/>
      <c r="CA23" s="60"/>
    </row>
    <row r="24" spans="1:79" ht="21" thickBot="1" x14ac:dyDescent="0.3">
      <c r="B24" s="63"/>
      <c r="C24" s="63">
        <f t="shared" si="13"/>
        <v>0</v>
      </c>
      <c r="D24" s="63">
        <f t="shared" si="5"/>
        <v>0</v>
      </c>
      <c r="E24" s="68">
        <f t="shared" si="6"/>
        <v>0</v>
      </c>
      <c r="F24" s="63" t="str">
        <f t="shared" si="12"/>
        <v/>
      </c>
      <c r="G24" s="63" t="str">
        <f t="shared" si="7"/>
        <v/>
      </c>
      <c r="H24" s="63" t="str">
        <f t="shared" si="4"/>
        <v/>
      </c>
      <c r="I24" s="68" t="b">
        <f t="shared" si="8"/>
        <v>0</v>
      </c>
      <c r="J24" s="120" t="str">
        <f t="shared" si="9"/>
        <v/>
      </c>
      <c r="K24" s="268" t="str">
        <f t="shared" si="10"/>
        <v/>
      </c>
      <c r="L24" s="269"/>
      <c r="M24" s="269"/>
      <c r="N24" s="269"/>
      <c r="O24" s="269"/>
      <c r="P24" s="269"/>
      <c r="Q24" s="269"/>
      <c r="R24" s="270"/>
      <c r="S24" s="76" t="str">
        <f t="shared" si="11"/>
        <v/>
      </c>
      <c r="T24" s="78"/>
      <c r="AB24" s="22"/>
      <c r="AD24" s="63">
        <v>2</v>
      </c>
      <c r="AE24" s="68" t="e">
        <f>VLOOKUP(AD24,$C$10:$E$26,3,0)</f>
        <v>#N/A</v>
      </c>
      <c r="AK24" s="66"/>
      <c r="BK24" s="59" t="e">
        <f t="shared" si="0"/>
        <v>#N/A</v>
      </c>
      <c r="BL24" s="56">
        <v>20</v>
      </c>
      <c r="BM24" s="1">
        <v>626</v>
      </c>
      <c r="BN24" s="1" t="s">
        <v>1373</v>
      </c>
      <c r="BO24" s="64" t="s">
        <v>278</v>
      </c>
      <c r="BP24" s="64" t="s">
        <v>277</v>
      </c>
      <c r="BQ24" s="59" t="str">
        <f t="shared" si="1"/>
        <v/>
      </c>
      <c r="BR24" s="61" t="e">
        <f>IF(VLOOKUP($D$1,ورقة4!$A$1:$AX$14708,MATCH('إختيار المقررات'!BM24,ورقة4!$A$1:$AX$1,0),0)=0,"",VLOOKUP($D$1,ورقة4!$A$1:$AX$14708,MATCH('إختيار المقررات'!BM24,ورقة4!$A$1:$AX$1,0),0))</f>
        <v>#N/A</v>
      </c>
      <c r="BS24" s="55"/>
      <c r="BT24" s="59" t="e">
        <f t="shared" si="17"/>
        <v>#N/A</v>
      </c>
      <c r="BX24" s="56"/>
      <c r="BY24" s="59"/>
      <c r="BZ24" s="60"/>
      <c r="CA24" s="60"/>
    </row>
    <row r="25" spans="1:79" ht="21" thickBot="1" x14ac:dyDescent="0.3">
      <c r="B25" s="63"/>
      <c r="C25" s="63">
        <f t="shared" si="13"/>
        <v>0</v>
      </c>
      <c r="D25" s="63">
        <f t="shared" si="5"/>
        <v>0</v>
      </c>
      <c r="E25" s="68">
        <f t="shared" si="6"/>
        <v>0</v>
      </c>
      <c r="F25" s="63" t="str">
        <f t="shared" si="12"/>
        <v/>
      </c>
      <c r="G25" s="63" t="str">
        <f t="shared" si="7"/>
        <v/>
      </c>
      <c r="H25" s="63" t="str">
        <f t="shared" si="4"/>
        <v/>
      </c>
      <c r="I25" s="68" t="b">
        <f t="shared" si="8"/>
        <v>0</v>
      </c>
      <c r="J25" s="120" t="str">
        <f t="shared" si="9"/>
        <v/>
      </c>
      <c r="K25" s="268" t="str">
        <f t="shared" si="10"/>
        <v/>
      </c>
      <c r="L25" s="269"/>
      <c r="M25" s="269"/>
      <c r="N25" s="269"/>
      <c r="O25" s="269"/>
      <c r="P25" s="269"/>
      <c r="Q25" s="269"/>
      <c r="R25" s="270"/>
      <c r="S25" s="76" t="str">
        <f t="shared" si="11"/>
        <v/>
      </c>
      <c r="T25" s="78"/>
      <c r="AB25" s="22"/>
      <c r="AE25" s="68" t="e">
        <f>SUM(AE23:AE24)</f>
        <v>#N/A</v>
      </c>
      <c r="AK25" s="28"/>
      <c r="BK25" s="59" t="e">
        <f t="shared" si="0"/>
        <v>#N/A</v>
      </c>
      <c r="BL25" s="59">
        <v>21</v>
      </c>
      <c r="BM25" s="1">
        <v>627</v>
      </c>
      <c r="BN25" s="1" t="s">
        <v>1374</v>
      </c>
      <c r="BO25" s="64" t="s">
        <v>278</v>
      </c>
      <c r="BP25" s="64" t="s">
        <v>277</v>
      </c>
      <c r="BQ25" s="59"/>
      <c r="BR25" s="61" t="e">
        <f>IF(VLOOKUP($D$1,ورقة4!$A$1:$AX$14708,MATCH('إختيار المقررات'!BM25,ورقة4!$A$1:$AX$1,0),0)=0,"",VLOOKUP($D$1,ورقة4!$A$1:$AX$14708,MATCH('إختيار المقررات'!BM25,ورقة4!$A$1:$AX$1,0),0))</f>
        <v>#N/A</v>
      </c>
      <c r="BS25" s="55"/>
      <c r="BT25" s="59" t="e">
        <f t="shared" si="17"/>
        <v>#N/A</v>
      </c>
      <c r="BX25" s="59"/>
      <c r="BY25" s="59"/>
      <c r="BZ25" s="60"/>
      <c r="CA25" s="60"/>
    </row>
    <row r="26" spans="1:79" ht="21.75" thickBot="1" x14ac:dyDescent="0.5">
      <c r="B26" s="63"/>
      <c r="C26" s="63">
        <f t="shared" si="13"/>
        <v>0</v>
      </c>
      <c r="D26" s="63">
        <f t="shared" si="5"/>
        <v>0</v>
      </c>
      <c r="E26" s="68">
        <f t="shared" si="6"/>
        <v>0</v>
      </c>
      <c r="F26" s="63" t="str">
        <f t="shared" si="12"/>
        <v/>
      </c>
      <c r="G26" s="63" t="str">
        <f t="shared" si="7"/>
        <v/>
      </c>
      <c r="H26" s="63" t="str">
        <f t="shared" si="4"/>
        <v/>
      </c>
      <c r="I26" s="68" t="b">
        <f t="shared" si="8"/>
        <v>0</v>
      </c>
      <c r="J26" s="120" t="str">
        <f t="shared" si="9"/>
        <v/>
      </c>
      <c r="K26" s="268" t="str">
        <f t="shared" si="10"/>
        <v/>
      </c>
      <c r="L26" s="269"/>
      <c r="M26" s="269"/>
      <c r="N26" s="269"/>
      <c r="O26" s="269"/>
      <c r="P26" s="269"/>
      <c r="Q26" s="269"/>
      <c r="R26" s="270"/>
      <c r="S26" s="76" t="str">
        <f t="shared" si="11"/>
        <v/>
      </c>
      <c r="T26" s="78"/>
      <c r="AB26" s="22"/>
      <c r="AE26" s="70" t="e">
        <f>AH12-(AE23+AE24)</f>
        <v>#N/A</v>
      </c>
      <c r="BK26" s="59" t="str">
        <f t="shared" si="0"/>
        <v/>
      </c>
      <c r="BL26" s="56">
        <v>22</v>
      </c>
      <c r="BM26" s="162"/>
      <c r="BN26" s="59" t="s">
        <v>284</v>
      </c>
      <c r="BQ26" s="59" t="str">
        <f>IFERROR(VLOOKUP(BN26,$K$9:$T$21,10,0),"")</f>
        <v/>
      </c>
      <c r="BR26" s="71"/>
      <c r="BS26" s="59"/>
      <c r="BT26" s="59" t="e">
        <f>IF(AND(BT27="",BT28="",BT29="",BT30="",BT31="",BT32=""),"",BL26)</f>
        <v>#N/A</v>
      </c>
      <c r="BX26" s="56"/>
      <c r="BY26" s="59"/>
    </row>
    <row r="27" spans="1:79" ht="21" thickBot="1" x14ac:dyDescent="0.3">
      <c r="A27" s="62" t="e">
        <f>IF(VLOOKUP(D1,ورقة2!A2:W6923,18,0)="م",1,"")</f>
        <v>#N/A</v>
      </c>
      <c r="B27" s="28" t="s">
        <v>146</v>
      </c>
      <c r="C27" s="63">
        <f t="shared" si="13"/>
        <v>0</v>
      </c>
      <c r="D27" s="63">
        <f t="shared" si="5"/>
        <v>0</v>
      </c>
      <c r="E27" s="68">
        <f t="shared" si="6"/>
        <v>0</v>
      </c>
      <c r="F27" s="63" t="str">
        <f t="shared" si="12"/>
        <v/>
      </c>
      <c r="G27" s="63" t="str">
        <f t="shared" si="7"/>
        <v/>
      </c>
      <c r="H27" s="63" t="str">
        <f t="shared" si="4"/>
        <v/>
      </c>
      <c r="I27" s="68" t="b">
        <f t="shared" si="8"/>
        <v>0</v>
      </c>
      <c r="J27" s="120" t="str">
        <f t="shared" si="9"/>
        <v/>
      </c>
      <c r="K27" s="268" t="str">
        <f t="shared" ref="K27" si="18">IFERROR(VLOOKUP(H27,$BL$4:$BN$54,3,0),"")</f>
        <v/>
      </c>
      <c r="L27" s="269"/>
      <c r="M27" s="269"/>
      <c r="N27" s="269"/>
      <c r="O27" s="269"/>
      <c r="P27" s="269"/>
      <c r="Q27" s="269"/>
      <c r="R27" s="270"/>
      <c r="S27" s="76" t="str">
        <f t="shared" si="11"/>
        <v/>
      </c>
      <c r="T27" s="78"/>
      <c r="U27" s="23"/>
      <c r="V27" s="23"/>
      <c r="W27" s="40"/>
      <c r="X27" s="40"/>
      <c r="Y27" s="40"/>
      <c r="Z27" s="23"/>
      <c r="AA27" s="72"/>
      <c r="AB27" s="23"/>
      <c r="BK27" s="59" t="e">
        <f t="shared" si="0"/>
        <v>#N/A</v>
      </c>
      <c r="BL27" s="59">
        <v>23</v>
      </c>
      <c r="BM27" s="1">
        <v>628</v>
      </c>
      <c r="BN27" s="1" t="s">
        <v>1375</v>
      </c>
      <c r="BO27" s="64" t="s">
        <v>278</v>
      </c>
      <c r="BP27" s="64" t="s">
        <v>279</v>
      </c>
      <c r="BQ27" s="59" t="str">
        <f>IFERROR(VLOOKUP(BN27,$K$9:$T$21,10,0),"")</f>
        <v/>
      </c>
      <c r="BR27" s="61" t="e">
        <f>IF(VLOOKUP($D$1,ورقة4!$A$1:$AX$14708,MATCH('إختيار المقررات'!BM27,ورقة4!$A$1:$AX$1,0),0)=0,"",VLOOKUP($D$1,ورقة4!$A$1:$AX$14708,MATCH('إختيار المقررات'!BM27,ورقة4!$A$1:$AX$1,0),0))</f>
        <v>#N/A</v>
      </c>
      <c r="BS27" s="55"/>
      <c r="BT27" s="59" t="e">
        <f t="shared" ref="BT27:BT39" si="19">IF(BR27="","",BL27)</f>
        <v>#N/A</v>
      </c>
      <c r="BX27" s="59"/>
      <c r="BY27" s="59"/>
    </row>
    <row r="28" spans="1:79" ht="21" thickBot="1" x14ac:dyDescent="0.3">
      <c r="A28" s="62" t="e">
        <f>IF(VLOOKUP(D1,ورقة2!A2:W6923,19,0)="م",2,"")</f>
        <v>#N/A</v>
      </c>
      <c r="B28" s="63"/>
      <c r="C28" s="63" t="s">
        <v>147</v>
      </c>
      <c r="D28" s="63"/>
      <c r="E28" s="63"/>
      <c r="F28" s="63" t="str">
        <f t="shared" si="12"/>
        <v/>
      </c>
      <c r="G28" s="63" t="str">
        <f t="shared" si="7"/>
        <v/>
      </c>
      <c r="H28" s="63" t="str">
        <f t="shared" si="4"/>
        <v/>
      </c>
      <c r="I28" s="68" t="b">
        <f t="shared" si="8"/>
        <v>0</v>
      </c>
      <c r="J28" s="120" t="str">
        <f t="shared" si="9"/>
        <v/>
      </c>
      <c r="K28" s="268" t="str">
        <f t="shared" ref="K28" si="20">IFERROR(VLOOKUP(H28,$BL$4:$BN$54,3,0),"")</f>
        <v/>
      </c>
      <c r="L28" s="269"/>
      <c r="M28" s="269"/>
      <c r="N28" s="269"/>
      <c r="O28" s="269"/>
      <c r="P28" s="269"/>
      <c r="Q28" s="269"/>
      <c r="R28" s="270"/>
      <c r="S28" s="76" t="str">
        <f t="shared" si="11"/>
        <v/>
      </c>
      <c r="T28" s="78"/>
      <c r="U28" s="23"/>
      <c r="V28" s="23"/>
      <c r="W28" s="40"/>
      <c r="X28" s="40"/>
      <c r="Y28" s="40"/>
      <c r="Z28" s="23"/>
      <c r="AA28" s="73"/>
      <c r="AB28" s="23"/>
      <c r="BK28" s="59" t="e">
        <f t="shared" si="0"/>
        <v>#N/A</v>
      </c>
      <c r="BL28" s="56">
        <v>24</v>
      </c>
      <c r="BM28" s="1">
        <v>629</v>
      </c>
      <c r="BN28" s="1" t="s">
        <v>157</v>
      </c>
      <c r="BO28" s="64" t="s">
        <v>278</v>
      </c>
      <c r="BP28" s="64" t="s">
        <v>279</v>
      </c>
      <c r="BQ28" s="59" t="str">
        <f>IFERROR(VLOOKUP(BN28,$K$9:$T$21,10,0),"")</f>
        <v/>
      </c>
      <c r="BR28" s="61" t="e">
        <f>IF(VLOOKUP($D$1,ورقة4!$A$1:$AX$14708,MATCH('إختيار المقررات'!BM28,ورقة4!$A$1:$AX$1,0),0)=0,"",VLOOKUP($D$1,ورقة4!$A$1:$AX$14708,MATCH('إختيار المقررات'!BM28,ورقة4!$A$1:$AX$1,0),0))</f>
        <v>#N/A</v>
      </c>
      <c r="BS28" s="55"/>
      <c r="BT28" s="59" t="e">
        <f t="shared" si="19"/>
        <v>#N/A</v>
      </c>
      <c r="BX28" s="56"/>
      <c r="BY28" s="59"/>
    </row>
    <row r="29" spans="1:79" ht="19.5" thickTop="1" thickBot="1" x14ac:dyDescent="0.3">
      <c r="A29" s="62" t="e">
        <f>IF(VLOOKUP(D1,ورقة2!A2:W6923,20,0)="م",3,"")</f>
        <v>#N/A</v>
      </c>
      <c r="B29" s="63"/>
      <c r="C29" s="63" t="s">
        <v>145</v>
      </c>
      <c r="D29" s="63"/>
      <c r="E29" s="63"/>
      <c r="F29" s="63"/>
      <c r="G29" s="63" t="str">
        <f t="shared" si="7"/>
        <v/>
      </c>
      <c r="H29" s="63" t="str">
        <f t="shared" si="4"/>
        <v/>
      </c>
      <c r="I29" s="68" t="b">
        <f t="shared" si="8"/>
        <v>0</v>
      </c>
      <c r="J29" s="120" t="str">
        <f t="shared" si="9"/>
        <v/>
      </c>
      <c r="K29" s="79"/>
      <c r="L29" s="80"/>
      <c r="M29" s="80"/>
      <c r="N29" s="40"/>
      <c r="O29" s="40"/>
      <c r="P29" s="40"/>
      <c r="Q29" s="40"/>
      <c r="R29" s="79"/>
      <c r="S29" s="79"/>
      <c r="T29" s="78"/>
      <c r="BK29" s="59" t="e">
        <f t="shared" si="0"/>
        <v>#N/A</v>
      </c>
      <c r="BL29" s="59">
        <v>25</v>
      </c>
      <c r="BM29" s="1">
        <v>630</v>
      </c>
      <c r="BN29" s="1" t="s">
        <v>1376</v>
      </c>
      <c r="BO29" s="64" t="s">
        <v>278</v>
      </c>
      <c r="BP29" s="64" t="s">
        <v>279</v>
      </c>
      <c r="BQ29" s="59" t="str">
        <f>IFERROR(VLOOKUP(BN29,$K$9:$T$21,10,0),"")</f>
        <v/>
      </c>
      <c r="BR29" s="61" t="e">
        <f>IF(VLOOKUP($D$1,ورقة4!$A$1:$AX$14708,MATCH('إختيار المقررات'!BM29,ورقة4!$A$1:$AX$1,0),0)=0,"",VLOOKUP($D$1,ورقة4!$A$1:$AX$14708,MATCH('إختيار المقررات'!BM29,ورقة4!$A$1:$AX$1,0),0))</f>
        <v>#N/A</v>
      </c>
      <c r="BS29" s="55"/>
      <c r="BT29" s="59" t="e">
        <f t="shared" si="19"/>
        <v>#N/A</v>
      </c>
      <c r="BX29" s="59"/>
      <c r="BY29" s="59"/>
    </row>
    <row r="30" spans="1:79" ht="21.75" thickTop="1" thickBot="1" x14ac:dyDescent="0.3">
      <c r="A30" s="62" t="e">
        <f>IF(VLOOKUP(D1,ورقة2!A2:W6923,21,0)="م",4,"")</f>
        <v>#N/A</v>
      </c>
      <c r="B30" s="63"/>
      <c r="C30" s="63"/>
      <c r="D30" s="63"/>
      <c r="E30" s="63"/>
      <c r="F30" s="63"/>
      <c r="G30" s="63" t="str">
        <f t="shared" si="7"/>
        <v/>
      </c>
      <c r="H30" s="63" t="str">
        <f t="shared" si="4"/>
        <v/>
      </c>
      <c r="I30" s="68" t="b">
        <f t="shared" si="8"/>
        <v>0</v>
      </c>
      <c r="J30" s="120" t="str">
        <f t="shared" si="9"/>
        <v/>
      </c>
      <c r="K30" s="79"/>
      <c r="L30" s="40"/>
      <c r="M30" s="40"/>
      <c r="N30" s="40"/>
      <c r="O30" s="40"/>
      <c r="P30" s="40"/>
      <c r="Q30" s="81"/>
      <c r="R30" s="79"/>
      <c r="S30" s="79"/>
      <c r="T30" s="78"/>
      <c r="U30" s="24"/>
      <c r="V30" s="24"/>
      <c r="W30" s="24"/>
      <c r="X30" s="24"/>
      <c r="Y30" s="24"/>
      <c r="Z30" s="47"/>
      <c r="AA30" s="23"/>
      <c r="AB30" s="23"/>
      <c r="BC30" s="58"/>
      <c r="BK30" s="59" t="e">
        <f t="shared" si="0"/>
        <v>#N/A</v>
      </c>
      <c r="BL30" s="56">
        <v>26</v>
      </c>
      <c r="BM30" s="1">
        <v>631</v>
      </c>
      <c r="BN30" s="1" t="s">
        <v>1377</v>
      </c>
      <c r="BO30" s="64" t="s">
        <v>278</v>
      </c>
      <c r="BP30" s="64" t="s">
        <v>279</v>
      </c>
      <c r="BQ30" s="59" t="str">
        <f>IFERROR(VLOOKUP(BN30,$K$9:$T$21,10,0),"")</f>
        <v/>
      </c>
      <c r="BR30" s="61" t="e">
        <f>IF(VLOOKUP($D$1,ورقة4!$A$1:$AX$14708,MATCH('إختيار المقررات'!BM30,ورقة4!$A$1:$AX$1,0),0)=0,"",VLOOKUP($D$1,ورقة4!$A$1:$AX$14708,MATCH('إختيار المقررات'!BM30,ورقة4!$A$1:$AX$1,0),0))</f>
        <v>#N/A</v>
      </c>
      <c r="BS30" s="55"/>
      <c r="BT30" s="59" t="e">
        <f t="shared" si="19"/>
        <v>#N/A</v>
      </c>
      <c r="BX30" s="59"/>
      <c r="BY30" s="59"/>
    </row>
    <row r="31" spans="1:79" ht="21.75" thickTop="1" thickBot="1" x14ac:dyDescent="0.3">
      <c r="A31" s="62" t="e">
        <f>IF(VLOOKUP(D1,ورقة2!A2:W6923,22,0)="م",5,"")</f>
        <v>#N/A</v>
      </c>
      <c r="B31" s="63"/>
      <c r="C31" s="63"/>
      <c r="D31" s="63"/>
      <c r="E31" s="63"/>
      <c r="F31" s="63"/>
      <c r="G31" s="63" t="str">
        <f t="shared" si="7"/>
        <v/>
      </c>
      <c r="H31" s="63" t="str">
        <f t="shared" si="4"/>
        <v/>
      </c>
      <c r="I31" s="68" t="b">
        <f t="shared" si="8"/>
        <v>0</v>
      </c>
      <c r="J31" s="120" t="str">
        <f t="shared" si="9"/>
        <v/>
      </c>
      <c r="K31" s="79"/>
      <c r="L31" s="40"/>
      <c r="M31" s="40"/>
      <c r="N31" s="40"/>
      <c r="O31" s="40"/>
      <c r="P31" s="40"/>
      <c r="Q31" s="81"/>
      <c r="R31" s="79"/>
      <c r="S31" s="79"/>
      <c r="T31" s="77"/>
      <c r="U31" s="24"/>
      <c r="V31" s="24"/>
      <c r="W31" s="24"/>
      <c r="X31" s="24"/>
      <c r="Y31" s="24"/>
      <c r="Z31" s="47"/>
      <c r="AA31" s="23"/>
      <c r="AB31" s="23"/>
      <c r="BC31" s="58"/>
      <c r="BK31" s="59" t="e">
        <f t="shared" si="0"/>
        <v>#N/A</v>
      </c>
      <c r="BL31" s="59">
        <v>27</v>
      </c>
      <c r="BM31" s="1">
        <v>632</v>
      </c>
      <c r="BN31" s="1" t="s">
        <v>1378</v>
      </c>
      <c r="BO31" s="64" t="s">
        <v>278</v>
      </c>
      <c r="BP31" s="64" t="s">
        <v>279</v>
      </c>
      <c r="BQ31" s="59"/>
      <c r="BR31" s="61" t="e">
        <f>IF(VLOOKUP($D$1,ورقة4!$A$1:$AX$14708,MATCH('إختيار المقررات'!BM31,ورقة4!$A$1:$AX$1,0),0)=0,"",VLOOKUP($D$1,ورقة4!$A$1:$AX$14708,MATCH('إختيار المقررات'!BM31,ورقة4!$A$1:$AX$1,0),0))</f>
        <v>#N/A</v>
      </c>
      <c r="BS31" s="55"/>
      <c r="BT31" s="59" t="e">
        <f t="shared" si="19"/>
        <v>#N/A</v>
      </c>
      <c r="BX31" s="59"/>
      <c r="BY31" s="59"/>
    </row>
    <row r="32" spans="1:79" ht="17.25" thickTop="1" thickBot="1" x14ac:dyDescent="0.25">
      <c r="A32" s="62" t="e">
        <f>IF(VLOOKUP(D1,ورقة2!A2:W6923,23,0)="م",6,"")</f>
        <v>#N/A</v>
      </c>
      <c r="B32" s="63"/>
      <c r="C32" s="35"/>
      <c r="D32" s="36"/>
      <c r="E32" s="36"/>
      <c r="F32" s="36"/>
      <c r="G32" s="63" t="str">
        <f t="shared" si="7"/>
        <v/>
      </c>
      <c r="H32" s="63" t="str">
        <f t="shared" si="4"/>
        <v/>
      </c>
      <c r="I32" s="68" t="b">
        <f t="shared" si="8"/>
        <v>0</v>
      </c>
      <c r="J32" s="37"/>
      <c r="BC32" s="58"/>
      <c r="BK32" s="59" t="e">
        <f t="shared" si="0"/>
        <v>#N/A</v>
      </c>
      <c r="BL32" s="56">
        <v>28</v>
      </c>
      <c r="BM32" s="1">
        <v>633</v>
      </c>
      <c r="BN32" s="1" t="s">
        <v>1379</v>
      </c>
      <c r="BO32" s="64" t="s">
        <v>278</v>
      </c>
      <c r="BP32" s="64" t="s">
        <v>279</v>
      </c>
      <c r="BQ32" s="59" t="str">
        <f>IFERROR(VLOOKUP(BN32,$K$9:$T$21,10,0),"")</f>
        <v/>
      </c>
      <c r="BR32" s="61" t="e">
        <f>IF(VLOOKUP($D$1,ورقة4!$A$1:$AX$14708,MATCH('إختيار المقررات'!BM32,ورقة4!$A$1:$AX$1,0),0)=0,"",VLOOKUP($D$1,ورقة4!$A$1:$AX$14708,MATCH('إختيار المقررات'!BM32,ورقة4!$A$1:$AX$1,0),0))</f>
        <v>#N/A</v>
      </c>
      <c r="BS32" s="55"/>
      <c r="BT32" s="59" t="e">
        <f t="shared" si="19"/>
        <v>#N/A</v>
      </c>
      <c r="BX32" s="59"/>
      <c r="BY32" s="59"/>
    </row>
    <row r="33" spans="2:77" ht="17.25" thickTop="1" thickBot="1" x14ac:dyDescent="0.25">
      <c r="C33" s="124"/>
      <c r="D33" s="125"/>
      <c r="E33" s="125"/>
      <c r="F33" s="125"/>
      <c r="G33" s="125"/>
      <c r="J33" s="37"/>
      <c r="BC33" s="58"/>
      <c r="BK33" s="59" t="str">
        <f t="shared" si="0"/>
        <v/>
      </c>
      <c r="BL33" s="59">
        <v>29</v>
      </c>
      <c r="BM33" s="21"/>
      <c r="BN33" s="59" t="s">
        <v>285</v>
      </c>
      <c r="BQ33" s="59" t="str">
        <f>IFERROR(VLOOKUP(BN33,$K$9:$T$21,10,0),"")</f>
        <v/>
      </c>
      <c r="BR33" s="67"/>
      <c r="BS33" s="59"/>
      <c r="BT33" s="59" t="e">
        <f>IF(AND(BT34="",BT35="",BT36="",BT37="",BT38="",BT39=""),"",BL33)</f>
        <v>#N/A</v>
      </c>
      <c r="BX33" s="59"/>
      <c r="BY33" s="59"/>
    </row>
    <row r="34" spans="2:77" ht="17.25" thickTop="1" thickBot="1" x14ac:dyDescent="0.25">
      <c r="C34" s="124"/>
      <c r="D34" s="125"/>
      <c r="E34" s="125"/>
      <c r="F34" s="125"/>
      <c r="G34" s="125"/>
      <c r="J34" s="37"/>
      <c r="L34" s="35"/>
      <c r="M34" s="36"/>
      <c r="N34" s="36"/>
      <c r="O34" s="36"/>
      <c r="BC34" s="58"/>
      <c r="BK34" s="59" t="e">
        <f t="shared" si="0"/>
        <v>#N/A</v>
      </c>
      <c r="BL34" s="56">
        <v>30</v>
      </c>
      <c r="BM34" s="1">
        <v>640</v>
      </c>
      <c r="BN34" s="1" t="s">
        <v>1380</v>
      </c>
      <c r="BO34" s="64" t="s">
        <v>280</v>
      </c>
      <c r="BP34" s="64" t="s">
        <v>277</v>
      </c>
      <c r="BQ34" s="59" t="str">
        <f>IFERROR(VLOOKUP(BN34,$K$9:$T$21,10,0),"")</f>
        <v/>
      </c>
      <c r="BR34" s="61" t="e">
        <f>IF(VLOOKUP($D$1,ورقة4!$A$1:$AX$14708,MATCH('إختيار المقررات'!BM34,ورقة4!$A$1:$AX$1,0),0)=0,"",VLOOKUP($D$1,ورقة4!$A$1:$AX$14708,MATCH('إختيار المقررات'!BM34,ورقة4!$A$1:$AX$1,0),0))</f>
        <v>#N/A</v>
      </c>
      <c r="BS34" s="55"/>
      <c r="BT34" s="59" t="e">
        <f t="shared" si="19"/>
        <v>#N/A</v>
      </c>
      <c r="BX34" s="59"/>
      <c r="BY34" s="59"/>
    </row>
    <row r="35" spans="2:77" ht="17.25" thickTop="1" thickBot="1" x14ac:dyDescent="0.25">
      <c r="C35" s="125"/>
      <c r="D35" s="125"/>
      <c r="E35" s="125"/>
      <c r="F35" s="125"/>
      <c r="G35" s="125"/>
      <c r="J35" s="37"/>
      <c r="BC35" s="58"/>
      <c r="BK35" s="59" t="e">
        <f t="shared" si="0"/>
        <v>#N/A</v>
      </c>
      <c r="BL35" s="59">
        <v>31</v>
      </c>
      <c r="BM35" s="1">
        <v>641</v>
      </c>
      <c r="BN35" s="1" t="s">
        <v>1381</v>
      </c>
      <c r="BO35" s="64" t="s">
        <v>280</v>
      </c>
      <c r="BP35" s="64" t="s">
        <v>277</v>
      </c>
      <c r="BQ35" s="59" t="str">
        <f>IFERROR(VLOOKUP(BN35,$K$9:$T$21,10,0),"")</f>
        <v/>
      </c>
      <c r="BR35" s="61" t="e">
        <f>IF(VLOOKUP($D$1,ورقة4!$A$1:$AX$14708,MATCH('إختيار المقررات'!BM35,ورقة4!$A$1:$AX$1,0),0)=0,"",VLOOKUP($D$1,ورقة4!$A$1:$AX$14708,MATCH('إختيار المقررات'!BM35,ورقة4!$A$1:$AX$1,0),0))</f>
        <v>#N/A</v>
      </c>
      <c r="BS35" s="55"/>
      <c r="BT35" s="59" t="e">
        <f t="shared" si="19"/>
        <v>#N/A</v>
      </c>
      <c r="BX35" s="59"/>
      <c r="BY35" s="59"/>
    </row>
    <row r="36" spans="2:77" ht="17.25" thickTop="1" thickBot="1" x14ac:dyDescent="0.3">
      <c r="B36" s="123"/>
      <c r="C36" s="123"/>
      <c r="D36" s="123"/>
      <c r="E36" s="123"/>
      <c r="F36" s="123"/>
      <c r="G36" s="123"/>
      <c r="H36" s="123"/>
      <c r="I36" s="28"/>
      <c r="J36" s="28"/>
      <c r="K36" s="28"/>
      <c r="L36" s="28"/>
      <c r="M36" s="28"/>
      <c r="N36" s="28"/>
      <c r="O36" s="28"/>
      <c r="P36" s="28"/>
      <c r="Q36" s="28"/>
      <c r="BC36" s="58"/>
      <c r="BK36" s="59" t="e">
        <f t="shared" si="0"/>
        <v>#N/A</v>
      </c>
      <c r="BL36" s="56">
        <v>32</v>
      </c>
      <c r="BM36" s="1">
        <v>642</v>
      </c>
      <c r="BN36" s="1" t="s">
        <v>1382</v>
      </c>
      <c r="BO36" s="64" t="s">
        <v>280</v>
      </c>
      <c r="BP36" s="64" t="s">
        <v>277</v>
      </c>
      <c r="BQ36" s="59" t="str">
        <f>IFERROR(VLOOKUP(BN36,$K$9:$T$21,10,0),"")</f>
        <v/>
      </c>
      <c r="BR36" s="61" t="e">
        <f>IF(VLOOKUP($D$1,ورقة4!$A$1:$AX$14708,MATCH('إختيار المقررات'!BM36,ورقة4!$A$1:$AX$1,0),0)=0,"",VLOOKUP($D$1,ورقة4!$A$1:$AX$14708,MATCH('إختيار المقررات'!BM36,ورقة4!$A$1:$AX$1,0),0))</f>
        <v>#N/A</v>
      </c>
      <c r="BS36" s="55"/>
      <c r="BT36" s="59" t="e">
        <f t="shared" si="19"/>
        <v>#N/A</v>
      </c>
      <c r="BX36" s="59"/>
      <c r="BY36" s="59"/>
    </row>
    <row r="37" spans="2:77" ht="17.25" thickTop="1" thickBot="1" x14ac:dyDescent="0.3">
      <c r="B37" s="123"/>
      <c r="C37" s="123"/>
      <c r="D37" s="123"/>
      <c r="E37" s="123"/>
      <c r="F37" s="123"/>
      <c r="G37" s="123"/>
      <c r="H37" s="123"/>
      <c r="I37" s="28"/>
      <c r="J37" s="28"/>
      <c r="K37" s="28"/>
      <c r="L37" s="28"/>
      <c r="M37" s="28"/>
      <c r="N37" s="28"/>
      <c r="O37" s="28"/>
      <c r="P37" s="28"/>
      <c r="Q37" s="28"/>
      <c r="BC37" s="58"/>
      <c r="BK37" s="59" t="e">
        <f t="shared" si="0"/>
        <v>#N/A</v>
      </c>
      <c r="BL37" s="59">
        <v>33</v>
      </c>
      <c r="BM37" s="1">
        <v>643</v>
      </c>
      <c r="BN37" s="1" t="s">
        <v>1383</v>
      </c>
      <c r="BO37" s="64" t="s">
        <v>280</v>
      </c>
      <c r="BP37" s="64" t="s">
        <v>277</v>
      </c>
      <c r="BQ37" s="59"/>
      <c r="BR37" s="61" t="e">
        <f>IF(VLOOKUP($D$1,ورقة4!$A$1:$AX$14708,MATCH('إختيار المقررات'!BM37,ورقة4!$A$1:$AX$1,0),0)=0,"",VLOOKUP($D$1,ورقة4!$A$1:$AX$14708,MATCH('إختيار المقررات'!BM37,ورقة4!$A$1:$AX$1,0),0))</f>
        <v>#N/A</v>
      </c>
      <c r="BS37" s="55"/>
      <c r="BT37" s="59" t="e">
        <f t="shared" si="19"/>
        <v>#N/A</v>
      </c>
      <c r="BX37" s="59"/>
      <c r="BY37" s="59"/>
    </row>
    <row r="38" spans="2:77" ht="17.25" thickTop="1" thickBot="1" x14ac:dyDescent="0.25">
      <c r="C38" s="124"/>
      <c r="D38" s="125"/>
      <c r="E38" s="125"/>
      <c r="F38" s="125"/>
      <c r="G38" s="125"/>
      <c r="J38" s="37"/>
      <c r="L38" s="35"/>
      <c r="M38" s="36"/>
      <c r="N38" s="36"/>
      <c r="O38" s="36"/>
      <c r="BC38" s="58"/>
      <c r="BK38" s="59" t="e">
        <f t="shared" si="0"/>
        <v>#N/A</v>
      </c>
      <c r="BL38" s="56">
        <v>34</v>
      </c>
      <c r="BM38" s="1">
        <v>644</v>
      </c>
      <c r="BN38" s="1" t="s">
        <v>1384</v>
      </c>
      <c r="BO38" s="64" t="s">
        <v>280</v>
      </c>
      <c r="BP38" s="64" t="s">
        <v>277</v>
      </c>
      <c r="BQ38" s="59" t="str">
        <f>IFERROR(VLOOKUP(BN38,$K$9:$T$21,10,0),"")</f>
        <v/>
      </c>
      <c r="BR38" s="61" t="e">
        <f>IF(VLOOKUP($D$1,ورقة4!$A$1:$AX$14708,MATCH('إختيار المقررات'!BM38,ورقة4!$A$1:$AX$1,0),0)=0,"",VLOOKUP($D$1,ورقة4!$A$1:$AX$14708,MATCH('إختيار المقررات'!BM38,ورقة4!$A$1:$AX$1,0),0))</f>
        <v>#N/A</v>
      </c>
      <c r="BS38" s="55"/>
      <c r="BT38" s="59" t="e">
        <f t="shared" si="19"/>
        <v>#N/A</v>
      </c>
      <c r="BX38" s="59"/>
      <c r="BY38" s="59"/>
    </row>
    <row r="39" spans="2:77" ht="17.25" thickTop="1" thickBot="1" x14ac:dyDescent="0.25">
      <c r="C39" s="124"/>
      <c r="D39" s="125"/>
      <c r="E39" s="125"/>
      <c r="F39" s="125"/>
      <c r="G39" s="125"/>
      <c r="J39" s="37"/>
      <c r="L39" s="35"/>
      <c r="M39" s="36"/>
      <c r="N39" s="36"/>
      <c r="O39" s="36"/>
      <c r="BC39" s="58"/>
      <c r="BK39" s="59" t="e">
        <f t="shared" si="0"/>
        <v>#N/A</v>
      </c>
      <c r="BL39" s="59">
        <v>35</v>
      </c>
      <c r="BM39" s="1">
        <v>645</v>
      </c>
      <c r="BN39" s="1" t="s">
        <v>1385</v>
      </c>
      <c r="BO39" s="64" t="s">
        <v>280</v>
      </c>
      <c r="BP39" s="64" t="s">
        <v>277</v>
      </c>
      <c r="BQ39" s="59" t="str">
        <f>IFERROR(VLOOKUP(BN39,$K$9:$T$21,10,0),"")</f>
        <v/>
      </c>
      <c r="BR39" s="61" t="e">
        <f>IF(VLOOKUP($D$1,ورقة4!$A$1:$AX$14708,MATCH('إختيار المقررات'!BM39,ورقة4!$A$1:$AX$1,0),0)=0,"",VLOOKUP($D$1,ورقة4!$A$1:$AX$14708,MATCH('إختيار المقررات'!BM39,ورقة4!$A$1:$AX$1,0),0))</f>
        <v>#N/A</v>
      </c>
      <c r="BS39" s="55"/>
      <c r="BT39" s="59" t="e">
        <f t="shared" si="19"/>
        <v>#N/A</v>
      </c>
      <c r="BU39" s="56"/>
      <c r="BV39" s="56"/>
      <c r="BX39" s="59"/>
      <c r="BY39" s="59"/>
    </row>
    <row r="40" spans="2:77" ht="17.25" thickTop="1" thickBot="1" x14ac:dyDescent="0.25">
      <c r="C40" s="124"/>
      <c r="D40" s="125"/>
      <c r="E40" s="125"/>
      <c r="F40" s="125"/>
      <c r="G40" s="125"/>
      <c r="J40" s="37"/>
      <c r="L40" s="35"/>
      <c r="M40" s="36"/>
      <c r="N40" s="36"/>
      <c r="O40" s="36"/>
      <c r="BC40" s="58"/>
      <c r="BK40" s="59" t="str">
        <f t="shared" si="0"/>
        <v/>
      </c>
      <c r="BL40" s="56">
        <v>36</v>
      </c>
      <c r="BM40" s="21"/>
      <c r="BN40" s="59" t="s">
        <v>286</v>
      </c>
      <c r="BQ40" s="59" t="str">
        <f>IFERROR(VLOOKUP(BN40,$K$9:$T$21,10,0),"")</f>
        <v/>
      </c>
      <c r="BR40" s="65"/>
      <c r="BS40" s="59"/>
      <c r="BT40" s="59" t="e">
        <f>IF(AND(BT41="",BT42="",BT43="",BT44="",BT45="",BT46=""),"",BL40)</f>
        <v>#N/A</v>
      </c>
      <c r="BX40" s="59"/>
      <c r="BY40" s="59"/>
    </row>
    <row r="41" spans="2:77" ht="17.25" thickTop="1" thickBot="1" x14ac:dyDescent="0.25">
      <c r="C41" s="124"/>
      <c r="D41" s="125"/>
      <c r="E41" s="125"/>
      <c r="F41" s="125"/>
      <c r="G41" s="125"/>
      <c r="J41" s="37"/>
      <c r="L41" s="35"/>
      <c r="M41" s="36"/>
      <c r="N41" s="36"/>
      <c r="O41" s="36"/>
      <c r="BC41" s="58"/>
      <c r="BK41" s="59" t="e">
        <f t="shared" si="0"/>
        <v>#N/A</v>
      </c>
      <c r="BL41" s="59">
        <v>37</v>
      </c>
      <c r="BM41" s="1">
        <v>646</v>
      </c>
      <c r="BN41" s="1" t="s">
        <v>1386</v>
      </c>
      <c r="BO41" s="64" t="s">
        <v>280</v>
      </c>
      <c r="BP41" s="64" t="s">
        <v>279</v>
      </c>
      <c r="BQ41" s="59" t="str">
        <f>IFERROR(VLOOKUP(BN41,$K$9:$T$21,10,0),"")</f>
        <v/>
      </c>
      <c r="BR41" s="61" t="e">
        <f>IF(VLOOKUP($D$1,ورقة4!$A$1:$AX$14708,MATCH('إختيار المقررات'!BM41,ورقة4!$A$1:$AX$1,0),0)=0,"",VLOOKUP($D$1,ورقة4!$A$1:$AX$14708,MATCH('إختيار المقررات'!BM41,ورقة4!$A$1:$AX$1,0),0))</f>
        <v>#N/A</v>
      </c>
      <c r="BS41" s="55"/>
      <c r="BT41" s="59" t="e">
        <f t="shared" ref="BT41:BT46" si="21">IF(BR41="","",BL41)</f>
        <v>#N/A</v>
      </c>
      <c r="BX41" s="59"/>
      <c r="BY41" s="59"/>
    </row>
    <row r="42" spans="2:77" ht="17.25" thickTop="1" thickBot="1" x14ac:dyDescent="0.25">
      <c r="C42" s="124"/>
      <c r="D42" s="125"/>
      <c r="E42" s="125"/>
      <c r="F42" s="125"/>
      <c r="G42" s="125"/>
      <c r="J42" s="37"/>
      <c r="L42" s="35"/>
      <c r="M42" s="36"/>
      <c r="N42" s="36"/>
      <c r="O42" s="36"/>
      <c r="BC42" s="58"/>
      <c r="BK42" s="59" t="e">
        <f t="shared" si="0"/>
        <v>#N/A</v>
      </c>
      <c r="BL42" s="56">
        <v>38</v>
      </c>
      <c r="BM42" s="1">
        <v>647</v>
      </c>
      <c r="BN42" s="1" t="s">
        <v>1387</v>
      </c>
      <c r="BO42" s="64" t="s">
        <v>280</v>
      </c>
      <c r="BP42" s="64" t="s">
        <v>279</v>
      </c>
      <c r="BQ42" s="59" t="str">
        <f>IFERROR(VLOOKUP(BN42,$K$9:$T$21,10,0),"")</f>
        <v/>
      </c>
      <c r="BR42" s="61" t="e">
        <f>IF(VLOOKUP($D$1,ورقة4!$A$1:$AX$14708,MATCH('إختيار المقررات'!BM42,ورقة4!$A$1:$AX$1,0),0)=0,"",VLOOKUP($D$1,ورقة4!$A$1:$AX$14708,MATCH('إختيار المقررات'!BM42,ورقة4!$A$1:$AX$1,0),0))</f>
        <v>#N/A</v>
      </c>
      <c r="BS42" s="55"/>
      <c r="BT42" s="59" t="e">
        <f t="shared" si="21"/>
        <v>#N/A</v>
      </c>
      <c r="BX42" s="59"/>
      <c r="BY42" s="59"/>
    </row>
    <row r="43" spans="2:77" ht="17.25" thickTop="1" thickBot="1" x14ac:dyDescent="0.25">
      <c r="C43" s="124"/>
      <c r="D43" s="125"/>
      <c r="E43" s="125"/>
      <c r="F43" s="125"/>
      <c r="G43" s="125"/>
      <c r="J43" s="37"/>
      <c r="L43" s="35"/>
      <c r="M43" s="36"/>
      <c r="N43" s="36"/>
      <c r="O43" s="36"/>
      <c r="BC43" s="58"/>
      <c r="BK43" s="59" t="e">
        <f t="shared" si="0"/>
        <v>#N/A</v>
      </c>
      <c r="BL43" s="59">
        <v>39</v>
      </c>
      <c r="BM43" s="1">
        <v>648</v>
      </c>
      <c r="BN43" s="1" t="s">
        <v>1388</v>
      </c>
      <c r="BO43" s="64" t="s">
        <v>280</v>
      </c>
      <c r="BP43" s="64" t="s">
        <v>279</v>
      </c>
      <c r="BR43" s="61" t="e">
        <f>IF(VLOOKUP($D$1,ورقة4!$A$1:$AX$14708,MATCH('إختيار المقررات'!BM43,ورقة4!$A$1:$AX$1,0),0)=0,"",VLOOKUP($D$1,ورقة4!$A$1:$AX$14708,MATCH('إختيار المقررات'!BM43,ورقة4!$A$1:$AX$1,0),0))</f>
        <v>#N/A</v>
      </c>
      <c r="BS43" s="55"/>
      <c r="BT43" s="59" t="e">
        <f t="shared" si="21"/>
        <v>#N/A</v>
      </c>
      <c r="BY43" s="59"/>
    </row>
    <row r="44" spans="2:77" ht="17.25" thickTop="1" thickBot="1" x14ac:dyDescent="0.25">
      <c r="B44" s="125"/>
      <c r="C44" s="125"/>
      <c r="D44" s="125"/>
      <c r="E44" s="126"/>
      <c r="H44" s="127"/>
      <c r="I44" s="23"/>
      <c r="J44" s="23"/>
      <c r="K44" s="23"/>
      <c r="L44" s="38"/>
      <c r="M44" s="38"/>
      <c r="N44" s="39"/>
      <c r="O44" s="39"/>
      <c r="P44" s="39"/>
      <c r="Q44" s="39"/>
      <c r="BC44" s="58"/>
      <c r="BK44" s="59" t="e">
        <f t="shared" si="0"/>
        <v>#N/A</v>
      </c>
      <c r="BL44" s="56">
        <v>40</v>
      </c>
      <c r="BM44" s="1">
        <v>649</v>
      </c>
      <c r="BN44" s="1" t="s">
        <v>1389</v>
      </c>
      <c r="BO44" s="64" t="s">
        <v>280</v>
      </c>
      <c r="BP44" s="64" t="s">
        <v>279</v>
      </c>
      <c r="BQ44" s="59" t="str">
        <f>IFERROR(VLOOKUP(BN44,$K$9:$T$21,10,0),"")</f>
        <v/>
      </c>
      <c r="BR44" s="61" t="e">
        <f>IF(VLOOKUP($D$1,ورقة4!$A$1:$AX$14708,MATCH('إختيار المقررات'!BM44,ورقة4!$A$1:$AX$1,0),0)=0,"",VLOOKUP($D$1,ورقة4!$A$1:$AX$14708,MATCH('إختيار المقررات'!BM44,ورقة4!$A$1:$AX$1,0),0))</f>
        <v>#N/A</v>
      </c>
      <c r="BS44" s="55"/>
      <c r="BT44" s="59" t="e">
        <f t="shared" si="21"/>
        <v>#N/A</v>
      </c>
      <c r="BY44" s="59"/>
    </row>
    <row r="45" spans="2:77" ht="19.5" thickTop="1" thickBot="1" x14ac:dyDescent="0.25">
      <c r="B45" s="128"/>
      <c r="C45" s="128"/>
      <c r="D45" s="125"/>
      <c r="E45" s="125"/>
      <c r="F45" s="125"/>
      <c r="H45" s="127"/>
      <c r="I45" s="23"/>
      <c r="J45" s="23"/>
      <c r="K45" s="23"/>
      <c r="L45" s="38"/>
      <c r="M45" s="38"/>
      <c r="N45" s="39"/>
      <c r="O45" s="39"/>
      <c r="P45" s="39"/>
      <c r="Q45" s="39"/>
      <c r="BC45" s="58"/>
      <c r="BK45" s="59" t="e">
        <f t="shared" si="0"/>
        <v>#N/A</v>
      </c>
      <c r="BL45" s="59">
        <v>41</v>
      </c>
      <c r="BM45" s="1">
        <v>650</v>
      </c>
      <c r="BN45" s="1" t="s">
        <v>1390</v>
      </c>
      <c r="BO45" s="64" t="s">
        <v>280</v>
      </c>
      <c r="BP45" s="64" t="s">
        <v>279</v>
      </c>
      <c r="BQ45" s="59" t="str">
        <f>IFERROR(VLOOKUP(BN45,$K$9:$T$21,10,0),"")</f>
        <v/>
      </c>
      <c r="BR45" s="61" t="e">
        <f>IF(VLOOKUP($D$1,ورقة4!$A$1:$AX$14708,MATCH('إختيار المقررات'!BM45,ورقة4!$A$1:$AX$1,0),0)=0,"",VLOOKUP($D$1,ورقة4!$A$1:$AX$14708,MATCH('إختيار المقررات'!BM45,ورقة4!$A$1:$AX$1,0),0))</f>
        <v>#N/A</v>
      </c>
      <c r="BS45" s="55"/>
      <c r="BT45" s="59" t="e">
        <f t="shared" si="21"/>
        <v>#N/A</v>
      </c>
      <c r="BY45" s="59"/>
    </row>
    <row r="46" spans="2:77" ht="19.5" thickTop="1" thickBot="1" x14ac:dyDescent="0.25">
      <c r="B46" s="129"/>
      <c r="C46" s="129"/>
      <c r="D46" s="129"/>
      <c r="E46" s="129"/>
      <c r="F46" s="129"/>
      <c r="G46" s="130"/>
      <c r="H46" s="128"/>
      <c r="I46" s="40"/>
      <c r="J46" s="40"/>
      <c r="K46" s="40"/>
      <c r="L46" s="36"/>
      <c r="M46" s="36"/>
      <c r="N46" s="39"/>
      <c r="O46" s="39"/>
      <c r="P46" s="39"/>
      <c r="Q46" s="39"/>
      <c r="BC46" s="58"/>
      <c r="BK46" s="59" t="e">
        <f t="shared" si="0"/>
        <v>#N/A</v>
      </c>
      <c r="BL46" s="56">
        <v>42</v>
      </c>
      <c r="BM46" s="1">
        <v>651</v>
      </c>
      <c r="BN46" s="1" t="s">
        <v>1391</v>
      </c>
      <c r="BO46" s="64" t="s">
        <v>280</v>
      </c>
      <c r="BP46" s="64" t="s">
        <v>279</v>
      </c>
      <c r="BQ46" s="59" t="str">
        <f>IFERROR(VLOOKUP(BN46,$K$9:$T$21,10,0),"")</f>
        <v/>
      </c>
      <c r="BR46" s="61" t="e">
        <f>IF(VLOOKUP($D$1,ورقة4!$A$1:$AX$14708,MATCH('إختيار المقررات'!BM46,ورقة4!$A$1:$AX$1,0),0)=0,"",VLOOKUP($D$1,ورقة4!$A$1:$AX$14708,MATCH('إختيار المقررات'!BM46,ورقة4!$A$1:$AX$1,0),0))</f>
        <v>#N/A</v>
      </c>
      <c r="BS46" s="55"/>
      <c r="BT46" s="59" t="e">
        <f t="shared" si="21"/>
        <v>#N/A</v>
      </c>
      <c r="BU46" s="56"/>
      <c r="BV46" s="56"/>
      <c r="BY46" s="59"/>
    </row>
    <row r="47" spans="2:77" ht="17.25" thickTop="1" thickBot="1" x14ac:dyDescent="0.25">
      <c r="B47" s="125"/>
      <c r="C47" s="125"/>
      <c r="D47" s="125"/>
      <c r="G47" s="125"/>
      <c r="H47" s="125"/>
      <c r="I47" s="36"/>
      <c r="J47" s="36"/>
      <c r="K47" s="36"/>
      <c r="L47" s="36"/>
      <c r="M47" s="42"/>
      <c r="N47" s="39"/>
      <c r="O47" s="39"/>
      <c r="P47" s="39"/>
      <c r="Q47" s="39"/>
      <c r="BC47" s="58"/>
      <c r="BK47" s="59" t="str">
        <f t="shared" si="0"/>
        <v/>
      </c>
      <c r="BL47" s="59">
        <v>43</v>
      </c>
      <c r="BM47" s="21"/>
      <c r="BN47" s="59" t="s">
        <v>685</v>
      </c>
      <c r="BQ47" s="59" t="str">
        <f>IFERROR(VLOOKUP(BN47,$K$9:$T$21,10,0),"")</f>
        <v/>
      </c>
      <c r="BR47" s="65"/>
      <c r="BS47" s="59"/>
      <c r="BT47" s="59" t="e">
        <f>IF(AND(BT48="",BT49="",BT50="",BT51="",BT52="",BT53=""),"",BL47)</f>
        <v>#N/A</v>
      </c>
      <c r="BY47" s="59"/>
    </row>
    <row r="48" spans="2:77" ht="19.5" thickTop="1" thickBot="1" x14ac:dyDescent="0.25">
      <c r="B48" s="128"/>
      <c r="C48" s="130"/>
      <c r="D48" s="130"/>
      <c r="E48" s="130"/>
      <c r="F48" s="130"/>
      <c r="G48" s="125"/>
      <c r="H48" s="125"/>
      <c r="I48" s="36"/>
      <c r="J48" s="36"/>
      <c r="K48" s="36"/>
      <c r="L48" s="36"/>
      <c r="M48" s="38"/>
      <c r="N48" s="38"/>
      <c r="O48" s="43"/>
      <c r="P48" s="43"/>
      <c r="Q48" s="43"/>
      <c r="BC48" s="58"/>
      <c r="BK48" s="59" t="e">
        <f t="shared" si="0"/>
        <v>#N/A</v>
      </c>
      <c r="BL48" s="56">
        <v>44</v>
      </c>
      <c r="BM48" s="1">
        <v>660</v>
      </c>
      <c r="BN48" s="1" t="s">
        <v>1392</v>
      </c>
      <c r="BO48" s="64" t="s">
        <v>1405</v>
      </c>
      <c r="BP48" s="64" t="s">
        <v>277</v>
      </c>
      <c r="BQ48" s="59" t="str">
        <f>IFERROR(VLOOKUP(BN48,$K$9:$T$21,10,0),"")</f>
        <v/>
      </c>
      <c r="BR48" s="61" t="e">
        <f>IF(VLOOKUP($D$1,ورقة4!$A$1:$AX$14708,MATCH('إختيار المقررات'!BM48,ورقة4!$A$1:$AX$1,0),0)=0,"",VLOOKUP($D$1,ورقة4!$A$1:$AX$14708,MATCH('إختيار المقررات'!BM48,ورقة4!$A$1:$AX$1,0),0))</f>
        <v>#N/A</v>
      </c>
      <c r="BS48" s="55"/>
      <c r="BT48" s="59" t="e">
        <f t="shared" ref="BT48:BT53" si="22">IF(BR48="","",BL48)</f>
        <v>#N/A</v>
      </c>
      <c r="BY48" s="59"/>
    </row>
    <row r="49" spans="1:77" ht="17.25" thickTop="1" thickBot="1" x14ac:dyDescent="0.25">
      <c r="A49" s="21">
        <v>1</v>
      </c>
      <c r="B49" s="21" t="s">
        <v>1353</v>
      </c>
      <c r="BC49" s="58"/>
      <c r="BK49" s="59" t="e">
        <f t="shared" si="0"/>
        <v>#N/A</v>
      </c>
      <c r="BL49" s="59">
        <v>45</v>
      </c>
      <c r="BM49" s="1">
        <v>661</v>
      </c>
      <c r="BN49" s="1" t="s">
        <v>1393</v>
      </c>
      <c r="BO49" s="64" t="s">
        <v>1405</v>
      </c>
      <c r="BP49" s="64" t="s">
        <v>277</v>
      </c>
      <c r="BR49" s="61" t="e">
        <f>IF(VLOOKUP($D$1,ورقة4!$A$1:$AX$14708,MATCH('إختيار المقررات'!BM49,ورقة4!$A$1:$AX$1,0),0)=0,"",VLOOKUP($D$1,ورقة4!$A$1:$AX$14708,MATCH('إختيار المقررات'!BM49,ورقة4!$A$1:$AX$1,0),0))</f>
        <v>#N/A</v>
      </c>
      <c r="BS49" s="55"/>
      <c r="BT49" s="59" t="e">
        <f t="shared" si="22"/>
        <v>#N/A</v>
      </c>
      <c r="BY49" s="59"/>
    </row>
    <row r="50" spans="1:77" ht="17.25" thickTop="1" thickBot="1" x14ac:dyDescent="0.25">
      <c r="A50" s="21">
        <v>2</v>
      </c>
      <c r="B50" s="21" t="s">
        <v>1354</v>
      </c>
      <c r="C50" s="131"/>
      <c r="D50" s="131"/>
      <c r="E50" s="131"/>
      <c r="F50" s="131"/>
      <c r="G50" s="131"/>
      <c r="H50" s="131"/>
      <c r="I50" s="44"/>
      <c r="J50" s="44"/>
      <c r="K50" s="44"/>
      <c r="L50" s="44"/>
      <c r="M50" s="44"/>
      <c r="N50" s="44"/>
      <c r="O50" s="44"/>
      <c r="P50" s="44"/>
      <c r="Q50" s="44"/>
      <c r="BC50" s="58"/>
      <c r="BK50" s="59" t="e">
        <f t="shared" si="0"/>
        <v>#N/A</v>
      </c>
      <c r="BL50" s="56">
        <v>46</v>
      </c>
      <c r="BM50" s="1">
        <v>662</v>
      </c>
      <c r="BN50" s="1" t="s">
        <v>1394</v>
      </c>
      <c r="BO50" s="64" t="s">
        <v>1405</v>
      </c>
      <c r="BP50" s="64" t="s">
        <v>277</v>
      </c>
      <c r="BQ50" s="59" t="str">
        <f>IFERROR(VLOOKUP(BN50,$K$9:$T$21,10,0),"")</f>
        <v/>
      </c>
      <c r="BR50" s="61" t="e">
        <f>IF(VLOOKUP($D$1,ورقة4!$A$1:$AX$14708,MATCH('إختيار المقررات'!BM50,ورقة4!$A$1:$AX$1,0),0)=0,"",VLOOKUP($D$1,ورقة4!$A$1:$AX$14708,MATCH('إختيار المقررات'!BM50,ورقة4!$A$1:$AX$1,0),0))</f>
        <v>#N/A</v>
      </c>
      <c r="BS50" s="55"/>
      <c r="BT50" s="59" t="e">
        <f t="shared" si="22"/>
        <v>#N/A</v>
      </c>
      <c r="BY50" s="59"/>
    </row>
    <row r="51" spans="1:77" ht="17.25" thickTop="1" thickBot="1" x14ac:dyDescent="0.25">
      <c r="A51" s="21">
        <v>3</v>
      </c>
      <c r="B51" s="21" t="s">
        <v>1355</v>
      </c>
      <c r="C51" s="131"/>
      <c r="D51" s="131"/>
      <c r="E51" s="131"/>
      <c r="F51" s="131"/>
      <c r="G51" s="131"/>
      <c r="H51" s="131"/>
      <c r="I51" s="44"/>
      <c r="J51" s="44"/>
      <c r="K51" s="44"/>
      <c r="L51" s="44"/>
      <c r="M51" s="44"/>
      <c r="N51" s="44"/>
      <c r="O51" s="44"/>
      <c r="P51" s="44"/>
      <c r="Q51" s="44"/>
      <c r="BC51" s="58"/>
      <c r="BK51" s="59" t="e">
        <f t="shared" si="0"/>
        <v>#N/A</v>
      </c>
      <c r="BL51" s="59">
        <v>47</v>
      </c>
      <c r="BM51" s="1">
        <v>663</v>
      </c>
      <c r="BN51" s="1" t="s">
        <v>1395</v>
      </c>
      <c r="BO51" s="64" t="s">
        <v>1405</v>
      </c>
      <c r="BP51" s="64" t="s">
        <v>277</v>
      </c>
      <c r="BQ51" s="59" t="str">
        <f>IFERROR(VLOOKUP(BN51,$K$9:$T$21,10,0),"")</f>
        <v/>
      </c>
      <c r="BR51" s="61" t="e">
        <f>IF(VLOOKUP($D$1,ورقة4!$A$1:$AX$14708,MATCH('إختيار المقررات'!BM51,ورقة4!$A$1:$AX$1,0),0)=0,"",VLOOKUP($D$1,ورقة4!$A$1:$AX$14708,MATCH('إختيار المقررات'!BM51,ورقة4!$A$1:$AX$1,0),0))</f>
        <v>#N/A</v>
      </c>
      <c r="BS51" s="55"/>
      <c r="BT51" s="59" t="e">
        <f t="shared" si="22"/>
        <v>#N/A</v>
      </c>
      <c r="BY51" s="59"/>
    </row>
    <row r="52" spans="1:77" ht="19.5" thickTop="1" thickBot="1" x14ac:dyDescent="0.25">
      <c r="A52" s="21">
        <v>4</v>
      </c>
      <c r="B52" s="21" t="s">
        <v>740</v>
      </c>
      <c r="C52" s="132"/>
      <c r="D52" s="132"/>
      <c r="E52" s="132"/>
      <c r="F52" s="132"/>
      <c r="G52" s="132"/>
      <c r="H52" s="133"/>
      <c r="I52" s="29"/>
      <c r="J52" s="29"/>
      <c r="K52" s="40"/>
      <c r="L52" s="40"/>
      <c r="M52" s="29"/>
      <c r="N52" s="29"/>
      <c r="O52" s="45"/>
      <c r="P52" s="45"/>
      <c r="Q52" s="45"/>
      <c r="BC52" s="58"/>
      <c r="BK52" s="59" t="e">
        <f t="shared" si="0"/>
        <v>#N/A</v>
      </c>
      <c r="BL52" s="56">
        <v>48</v>
      </c>
      <c r="BM52" s="1">
        <v>664</v>
      </c>
      <c r="BN52" s="1" t="s">
        <v>1396</v>
      </c>
      <c r="BO52" s="64" t="s">
        <v>1405</v>
      </c>
      <c r="BP52" s="64" t="s">
        <v>277</v>
      </c>
      <c r="BQ52" s="59" t="str">
        <f>IFERROR(VLOOKUP(BN52,$K$9:$T$21,10,0),"")</f>
        <v/>
      </c>
      <c r="BR52" s="61" t="e">
        <f>IF(VLOOKUP($D$1,ورقة4!$A$1:$AX$14708,MATCH('إختيار المقررات'!BM52,ورقة4!$A$1:$AX$1,0),0)=0,"",VLOOKUP($D$1,ورقة4!$A$1:$AX$14708,MATCH('إختيار المقررات'!BM52,ورقة4!$A$1:$AX$1,0),0))</f>
        <v>#N/A</v>
      </c>
      <c r="BS52" s="55"/>
      <c r="BT52" s="59" t="e">
        <f t="shared" si="22"/>
        <v>#N/A</v>
      </c>
      <c r="BY52" s="59"/>
    </row>
    <row r="53" spans="1:77" ht="17.25" thickTop="1" thickBot="1" x14ac:dyDescent="0.25">
      <c r="A53" s="21">
        <v>5</v>
      </c>
      <c r="B53" s="21" t="s">
        <v>1356</v>
      </c>
      <c r="C53" s="133"/>
      <c r="D53" s="133"/>
      <c r="E53" s="133"/>
      <c r="F53" s="133"/>
      <c r="G53" s="133"/>
      <c r="O53" s="29"/>
      <c r="P53" s="29"/>
      <c r="Q53" s="29"/>
      <c r="BC53" s="58"/>
      <c r="BK53" s="59" t="e">
        <f t="shared" si="0"/>
        <v>#N/A</v>
      </c>
      <c r="BL53" s="59">
        <v>49</v>
      </c>
      <c r="BM53" s="1">
        <v>665</v>
      </c>
      <c r="BN53" s="1" t="s">
        <v>1397</v>
      </c>
      <c r="BO53" s="64" t="s">
        <v>1405</v>
      </c>
      <c r="BP53" s="64" t="s">
        <v>277</v>
      </c>
      <c r="BQ53" s="59" t="str">
        <f>IFERROR(VLOOKUP(BN53,$K$9:$T$21,10,0),"")</f>
        <v/>
      </c>
      <c r="BR53" s="61" t="e">
        <f>IF(VLOOKUP($D$1,ورقة4!$A$1:$AX$14708,MATCH('إختيار المقررات'!BM53,ورقة4!$A$1:$AX$1,0),0)=0,"",VLOOKUP($D$1,ورقة4!$A$1:$AX$14708,MATCH('إختيار المقررات'!BM53,ورقة4!$A$1:$AX$1,0),0))</f>
        <v>#N/A</v>
      </c>
      <c r="BS53" s="55"/>
      <c r="BT53" s="59" t="e">
        <f t="shared" si="22"/>
        <v>#N/A</v>
      </c>
    </row>
    <row r="54" spans="1:77" ht="17.25" thickTop="1" thickBot="1" x14ac:dyDescent="0.25">
      <c r="A54" s="62">
        <v>6</v>
      </c>
      <c r="B54" s="21" t="s">
        <v>6159</v>
      </c>
      <c r="C54" s="126"/>
      <c r="D54" s="126"/>
      <c r="E54" s="126"/>
      <c r="F54" s="126"/>
      <c r="G54" s="126"/>
      <c r="H54" s="126"/>
      <c r="I54" s="74"/>
      <c r="J54" s="74"/>
      <c r="K54" s="74"/>
      <c r="L54" s="74"/>
      <c r="M54" s="74"/>
      <c r="N54" s="74"/>
      <c r="O54" s="74"/>
      <c r="P54" s="74"/>
      <c r="Q54" s="74"/>
      <c r="AV54" s="56"/>
      <c r="AW54" s="56"/>
      <c r="AX54" s="56"/>
      <c r="BA54" s="55"/>
      <c r="BK54" s="59" t="str">
        <f t="shared" si="0"/>
        <v/>
      </c>
      <c r="BL54" s="56">
        <v>50</v>
      </c>
      <c r="BM54" s="21"/>
      <c r="BN54" s="59" t="s">
        <v>686</v>
      </c>
      <c r="BQ54" s="59" t="str">
        <f>IFERROR(VLOOKUP(BN54,$K$9:$T$21,10,0),"")</f>
        <v/>
      </c>
      <c r="BR54" s="69"/>
      <c r="BS54" s="59"/>
      <c r="BT54" s="59" t="e">
        <f>IF(AND(BT55="",BT56="",BT57="",BT58="",BT59="",BT60=""),"",BL54)</f>
        <v>#N/A</v>
      </c>
      <c r="BU54" s="56"/>
      <c r="BV54" s="56"/>
    </row>
    <row r="55" spans="1:77" ht="21" thickBot="1" x14ac:dyDescent="0.25">
      <c r="B55" s="134"/>
      <c r="C55" s="134"/>
      <c r="D55" s="134"/>
      <c r="E55" s="134"/>
      <c r="F55" s="134"/>
      <c r="G55" s="134"/>
      <c r="H55" s="134"/>
      <c r="I55" s="22"/>
      <c r="J55" s="22"/>
      <c r="K55" s="22"/>
      <c r="L55" s="22"/>
      <c r="M55" s="22"/>
      <c r="N55" s="40"/>
      <c r="O55" s="40"/>
      <c r="P55" s="40"/>
      <c r="Q55" s="40"/>
      <c r="AV55" s="56"/>
      <c r="AW55" s="56"/>
      <c r="AX55" s="56"/>
      <c r="BA55" s="55"/>
      <c r="BK55" s="59" t="e">
        <f t="shared" si="0"/>
        <v>#N/A</v>
      </c>
      <c r="BL55" s="59">
        <v>51</v>
      </c>
      <c r="BM55" s="1">
        <v>666</v>
      </c>
      <c r="BN55" s="1" t="s">
        <v>1398</v>
      </c>
      <c r="BO55" s="64" t="s">
        <v>1405</v>
      </c>
      <c r="BP55" s="64" t="s">
        <v>279</v>
      </c>
      <c r="BQ55" s="55"/>
      <c r="BR55" s="61" t="e">
        <f>IF(VLOOKUP($D$1,ورقة4!$A$1:$AX$14708,MATCH('إختيار المقررات'!BM55,ورقة4!$A$1:$AX$1,0),0)=0,"",VLOOKUP($D$1,ورقة4!$A$1:$AX$14708,MATCH('إختيار المقررات'!BM55,ورقة4!$A$1:$AX$1,0),0))</f>
        <v>#N/A</v>
      </c>
      <c r="BS55" s="55"/>
      <c r="BT55" s="59" t="e">
        <f t="shared" ref="BT55:BT60" si="23">IF(BR55="","",BL55)</f>
        <v>#N/A</v>
      </c>
    </row>
    <row r="56" spans="1:77" ht="21" thickBot="1" x14ac:dyDescent="0.25">
      <c r="B56" s="135"/>
      <c r="C56" s="135"/>
      <c r="D56" s="135"/>
      <c r="E56" s="134"/>
      <c r="F56" s="135"/>
      <c r="G56" s="135"/>
      <c r="H56" s="135"/>
      <c r="I56" s="46"/>
      <c r="J56" s="46"/>
      <c r="K56" s="46"/>
      <c r="L56" s="46"/>
      <c r="M56" s="46"/>
      <c r="N56" s="41"/>
      <c r="O56" s="41"/>
      <c r="P56" s="41"/>
      <c r="Q56" s="41"/>
      <c r="AV56" s="56"/>
      <c r="AW56" s="56"/>
      <c r="AX56" s="56"/>
      <c r="BA56" s="55"/>
      <c r="BK56" s="59" t="e">
        <f t="shared" si="0"/>
        <v>#N/A</v>
      </c>
      <c r="BL56" s="56">
        <v>52</v>
      </c>
      <c r="BM56" s="1">
        <v>667</v>
      </c>
      <c r="BN56" s="1" t="s">
        <v>1399</v>
      </c>
      <c r="BO56" s="64" t="s">
        <v>1405</v>
      </c>
      <c r="BP56" s="64" t="s">
        <v>279</v>
      </c>
      <c r="BR56" s="61" t="e">
        <f>IF(VLOOKUP($D$1,ورقة4!$A$1:$AX$14708,MATCH('إختيار المقررات'!BM56,ورقة4!$A$1:$AX$1,0),0)=0,"",VLOOKUP($D$1,ورقة4!$A$1:$AX$14708,MATCH('إختيار المقررات'!BM56,ورقة4!$A$1:$AX$1,0),0))</f>
        <v>#N/A</v>
      </c>
      <c r="BS56" s="55"/>
      <c r="BT56" s="59" t="e">
        <f t="shared" si="23"/>
        <v>#N/A</v>
      </c>
    </row>
    <row r="57" spans="1:77" ht="21" thickBot="1" x14ac:dyDescent="0.35">
      <c r="B57" s="136"/>
      <c r="C57" s="137"/>
      <c r="D57" s="137"/>
      <c r="E57" s="137"/>
      <c r="F57" s="137"/>
      <c r="G57" s="137"/>
      <c r="H57" s="137"/>
      <c r="I57" s="47"/>
      <c r="J57" s="47"/>
      <c r="K57" s="49"/>
      <c r="L57" s="50"/>
      <c r="M57" s="50"/>
      <c r="N57" s="51"/>
      <c r="O57" s="51"/>
      <c r="P57" s="51"/>
      <c r="Q57" s="51"/>
      <c r="AV57" s="56"/>
      <c r="BK57" s="59" t="e">
        <f t="shared" si="0"/>
        <v>#N/A</v>
      </c>
      <c r="BL57" s="59">
        <v>53</v>
      </c>
      <c r="BM57" s="1">
        <v>668</v>
      </c>
      <c r="BN57" s="1" t="s">
        <v>1400</v>
      </c>
      <c r="BO57" s="64" t="s">
        <v>1405</v>
      </c>
      <c r="BP57" s="64" t="s">
        <v>279</v>
      </c>
      <c r="BR57" s="61" t="e">
        <f>IF(VLOOKUP($D$1,ورقة4!$A$1:$AX$14708,MATCH('إختيار المقررات'!BM57,ورقة4!$A$1:$AX$1,0),0)=0,"",VLOOKUP($D$1,ورقة4!$A$1:$AX$14708,MATCH('إختيار المقررات'!BM57,ورقة4!$A$1:$AX$1,0),0))</f>
        <v>#N/A</v>
      </c>
      <c r="BS57" s="55"/>
      <c r="BT57" s="59" t="e">
        <f t="shared" si="23"/>
        <v>#N/A</v>
      </c>
    </row>
    <row r="58" spans="1:77" ht="21" thickBot="1" x14ac:dyDescent="0.35">
      <c r="B58" s="138"/>
      <c r="C58" s="138"/>
      <c r="D58" s="138"/>
      <c r="E58" s="138"/>
      <c r="F58" s="138"/>
      <c r="G58" s="138"/>
      <c r="H58" s="137"/>
      <c r="I58" s="48"/>
      <c r="J58" s="48"/>
      <c r="K58" s="48"/>
      <c r="L58" s="48"/>
      <c r="M58" s="48"/>
      <c r="O58" s="52"/>
      <c r="P58" s="52"/>
      <c r="Q58" s="52"/>
      <c r="BK58" s="59" t="e">
        <f t="shared" si="0"/>
        <v>#N/A</v>
      </c>
      <c r="BL58" s="56">
        <v>54</v>
      </c>
      <c r="BM58" s="1">
        <v>669</v>
      </c>
      <c r="BN58" s="1" t="s">
        <v>1401</v>
      </c>
      <c r="BO58" s="64" t="s">
        <v>1405</v>
      </c>
      <c r="BP58" s="64" t="s">
        <v>279</v>
      </c>
      <c r="BR58" s="61" t="e">
        <f>IF(VLOOKUP($D$1,ورقة4!$A$1:$AX$14708,MATCH('إختيار المقررات'!BM58,ورقة4!$A$1:$AX$1,0),0)=0,"",VLOOKUP($D$1,ورقة4!$A$1:$AX$14708,MATCH('إختيار المقررات'!BM58,ورقة4!$A$1:$AX$1,0),0))</f>
        <v>#N/A</v>
      </c>
      <c r="BS58" s="55"/>
      <c r="BT58" s="59" t="e">
        <f t="shared" si="23"/>
        <v>#N/A</v>
      </c>
    </row>
    <row r="59" spans="1:77" ht="21" thickBot="1" x14ac:dyDescent="0.35">
      <c r="B59" s="137"/>
      <c r="C59" s="137"/>
      <c r="D59" s="137"/>
      <c r="E59" s="137"/>
      <c r="F59" s="137"/>
      <c r="G59" s="137"/>
      <c r="H59" s="137"/>
      <c r="I59" s="48"/>
      <c r="J59" s="48"/>
      <c r="K59" s="48"/>
      <c r="L59" s="48"/>
      <c r="M59" s="48"/>
      <c r="AM59" s="57"/>
      <c r="BK59" s="59" t="e">
        <f t="shared" si="0"/>
        <v>#N/A</v>
      </c>
      <c r="BL59" s="59">
        <v>55</v>
      </c>
      <c r="BM59" s="1">
        <v>670</v>
      </c>
      <c r="BN59" s="1" t="s">
        <v>1402</v>
      </c>
      <c r="BO59" s="64" t="s">
        <v>1405</v>
      </c>
      <c r="BP59" s="64" t="s">
        <v>279</v>
      </c>
      <c r="BR59" s="61" t="e">
        <f>IF(VLOOKUP($D$1,ورقة4!$A$1:$AX$14708,MATCH('إختيار المقررات'!BM59,ورقة4!$A$1:$AX$1,0),0)=0,"",VLOOKUP($D$1,ورقة4!$A$1:$AX$14708,MATCH('إختيار المقررات'!BM59,ورقة4!$A$1:$AX$1,0),0))</f>
        <v>#N/A</v>
      </c>
      <c r="BS59" s="55"/>
      <c r="BT59" s="59" t="e">
        <f t="shared" si="23"/>
        <v>#N/A</v>
      </c>
    </row>
    <row r="60" spans="1:77" ht="16.5" thickTop="1" x14ac:dyDescent="0.2">
      <c r="BK60" s="59" t="e">
        <f t="shared" si="0"/>
        <v>#N/A</v>
      </c>
      <c r="BL60" s="56">
        <v>56</v>
      </c>
      <c r="BM60" s="1">
        <v>671</v>
      </c>
      <c r="BN60" s="1" t="s">
        <v>1403</v>
      </c>
      <c r="BO60" s="64" t="s">
        <v>1405</v>
      </c>
      <c r="BP60" s="64" t="s">
        <v>279</v>
      </c>
      <c r="BR60" s="61" t="e">
        <f>IF(VLOOKUP($D$1,ورقة4!$A$1:$AX$14708,MATCH('إختيار المقررات'!BM60,ورقة4!$A$1:$AX$1,0),0)=0,"",VLOOKUP($D$1,ورقة4!$A$1:$AX$14708,MATCH('إختيار المقررات'!BM60,ورقة4!$A$1:$AX$1,0),0))</f>
        <v>#N/A</v>
      </c>
      <c r="BS60" s="55"/>
      <c r="BT60" s="59" t="e">
        <f t="shared" si="23"/>
        <v>#N/A</v>
      </c>
    </row>
    <row r="71" spans="70:70" x14ac:dyDescent="0.2">
      <c r="BR71" s="64">
        <f>COUNTIFS(BR6:BR54,"ج")</f>
        <v>0</v>
      </c>
    </row>
    <row r="72" spans="70:70" x14ac:dyDescent="0.2">
      <c r="BR72" s="64">
        <f>COUNTIFS(BR6:BR54,"ر1")</f>
        <v>0</v>
      </c>
    </row>
    <row r="73" spans="70:70" x14ac:dyDescent="0.2">
      <c r="BR73" s="64">
        <f>COUNTIFS(BR6:BR54,"ر2")</f>
        <v>0</v>
      </c>
    </row>
    <row r="74" spans="70:70" x14ac:dyDescent="0.2">
      <c r="BR74" s="64">
        <f>SUM(BR71:BR73)</f>
        <v>0</v>
      </c>
    </row>
  </sheetData>
  <sheetProtection algorithmName="SHA-512" hashValue="WPSM2uGMbhPPGNvfPRI6O1MH8QPPsjPVXTH698wqdUzpSfoEyfzYRGff8EJb6sVC57ogpDDxtdHstCJHZe9l+g==" saltValue="IR/jQNM5HGylX5pppEcQyw==" spinCount="100000" sheet="1" selectLockedCells="1"/>
  <mergeCells count="116">
    <mergeCell ref="AK1:AL1"/>
    <mergeCell ref="AH2:AJ2"/>
    <mergeCell ref="AK2:AL2"/>
    <mergeCell ref="AK3:AL3"/>
    <mergeCell ref="AH1:AJ1"/>
    <mergeCell ref="AH3:AJ3"/>
    <mergeCell ref="AH4:AL4"/>
    <mergeCell ref="V8:AA9"/>
    <mergeCell ref="AE4:AG4"/>
    <mergeCell ref="AE2:AG2"/>
    <mergeCell ref="AB2:AD2"/>
    <mergeCell ref="AB1:AD1"/>
    <mergeCell ref="AB3:AD3"/>
    <mergeCell ref="AB4:AD4"/>
    <mergeCell ref="AE1:AG1"/>
    <mergeCell ref="AE3:AG3"/>
    <mergeCell ref="V1:X1"/>
    <mergeCell ref="V4:X4"/>
    <mergeCell ref="Y2:AA2"/>
    <mergeCell ref="Y4:AA4"/>
    <mergeCell ref="Y5:AA5"/>
    <mergeCell ref="AB5:AD5"/>
    <mergeCell ref="AC8:AG8"/>
    <mergeCell ref="AC9:AG9"/>
    <mergeCell ref="A5:C5"/>
    <mergeCell ref="P1:R1"/>
    <mergeCell ref="P2:R2"/>
    <mergeCell ref="P3:R3"/>
    <mergeCell ref="P4:R4"/>
    <mergeCell ref="G4:I4"/>
    <mergeCell ref="G2:L2"/>
    <mergeCell ref="G1:I1"/>
    <mergeCell ref="J1:L1"/>
    <mergeCell ref="G3:I3"/>
    <mergeCell ref="J3:L3"/>
    <mergeCell ref="J4:L4"/>
    <mergeCell ref="A1:C1"/>
    <mergeCell ref="A2:C2"/>
    <mergeCell ref="A3:C3"/>
    <mergeCell ref="A4:C4"/>
    <mergeCell ref="M1:O1"/>
    <mergeCell ref="M2:O2"/>
    <mergeCell ref="M3:O3"/>
    <mergeCell ref="M4:O4"/>
    <mergeCell ref="D4:F4"/>
    <mergeCell ref="D1:F1"/>
    <mergeCell ref="D3:F3"/>
    <mergeCell ref="D2:F2"/>
    <mergeCell ref="S1:U1"/>
    <mergeCell ref="S2:U2"/>
    <mergeCell ref="Y3:AA3"/>
    <mergeCell ref="V2:X2"/>
    <mergeCell ref="V3:X3"/>
    <mergeCell ref="Y1:AA1"/>
    <mergeCell ref="S4:U4"/>
    <mergeCell ref="S3:U3"/>
    <mergeCell ref="K26:R26"/>
    <mergeCell ref="K16:R16"/>
    <mergeCell ref="V16:AA16"/>
    <mergeCell ref="K14:R14"/>
    <mergeCell ref="K15:R15"/>
    <mergeCell ref="K8:T8"/>
    <mergeCell ref="V12:AA12"/>
    <mergeCell ref="V13:AA13"/>
    <mergeCell ref="V14:AA14"/>
    <mergeCell ref="V15:AA15"/>
    <mergeCell ref="K9:R9"/>
    <mergeCell ref="D5:L5"/>
    <mergeCell ref="M5:O5"/>
    <mergeCell ref="P5:R5"/>
    <mergeCell ref="S5:U5"/>
    <mergeCell ref="V5:X5"/>
    <mergeCell ref="AC18:AG18"/>
    <mergeCell ref="AC12:AG12"/>
    <mergeCell ref="K27:R27"/>
    <mergeCell ref="K17:R17"/>
    <mergeCell ref="K18:R18"/>
    <mergeCell ref="K19:R19"/>
    <mergeCell ref="K20:R20"/>
    <mergeCell ref="K21:R21"/>
    <mergeCell ref="K22:R22"/>
    <mergeCell ref="K23:R23"/>
    <mergeCell ref="K25:R25"/>
    <mergeCell ref="K24:R24"/>
    <mergeCell ref="AC20:AJ20"/>
    <mergeCell ref="K12:R12"/>
    <mergeCell ref="K13:R13"/>
    <mergeCell ref="AC19:AG19"/>
    <mergeCell ref="AH19:AJ19"/>
    <mergeCell ref="AC14:AG14"/>
    <mergeCell ref="AC15:AG15"/>
    <mergeCell ref="AC16:AG16"/>
    <mergeCell ref="K28:R28"/>
    <mergeCell ref="K10:R10"/>
    <mergeCell ref="K11:R11"/>
    <mergeCell ref="V18:AA18"/>
    <mergeCell ref="B6:AA7"/>
    <mergeCell ref="V17:AA17"/>
    <mergeCell ref="V10:AA11"/>
    <mergeCell ref="AC13:AG13"/>
    <mergeCell ref="AH13:AJ13"/>
    <mergeCell ref="AC17:AG17"/>
    <mergeCell ref="AC10:AG10"/>
    <mergeCell ref="AH10:AJ10"/>
    <mergeCell ref="AC7:AG7"/>
    <mergeCell ref="AH7:AJ7"/>
    <mergeCell ref="AH17:AJ17"/>
    <mergeCell ref="AH18:AJ18"/>
    <mergeCell ref="AH15:AJ15"/>
    <mergeCell ref="AH16:AJ16"/>
    <mergeCell ref="AH14:AJ14"/>
    <mergeCell ref="AH8:AJ8"/>
    <mergeCell ref="AH9:AJ9"/>
    <mergeCell ref="AH12:AJ12"/>
    <mergeCell ref="AC11:AG11"/>
    <mergeCell ref="AH11:AJ11"/>
  </mergeCells>
  <conditionalFormatting sqref="K9:R28">
    <cfRule type="containsText" dxfId="29" priority="16" operator="containsText" text="مقررات">
      <formula>NOT(ISERROR(SEARCH("مقررات",K9)))</formula>
    </cfRule>
  </conditionalFormatting>
  <conditionalFormatting sqref="K8 K9:R28">
    <cfRule type="containsBlanks" dxfId="28" priority="11">
      <formula>LEN(TRIM(K8))=0</formula>
    </cfRule>
  </conditionalFormatting>
  <conditionalFormatting sqref="S9:T10 J9:J31 S11:S28 T11:T31">
    <cfRule type="expression" dxfId="27" priority="38">
      <formula>OR($K9=$BN$5,$K9=$BN$12,$K9=$BN$19,$K9=$BN$26,,$K9=$BN$33,$K9=$BN$40,$K9=$BN$47,$K9=$BN$54)</formula>
    </cfRule>
  </conditionalFormatting>
  <conditionalFormatting sqref="S9:T10 S11:S28 T11:T31">
    <cfRule type="expression" dxfId="26" priority="39">
      <formula>$K9=""</formula>
    </cfRule>
  </conditionalFormatting>
  <conditionalFormatting sqref="J9:J31">
    <cfRule type="expression" dxfId="25" priority="2">
      <formula>$K9=""</formula>
    </cfRule>
  </conditionalFormatting>
  <dataValidations count="7">
    <dataValidation type="list" allowBlank="1" showInputMessage="1" showErrorMessage="1" sqref="N29 AH13:AJ13" xr:uid="{00000000-0002-0000-0200-000000000000}">
      <formula1>$BS$1:$BS$2</formula1>
    </dataValidation>
    <dataValidation type="list" allowBlank="1" showInputMessage="1" showErrorMessage="1" sqref="D5:L5" xr:uid="{00000000-0002-0000-0200-000001000000}">
      <formula1>$AO$1:$AO$8</formula1>
    </dataValidation>
    <dataValidation type="list" allowBlank="1" showInputMessage="1" showErrorMessage="1" sqref="V10:AA11" xr:uid="{00000000-0002-0000-0200-000004000000}">
      <formula1>$BT$1:$BT$2</formula1>
    </dataValidation>
    <dataValidation type="custom" errorStyle="warning" allowBlank="1" showInputMessage="1" showErrorMessage="1" error="يجب أن تتأكد بأن جميع البيانات المطلوبة ممتلئة بالمعلومات الصحيحة دون أية نقص، ثم اضغط عل الرقم واحد لتتمكن من اختيار المقرر" sqref="T31" xr:uid="{6F3B4D18-2E30-4158-8844-C2B36A031E29}">
      <formula1>AND($AN$1=0,T31=1)</formula1>
    </dataValidation>
    <dataValidation type="custom" errorStyle="warning"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29:T30" xr:uid="{A8FFC949-4939-443F-9FCA-06DB0D4EAB6E}">
      <formula1>AND($AN$1=0,T29=1)</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10:T28" xr:uid="{7F7D92B7-E88D-49D7-9E55-F4FBF3976B15}">
      <formula1>AND($AN$1=0,T10=1)</formula1>
    </dataValidation>
    <dataValidation type="custom" allowBlank="1" showInputMessage="1" showErrorMessage="1" error="أكملت الخطة الدرسية" sqref="AA27:AA28" xr:uid="{00000000-0002-0000-0200-000002000000}">
      <formula1>OR($D$2="الثانية حديث",#REF!&lt;7,$BZ$25&lt;6)</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J47"/>
  <sheetViews>
    <sheetView rightToLeft="1" zoomScaleNormal="100" workbookViewId="0">
      <selection activeCell="L12" sqref="L12:O12"/>
    </sheetView>
  </sheetViews>
  <sheetFormatPr defaultColWidth="8.875" defaultRowHeight="15" x14ac:dyDescent="0.2"/>
  <cols>
    <col min="1" max="1" width="1.5" style="1" customWidth="1"/>
    <col min="2" max="3" width="5.125" style="1" customWidth="1"/>
    <col min="4" max="4" width="4.125" style="1" customWidth="1"/>
    <col min="5" max="5" width="8" style="8" customWidth="1"/>
    <col min="6" max="6" width="7.125" style="8" customWidth="1"/>
    <col min="7" max="7" width="4.625" style="8" customWidth="1"/>
    <col min="8" max="8" width="5.5" style="8" customWidth="1"/>
    <col min="9" max="9" width="5.375" style="1" customWidth="1"/>
    <col min="10" max="10" width="9.125" style="1" customWidth="1"/>
    <col min="11" max="11" width="5" style="1" customWidth="1"/>
    <col min="12" max="12" width="3.875" style="1" customWidth="1"/>
    <col min="13" max="13" width="9.375" style="8" customWidth="1"/>
    <col min="14" max="14" width="6" style="8" customWidth="1"/>
    <col min="15" max="15" width="7.125" style="8" customWidth="1"/>
    <col min="16" max="17" width="4.5" style="1" customWidth="1"/>
    <col min="18" max="18" width="4" style="1" customWidth="1"/>
    <col min="19" max="19" width="1.5" style="1" customWidth="1"/>
    <col min="20" max="20" width="9" style="1" hidden="1" customWidth="1"/>
    <col min="21" max="21" width="6" style="1" hidden="1" customWidth="1"/>
    <col min="22" max="22" width="3" style="21" hidden="1" customWidth="1"/>
    <col min="23" max="23" width="6" style="21" hidden="1" customWidth="1"/>
    <col min="24" max="25" width="3" style="1" hidden="1" customWidth="1"/>
    <col min="26" max="26" width="12.5" style="1" hidden="1" customWidth="1"/>
    <col min="27" max="27" width="3" style="1" hidden="1" customWidth="1"/>
    <col min="28" max="28" width="1.125" style="1" hidden="1" customWidth="1"/>
    <col min="29" max="29" width="8.875" style="1" customWidth="1"/>
    <col min="30" max="30" width="8.875" style="1"/>
    <col min="31" max="31" width="30.375" style="1" customWidth="1"/>
    <col min="32" max="16383" width="8.875" style="1"/>
    <col min="16384" max="16384" width="0.125" style="1" customWidth="1"/>
  </cols>
  <sheetData>
    <row r="1" spans="2:36" ht="18.600000000000001" customHeight="1" thickTop="1" thickBot="1" x14ac:dyDescent="0.25">
      <c r="B1" s="319">
        <f ca="1">NOW()</f>
        <v>44781.3689443287</v>
      </c>
      <c r="C1" s="319"/>
      <c r="D1" s="319"/>
      <c r="E1" s="319"/>
      <c r="F1" s="387" t="s">
        <v>6158</v>
      </c>
      <c r="G1" s="387"/>
      <c r="H1" s="387"/>
      <c r="I1" s="387"/>
      <c r="J1" s="387"/>
      <c r="K1" s="387"/>
      <c r="L1" s="387"/>
      <c r="M1" s="387"/>
      <c r="N1" s="387"/>
      <c r="O1" s="387"/>
      <c r="P1" s="387"/>
      <c r="Q1" s="387"/>
      <c r="R1" s="387"/>
      <c r="AC1" s="84"/>
      <c r="AD1" s="404" t="str">
        <f>IF(AJ1&gt;0,"يجب عليك ادخال البيانات المطلوبة أدناه بالمعلومات الصحيحة في صفحة إدخال البيانات لتتمكن من طباعة استمارة المقررات بشكل صحيح","")</f>
        <v>يجب عليك ادخال البيانات المطلوبة أدناه بالمعلومات الصحيحة في صفحة إدخال البيانات لتتمكن من طباعة استمارة المقررات بشكل صحيح</v>
      </c>
      <c r="AE1" s="405"/>
      <c r="AF1" s="405"/>
      <c r="AG1" s="405"/>
      <c r="AH1" s="406"/>
      <c r="AI1" s="84"/>
      <c r="AJ1" s="83">
        <f>COUNT(AA3:AA21)</f>
        <v>17</v>
      </c>
    </row>
    <row r="2" spans="2:36" ht="17.25" customHeight="1" thickBot="1" x14ac:dyDescent="0.25">
      <c r="B2" s="320" t="s">
        <v>287</v>
      </c>
      <c r="C2" s="321"/>
      <c r="D2" s="322">
        <f>'إختيار المقررات'!D1</f>
        <v>0</v>
      </c>
      <c r="E2" s="322"/>
      <c r="F2" s="323" t="s">
        <v>3</v>
      </c>
      <c r="G2" s="323"/>
      <c r="H2" s="324" t="str">
        <f>'إختيار المقررات'!J1</f>
        <v/>
      </c>
      <c r="I2" s="324"/>
      <c r="J2" s="324"/>
      <c r="K2" s="323" t="s">
        <v>4</v>
      </c>
      <c r="L2" s="323"/>
      <c r="M2" s="360" t="str">
        <f>'إختيار المقررات'!P1</f>
        <v/>
      </c>
      <c r="N2" s="360"/>
      <c r="O2" s="116" t="s">
        <v>5</v>
      </c>
      <c r="P2" s="360" t="str">
        <f>'إختيار المقررات'!V1</f>
        <v/>
      </c>
      <c r="Q2" s="360"/>
      <c r="R2" s="361"/>
      <c r="AC2" s="84"/>
      <c r="AD2" s="407"/>
      <c r="AE2" s="408"/>
      <c r="AF2" s="408"/>
      <c r="AG2" s="408"/>
      <c r="AH2" s="409"/>
      <c r="AI2" s="85" t="s">
        <v>6163</v>
      </c>
    </row>
    <row r="3" spans="2:36" ht="17.25" customHeight="1" thickTop="1" thickBot="1" x14ac:dyDescent="0.25">
      <c r="B3" s="334" t="s">
        <v>288</v>
      </c>
      <c r="C3" s="335"/>
      <c r="D3" s="362" t="e">
        <f>'إختيار المقررات'!D2</f>
        <v>#N/A</v>
      </c>
      <c r="E3" s="362"/>
      <c r="F3" s="325">
        <f>'إختيار المقررات'!P2</f>
        <v>0</v>
      </c>
      <c r="G3" s="325"/>
      <c r="H3" s="364" t="s">
        <v>237</v>
      </c>
      <c r="I3" s="364"/>
      <c r="J3" s="371">
        <f>'إختيار المقررات'!V2</f>
        <v>0</v>
      </c>
      <c r="K3" s="371"/>
      <c r="L3" s="371"/>
      <c r="M3" s="117" t="s">
        <v>236</v>
      </c>
      <c r="N3" s="362" t="str">
        <f>'إختيار المقررات'!AB2</f>
        <v xml:space="preserve"> </v>
      </c>
      <c r="O3" s="362"/>
      <c r="P3" s="362"/>
      <c r="Q3" s="366" t="s">
        <v>238</v>
      </c>
      <c r="R3" s="367"/>
      <c r="W3" s="21">
        <f>IF(Z3&lt;&gt;"",1,"")</f>
        <v>1</v>
      </c>
      <c r="X3" s="1">
        <v>1</v>
      </c>
      <c r="Y3" s="1">
        <f>IF(Z3&lt;&gt;"",X3,"")</f>
        <v>1</v>
      </c>
      <c r="Z3" s="1" t="str">
        <f>IF(LEN(M2)&lt;2,K2,"")</f>
        <v>اسم الاب:</v>
      </c>
      <c r="AA3" s="1">
        <f>IFERROR(SMALL($Y$3:$Y$22,X3),"")</f>
        <v>1</v>
      </c>
      <c r="AC3" s="83"/>
      <c r="AD3" s="83"/>
      <c r="AE3" s="373" t="str">
        <f>IFERROR(VLOOKUP(AA3,$X$3:$Z$22,3,0),"")</f>
        <v>اسم الاب:</v>
      </c>
      <c r="AF3" s="373"/>
      <c r="AG3" s="373"/>
      <c r="AH3" s="83"/>
      <c r="AI3" s="83"/>
    </row>
    <row r="4" spans="2:36" ht="18.75" customHeight="1" thickTop="1" thickBot="1" x14ac:dyDescent="0.25">
      <c r="B4" s="334" t="s">
        <v>289</v>
      </c>
      <c r="C4" s="335"/>
      <c r="D4" s="325" t="str">
        <f>'إختيار المقررات'!D3</f>
        <v/>
      </c>
      <c r="E4" s="325"/>
      <c r="F4" s="327" t="s">
        <v>293</v>
      </c>
      <c r="G4" s="327"/>
      <c r="H4" s="363" t="str">
        <f>'إختيار المقررات'!AB1</f>
        <v/>
      </c>
      <c r="I4" s="363"/>
      <c r="J4" s="114" t="s">
        <v>297</v>
      </c>
      <c r="K4" s="325" t="str">
        <f>'إختيار المقررات'!AH1</f>
        <v/>
      </c>
      <c r="L4" s="325"/>
      <c r="M4" s="325"/>
      <c r="N4" s="362">
        <f>'إختيار المقررات'!G2</f>
        <v>0</v>
      </c>
      <c r="O4" s="362"/>
      <c r="P4" s="362"/>
      <c r="Q4" s="364" t="s">
        <v>239</v>
      </c>
      <c r="R4" s="365"/>
      <c r="X4" s="1">
        <v>2</v>
      </c>
      <c r="Y4" s="1">
        <f t="shared" ref="Y4:Y25" si="0">IF(Z4&lt;&gt;"",X4,"")</f>
        <v>2</v>
      </c>
      <c r="Z4" s="1" t="str">
        <f>IF(LEN(P2)&lt;2,O2,"")</f>
        <v>اسم الام:</v>
      </c>
      <c r="AA4" s="1">
        <f t="shared" ref="AA4:AA21" si="1">IFERROR(SMALL($Y$3:$Y$22,X4),"")</f>
        <v>2</v>
      </c>
      <c r="AC4" s="83"/>
      <c r="AD4" s="83"/>
      <c r="AE4" s="373" t="str">
        <f t="shared" ref="AE4:AE22" si="2">IFERROR(VLOOKUP(AA4,$X$3:$Z$22,3,0),"")</f>
        <v>اسم الام:</v>
      </c>
      <c r="AF4" s="373"/>
      <c r="AG4" s="373"/>
      <c r="AH4" s="83"/>
      <c r="AI4" s="83"/>
    </row>
    <row r="5" spans="2:36" ht="18.75" customHeight="1" thickTop="1" thickBot="1" x14ac:dyDescent="0.25">
      <c r="B5" s="334" t="s">
        <v>290</v>
      </c>
      <c r="C5" s="335"/>
      <c r="D5" s="325" t="str">
        <f>'إختيار المقررات'!J3</f>
        <v/>
      </c>
      <c r="E5" s="325"/>
      <c r="F5" s="335" t="s">
        <v>294</v>
      </c>
      <c r="G5" s="335"/>
      <c r="H5" s="336">
        <f>'إختيار المقررات'!P3</f>
        <v>0</v>
      </c>
      <c r="I5" s="337"/>
      <c r="J5" s="114" t="s">
        <v>298</v>
      </c>
      <c r="K5" s="337" t="str">
        <f>'إختيار المقررات'!AB3</f>
        <v>غير سوري</v>
      </c>
      <c r="L5" s="337"/>
      <c r="M5" s="337"/>
      <c r="N5" s="335" t="s">
        <v>300</v>
      </c>
      <c r="O5" s="335"/>
      <c r="P5" s="325" t="str">
        <f>'إختيار المقررات'!V3</f>
        <v>غير سوري</v>
      </c>
      <c r="Q5" s="325"/>
      <c r="R5" s="351"/>
      <c r="X5" s="1">
        <v>3</v>
      </c>
      <c r="Y5" s="1">
        <f t="shared" si="0"/>
        <v>3</v>
      </c>
      <c r="Z5" s="1" t="str">
        <f>IF(LEN(N3)&lt;2,Q3,"")</f>
        <v>Full Name</v>
      </c>
      <c r="AA5" s="1">
        <f t="shared" si="1"/>
        <v>3</v>
      </c>
      <c r="AC5" s="83"/>
      <c r="AD5" s="83"/>
      <c r="AE5" s="373" t="str">
        <f t="shared" si="2"/>
        <v>Full Name</v>
      </c>
      <c r="AF5" s="373"/>
      <c r="AG5" s="373"/>
      <c r="AH5" s="83"/>
      <c r="AI5" s="83"/>
    </row>
    <row r="6" spans="2:36" ht="18.75" customHeight="1" thickTop="1" thickBot="1" x14ac:dyDescent="0.25">
      <c r="B6" s="326" t="s">
        <v>291</v>
      </c>
      <c r="C6" s="327"/>
      <c r="D6" s="325" t="str">
        <f>'إختيار المقررات'!AH3</f>
        <v>لايوجد</v>
      </c>
      <c r="E6" s="325"/>
      <c r="F6" s="327" t="s">
        <v>295</v>
      </c>
      <c r="G6" s="327"/>
      <c r="H6" s="325" t="str">
        <f>'إختيار المقررات'!D4</f>
        <v/>
      </c>
      <c r="I6" s="325"/>
      <c r="J6" s="115" t="s">
        <v>299</v>
      </c>
      <c r="K6" s="337" t="str">
        <f>'إختيار المقررات'!P4</f>
        <v/>
      </c>
      <c r="L6" s="337"/>
      <c r="M6" s="337"/>
      <c r="N6" s="327" t="s">
        <v>301</v>
      </c>
      <c r="O6" s="327"/>
      <c r="P6" s="325" t="str">
        <f>'إختيار المقررات'!J4</f>
        <v/>
      </c>
      <c r="Q6" s="325"/>
      <c r="R6" s="351"/>
      <c r="X6" s="1">
        <v>4</v>
      </c>
      <c r="Y6" s="1">
        <f t="shared" si="0"/>
        <v>4</v>
      </c>
      <c r="Z6" s="1" t="str">
        <f>IF(LEN(J3)&lt;2,M3,"")</f>
        <v>Father Name</v>
      </c>
      <c r="AA6" s="1">
        <f t="shared" si="1"/>
        <v>4</v>
      </c>
      <c r="AC6" s="83"/>
      <c r="AD6" s="83"/>
      <c r="AE6" s="373" t="str">
        <f t="shared" si="2"/>
        <v>Father Name</v>
      </c>
      <c r="AF6" s="373"/>
      <c r="AG6" s="373"/>
      <c r="AH6" s="83"/>
      <c r="AI6" s="83"/>
    </row>
    <row r="7" spans="2:36" ht="15.75" thickTop="1" thickBot="1" x14ac:dyDescent="0.25">
      <c r="B7" s="370" t="s">
        <v>292</v>
      </c>
      <c r="C7" s="331"/>
      <c r="D7" s="329">
        <f>'إختيار المقررات'!V4</f>
        <v>0</v>
      </c>
      <c r="E7" s="330"/>
      <c r="F7" s="331" t="s">
        <v>296</v>
      </c>
      <c r="G7" s="331"/>
      <c r="H7" s="332">
        <f>'إختيار المقررات'!AB4</f>
        <v>0</v>
      </c>
      <c r="I7" s="333"/>
      <c r="J7" s="86" t="s">
        <v>144</v>
      </c>
      <c r="K7" s="330">
        <f>'إختيار المقررات'!AH4</f>
        <v>0</v>
      </c>
      <c r="L7" s="330"/>
      <c r="M7" s="330"/>
      <c r="N7" s="330"/>
      <c r="O7" s="330"/>
      <c r="P7" s="330"/>
      <c r="Q7" s="330"/>
      <c r="R7" s="352"/>
      <c r="X7" s="1">
        <v>5</v>
      </c>
      <c r="Y7" s="1">
        <f t="shared" si="0"/>
        <v>5</v>
      </c>
      <c r="Z7" s="1" t="str">
        <f>IF(LEN(F3)&lt;2,H3,"")</f>
        <v>Mother Name</v>
      </c>
      <c r="AA7" s="1">
        <f t="shared" si="1"/>
        <v>5</v>
      </c>
      <c r="AC7" s="83"/>
      <c r="AD7" s="83"/>
      <c r="AE7" s="373" t="str">
        <f t="shared" si="2"/>
        <v>Mother Name</v>
      </c>
      <c r="AF7" s="373"/>
      <c r="AG7" s="373"/>
      <c r="AH7" s="83"/>
      <c r="AI7" s="83"/>
    </row>
    <row r="8" spans="2:36" ht="24" customHeight="1" thickTop="1" thickBot="1" x14ac:dyDescent="0.25">
      <c r="B8" s="349" t="str">
        <f>IF(AD1&lt;&gt;"",AD1,AI2)</f>
        <v>يجب عليك ادخال البيانات المطلوبة أدناه بالمعلومات الصحيحة في صفحة إدخال البيانات لتتمكن من طباعة استمارة المقررات بشكل صحيح</v>
      </c>
      <c r="C8" s="349"/>
      <c r="D8" s="349"/>
      <c r="E8" s="349"/>
      <c r="F8" s="349"/>
      <c r="G8" s="349"/>
      <c r="H8" s="349"/>
      <c r="I8" s="349"/>
      <c r="J8" s="349"/>
      <c r="K8" s="349"/>
      <c r="L8" s="349"/>
      <c r="M8" s="349"/>
      <c r="N8" s="349"/>
      <c r="O8" s="349"/>
      <c r="P8" s="349"/>
      <c r="Q8" s="349"/>
      <c r="R8" s="349"/>
      <c r="X8" s="1">
        <v>6</v>
      </c>
      <c r="Y8" s="1">
        <f>IF(Z8&lt;&gt;"",X8,"")</f>
        <v>6</v>
      </c>
      <c r="Z8" s="1" t="str">
        <f>IF(LEN(D4)&lt;2,B4,"")</f>
        <v>الجنس:</v>
      </c>
      <c r="AA8" s="1">
        <f t="shared" si="1"/>
        <v>6</v>
      </c>
      <c r="AC8" s="83"/>
      <c r="AD8" s="83"/>
      <c r="AE8" s="373" t="str">
        <f t="shared" si="2"/>
        <v>الجنس:</v>
      </c>
      <c r="AF8" s="373"/>
      <c r="AG8" s="373"/>
      <c r="AH8" s="83"/>
      <c r="AI8" s="83"/>
    </row>
    <row r="9" spans="2:36" ht="24" customHeight="1" thickTop="1" thickBot="1" x14ac:dyDescent="0.25">
      <c r="B9" s="350"/>
      <c r="C9" s="350"/>
      <c r="D9" s="350"/>
      <c r="E9" s="350"/>
      <c r="F9" s="350"/>
      <c r="G9" s="350"/>
      <c r="H9" s="350"/>
      <c r="I9" s="350"/>
      <c r="J9" s="350"/>
      <c r="K9" s="350"/>
      <c r="L9" s="350"/>
      <c r="M9" s="350"/>
      <c r="N9" s="350"/>
      <c r="O9" s="350"/>
      <c r="P9" s="350"/>
      <c r="Q9" s="350"/>
      <c r="R9" s="350"/>
      <c r="S9" s="3"/>
      <c r="T9" s="3"/>
      <c r="U9" s="3"/>
      <c r="X9" s="1">
        <v>7</v>
      </c>
      <c r="Y9" s="1">
        <f t="shared" si="0"/>
        <v>7</v>
      </c>
      <c r="Z9" s="1" t="str">
        <f>IF(LEN(H4)&lt;2,F4,"")</f>
        <v>تاريخ الميلاد:</v>
      </c>
      <c r="AA9" s="1">
        <f t="shared" si="1"/>
        <v>7</v>
      </c>
      <c r="AC9" s="83"/>
      <c r="AD9" s="83"/>
      <c r="AE9" s="373" t="str">
        <f t="shared" si="2"/>
        <v>تاريخ الميلاد:</v>
      </c>
      <c r="AF9" s="373"/>
      <c r="AG9" s="373"/>
      <c r="AH9" s="83"/>
      <c r="AI9" s="83"/>
    </row>
    <row r="10" spans="2:36" ht="22.5" customHeight="1" thickTop="1" thickBot="1" x14ac:dyDescent="0.25">
      <c r="B10" s="87"/>
      <c r="C10" s="88" t="s">
        <v>26</v>
      </c>
      <c r="D10" s="353" t="s">
        <v>276</v>
      </c>
      <c r="E10" s="354"/>
      <c r="F10" s="354"/>
      <c r="G10" s="354"/>
      <c r="H10" s="354"/>
      <c r="I10" s="355"/>
      <c r="J10" s="87"/>
      <c r="K10" s="88" t="s">
        <v>26</v>
      </c>
      <c r="L10" s="353" t="s">
        <v>276</v>
      </c>
      <c r="M10" s="354"/>
      <c r="N10" s="354"/>
      <c r="O10" s="354"/>
      <c r="P10" s="354"/>
      <c r="Q10" s="355"/>
      <c r="R10" s="89"/>
      <c r="S10" s="4"/>
      <c r="T10" s="4"/>
      <c r="U10" s="5"/>
      <c r="V10" s="21" t="str">
        <f>IFERROR(SMALL('إختيار المقررات'!$F$9:$F$27,'إختيار المقررات'!BL5),"")</f>
        <v/>
      </c>
      <c r="W10" s="21" t="str">
        <f>IFERROR(SMALL('إختيار المقررات'!$BK$6:$BK$52,'إختيار المقررات'!BL5),"")</f>
        <v/>
      </c>
      <c r="X10" s="1">
        <v>8</v>
      </c>
      <c r="Y10" s="1">
        <f t="shared" si="0"/>
        <v>8</v>
      </c>
      <c r="Z10" s="1" t="str">
        <f>IF(LEN(K4)&lt;2,J4,"")</f>
        <v>مكان الميلاد:</v>
      </c>
      <c r="AA10" s="1">
        <f t="shared" si="1"/>
        <v>8</v>
      </c>
      <c r="AC10" s="83"/>
      <c r="AD10" s="83"/>
      <c r="AE10" s="373" t="str">
        <f t="shared" si="2"/>
        <v>مكان الميلاد:</v>
      </c>
      <c r="AF10" s="373"/>
      <c r="AG10" s="373"/>
      <c r="AH10" s="83"/>
      <c r="AI10" s="83"/>
    </row>
    <row r="11" spans="2:36" ht="16.149999999999999" customHeight="1" thickTop="1" thickBot="1" x14ac:dyDescent="0.25">
      <c r="B11" s="90" t="str">
        <f>IF(AJ1&gt;0,"",IF('إختيار المقررات'!BR74=1,V10,IF('إختيار المقررات'!F28&lt;2,"",V10)))</f>
        <v/>
      </c>
      <c r="C11" s="121" t="str">
        <f>IFERROR(VLOOKUP(B11,'إختيار المقررات'!$BL$5:$BM$60,2,0),"")</f>
        <v/>
      </c>
      <c r="D11" s="348" t="str">
        <f>IFERROR(VLOOKUP(B11,'إختيار المقررات'!$BL$5:$BN$60,3,0),"")</f>
        <v/>
      </c>
      <c r="E11" s="348"/>
      <c r="F11" s="348"/>
      <c r="G11" s="348"/>
      <c r="H11" s="91" t="str">
        <f>IFERROR(VLOOKUP(D11,'إختيار المقررات'!$K$9:$T$28,9,0),"")</f>
        <v/>
      </c>
      <c r="I11" s="92" t="str">
        <f>IFERROR(IF(VLOOKUP(D11,'إختيار المقررات'!$K$9:$T$28,10,0)=0,"",VLOOKUP(D11,'إختيار المقررات'!$K$9:$T$28,10,0)),"")</f>
        <v/>
      </c>
      <c r="J11" s="90" t="str">
        <f>IF(B18="","",V18)</f>
        <v/>
      </c>
      <c r="K11" s="121" t="str">
        <f>IFERROR(VLOOKUP(J11,'إختيار المقررات'!$BL$5:$BM$60,2,0),"")</f>
        <v/>
      </c>
      <c r="L11" s="348" t="str">
        <f>IFERROR(VLOOKUP(J11,'إختيار المقررات'!$BL$5:$BN$60,3,0),"")</f>
        <v/>
      </c>
      <c r="M11" s="348"/>
      <c r="N11" s="348"/>
      <c r="O11" s="348"/>
      <c r="P11" s="93" t="str">
        <f>IFERROR(VLOOKUP(L11,'إختيار المقررات'!$K$9:$T$28,9,0),"")</f>
        <v/>
      </c>
      <c r="Q11" s="92" t="str">
        <f>IFERROR(IF(VLOOKUP(L11,'إختيار المقررات'!$K$9:$T$28,10,0)=0,"",VLOOKUP(L11,'إختيار المقررات'!$K$9:$T$28,10,0)),"")</f>
        <v/>
      </c>
      <c r="R11" s="111"/>
      <c r="T11" s="6"/>
      <c r="V11" s="21" t="str">
        <f>IFERROR(SMALL('إختيار المقررات'!$F$9:$F$27,'إختيار المقررات'!BL6),"")</f>
        <v/>
      </c>
      <c r="W11" s="21" t="str">
        <f>IFERROR(SMALL('إختيار المقررات'!$BK$6:$BK$52,'إختيار المقررات'!BL6),"")</f>
        <v/>
      </c>
      <c r="X11" s="1">
        <v>9</v>
      </c>
      <c r="Y11" s="1">
        <f t="shared" si="0"/>
        <v>9</v>
      </c>
      <c r="Z11" s="1" t="str">
        <f>IF(LEN(N4)&lt;2,Q4,"")</f>
        <v>place of birth</v>
      </c>
      <c r="AA11" s="1">
        <f t="shared" si="1"/>
        <v>9</v>
      </c>
      <c r="AC11" s="83"/>
      <c r="AD11" s="83"/>
      <c r="AE11" s="373" t="str">
        <f t="shared" si="2"/>
        <v>place of birth</v>
      </c>
      <c r="AF11" s="373"/>
      <c r="AG11" s="373"/>
      <c r="AH11" s="83"/>
      <c r="AI11" s="83"/>
    </row>
    <row r="12" spans="2:36" ht="16.149999999999999" customHeight="1" thickTop="1" thickBot="1" x14ac:dyDescent="0.25">
      <c r="B12" s="90" t="str">
        <f>IF(B11="","",V11)</f>
        <v/>
      </c>
      <c r="C12" s="121" t="str">
        <f>IFERROR(VLOOKUP(B12,'إختيار المقررات'!$BL$5:$BM$60,2,0),"")</f>
        <v/>
      </c>
      <c r="D12" s="348" t="str">
        <f>IFERROR(VLOOKUP(B12,'إختيار المقررات'!$BL$5:$BN$60,3,0),"")</f>
        <v/>
      </c>
      <c r="E12" s="348"/>
      <c r="F12" s="348"/>
      <c r="G12" s="348"/>
      <c r="H12" s="91" t="str">
        <f>IFERROR(VLOOKUP(D12,'إختيار المقررات'!$K$9:$T$28,9,0),"")</f>
        <v/>
      </c>
      <c r="I12" s="92" t="str">
        <f>IFERROR(IF(VLOOKUP(D12,'إختيار المقررات'!$K$9:$T$28,10,0)=0,"",VLOOKUP(D12,'إختيار المقررات'!$K$9:$T$28,10,0)),"")</f>
        <v/>
      </c>
      <c r="J12" s="90" t="str">
        <f>IF(J11="","",V19)</f>
        <v/>
      </c>
      <c r="K12" s="121" t="str">
        <f>IFERROR(VLOOKUP(J12,'إختيار المقررات'!$BL$5:$BM$60,2,0),"")</f>
        <v/>
      </c>
      <c r="L12" s="328" t="str">
        <f>IFERROR(VLOOKUP(J12,'إختيار المقررات'!$BL$5:$BN$60,3,0),"")</f>
        <v/>
      </c>
      <c r="M12" s="328"/>
      <c r="N12" s="328"/>
      <c r="O12" s="328"/>
      <c r="P12" s="93" t="str">
        <f>IFERROR(VLOOKUP(L12,'إختيار المقررات'!$K$9:$T$28,9,0),"")</f>
        <v/>
      </c>
      <c r="Q12" s="92" t="str">
        <f>IFERROR(IF(VLOOKUP(L12,'إختيار المقررات'!$K$9:$T$28,10,0)=0,"",VLOOKUP(L12,'إختيار المقررات'!$K$9:$T$28,10,0)),"")</f>
        <v/>
      </c>
      <c r="R12" s="111"/>
      <c r="S12" s="6"/>
      <c r="T12" s="6"/>
      <c r="U12" s="2"/>
      <c r="V12" s="21" t="str">
        <f>IFERROR(SMALL('إختيار المقررات'!$F$9:$F$27,'إختيار المقررات'!BL7),"")</f>
        <v/>
      </c>
      <c r="W12" s="21" t="str">
        <f>IFERROR(SMALL('إختيار المقررات'!$BK$6:$BK$52,'إختيار المقررات'!BL7),"")</f>
        <v/>
      </c>
      <c r="X12" s="1">
        <v>10</v>
      </c>
      <c r="Y12" s="1">
        <f t="shared" si="0"/>
        <v>10</v>
      </c>
      <c r="Z12" s="1" t="str">
        <f>IF(LEN(D5)&lt;2,B5,"")</f>
        <v>الجنسية:</v>
      </c>
      <c r="AA12" s="1">
        <f t="shared" si="1"/>
        <v>10</v>
      </c>
      <c r="AC12" s="83"/>
      <c r="AD12" s="83"/>
      <c r="AE12" s="373" t="str">
        <f t="shared" si="2"/>
        <v>الجنسية:</v>
      </c>
      <c r="AF12" s="373"/>
      <c r="AG12" s="373"/>
      <c r="AH12" s="83"/>
      <c r="AI12" s="83"/>
    </row>
    <row r="13" spans="2:36" ht="16.149999999999999" customHeight="1" thickTop="1" thickBot="1" x14ac:dyDescent="0.25">
      <c r="B13" s="90" t="str">
        <f t="shared" ref="B13:B18" si="3">IF(B12="","",V12)</f>
        <v/>
      </c>
      <c r="C13" s="122" t="str">
        <f>IFERROR(VLOOKUP(B13,'إختيار المقررات'!$BL$5:$BM$60,2,0),"")</f>
        <v/>
      </c>
      <c r="D13" s="328" t="str">
        <f>IFERROR(VLOOKUP(B13,'إختيار المقررات'!$BL$5:$BN$60,3,0),"")</f>
        <v/>
      </c>
      <c r="E13" s="328"/>
      <c r="F13" s="328"/>
      <c r="G13" s="328"/>
      <c r="H13" s="91" t="str">
        <f>IFERROR(VLOOKUP(D13,'إختيار المقررات'!$K$9:$T$28,9,0),"")</f>
        <v/>
      </c>
      <c r="I13" s="92" t="str">
        <f>IFERROR(IF(VLOOKUP(D13,'إختيار المقررات'!$K$9:$T$28,10,0)=0,"",VLOOKUP(D13,'إختيار المقررات'!$K$9:$T$28,10,0)),"")</f>
        <v/>
      </c>
      <c r="J13" s="90" t="str">
        <f t="shared" ref="J13:J18" si="4">IF(J12="","",V20)</f>
        <v/>
      </c>
      <c r="K13" s="121" t="str">
        <f>IFERROR(VLOOKUP(J13,'إختيار المقررات'!$BL$5:$BM$60,2,0),"")</f>
        <v/>
      </c>
      <c r="L13" s="328" t="str">
        <f>IFERROR(VLOOKUP(J13,'إختيار المقررات'!$BL$5:$BN$60,3,0),"")</f>
        <v/>
      </c>
      <c r="M13" s="328"/>
      <c r="N13" s="328"/>
      <c r="O13" s="328"/>
      <c r="P13" s="93" t="str">
        <f>IFERROR(VLOOKUP(L13,'إختيار المقررات'!$K$9:$T$28,9,0),"")</f>
        <v/>
      </c>
      <c r="Q13" s="92" t="str">
        <f>IFERROR(IF(VLOOKUP(L13,'إختيار المقررات'!$K$9:$T$28,10,0)=0,"",VLOOKUP(L13,'إختيار المقررات'!$K$9:$T$28,10,0)),"")</f>
        <v/>
      </c>
      <c r="R13" s="111"/>
      <c r="S13" s="6"/>
      <c r="T13" s="6"/>
      <c r="U13" s="2"/>
      <c r="V13" s="21" t="str">
        <f>IFERROR(SMALL('إختيار المقررات'!$F$9:$F$27,'إختيار المقررات'!BL8),"")</f>
        <v/>
      </c>
      <c r="W13" s="21" t="str">
        <f>IFERROR(SMALL('إختيار المقررات'!$BK$6:$BK$52,'إختيار المقررات'!BL8),"")</f>
        <v/>
      </c>
      <c r="X13" s="1">
        <v>11</v>
      </c>
      <c r="Y13" s="1">
        <f t="shared" si="0"/>
        <v>11</v>
      </c>
      <c r="Z13" s="1" t="str">
        <f>IF(LEN(H5)&lt;2,F5,"")</f>
        <v>الرقم الوطني:</v>
      </c>
      <c r="AA13" s="1">
        <f t="shared" si="1"/>
        <v>11</v>
      </c>
      <c r="AC13" s="83"/>
      <c r="AD13" s="83"/>
      <c r="AE13" s="373" t="str">
        <f t="shared" si="2"/>
        <v>الرقم الوطني:</v>
      </c>
      <c r="AF13" s="373"/>
      <c r="AG13" s="373"/>
      <c r="AH13" s="83"/>
      <c r="AI13" s="83"/>
    </row>
    <row r="14" spans="2:36" ht="16.149999999999999" customHeight="1" thickTop="1" thickBot="1" x14ac:dyDescent="0.25">
      <c r="B14" s="90" t="str">
        <f t="shared" si="3"/>
        <v/>
      </c>
      <c r="C14" s="122" t="str">
        <f>IFERROR(VLOOKUP(B14,'إختيار المقررات'!$BL$5:$BM$60,2,0),"")</f>
        <v/>
      </c>
      <c r="D14" s="328" t="str">
        <f>IFERROR(VLOOKUP(B14,'إختيار المقررات'!$BL$5:$BN$60,3,0),"")</f>
        <v/>
      </c>
      <c r="E14" s="328"/>
      <c r="F14" s="328"/>
      <c r="G14" s="328"/>
      <c r="H14" s="91" t="str">
        <f>IFERROR(VLOOKUP(D14,'إختيار المقررات'!$K$9:$T$28,9,0),"")</f>
        <v/>
      </c>
      <c r="I14" s="92" t="str">
        <f>IFERROR(IF(VLOOKUP(D14,'إختيار المقررات'!$K$9:$T$28,10,0)=0,"",VLOOKUP(D14,'إختيار المقررات'!$K$9:$T$28,10,0)),"")</f>
        <v/>
      </c>
      <c r="J14" s="90" t="str">
        <f t="shared" si="4"/>
        <v/>
      </c>
      <c r="K14" s="121" t="str">
        <f>IFERROR(VLOOKUP(J14,'إختيار المقررات'!$BL$5:$BM$60,2,0),"")</f>
        <v/>
      </c>
      <c r="L14" s="328" t="str">
        <f>IFERROR(VLOOKUP(J14,'إختيار المقررات'!$BL$5:$BN$60,3,0),"")</f>
        <v/>
      </c>
      <c r="M14" s="328"/>
      <c r="N14" s="328"/>
      <c r="O14" s="328"/>
      <c r="P14" s="93" t="str">
        <f>IFERROR(VLOOKUP(L14,'إختيار المقررات'!$K$9:$T$28,9,0),"")</f>
        <v/>
      </c>
      <c r="Q14" s="92" t="str">
        <f>IFERROR(IF(VLOOKUP(L14,'إختيار المقررات'!$K$9:$T$28,10,0)=0,"",VLOOKUP(L14,'إختيار المقررات'!$K$9:$T$28,10,0)),"")</f>
        <v/>
      </c>
      <c r="R14" s="111"/>
      <c r="S14" s="6"/>
      <c r="T14" s="6"/>
      <c r="U14" s="2"/>
      <c r="V14" s="21" t="str">
        <f>IFERROR(SMALL('إختيار المقررات'!$F$9:$F$27,'إختيار المقررات'!BL9),"")</f>
        <v/>
      </c>
      <c r="W14" s="21" t="str">
        <f>IFERROR(SMALL('إختيار المقررات'!$BK$6:$BK$52,'إختيار المقررات'!BL9),"")</f>
        <v/>
      </c>
      <c r="X14" s="1">
        <v>12</v>
      </c>
      <c r="Y14" s="1" t="str">
        <f t="shared" si="0"/>
        <v/>
      </c>
      <c r="Z14" s="1" t="str">
        <f>IF(LEN(K5)&lt;2,J5,"")</f>
        <v/>
      </c>
      <c r="AA14" s="1">
        <f t="shared" si="1"/>
        <v>15</v>
      </c>
      <c r="AC14" s="83"/>
      <c r="AD14" s="83"/>
      <c r="AE14" s="373" t="str">
        <f t="shared" si="2"/>
        <v>نوع الثانوية:</v>
      </c>
      <c r="AF14" s="373"/>
      <c r="AG14" s="373"/>
      <c r="AH14" s="83"/>
      <c r="AI14" s="83"/>
    </row>
    <row r="15" spans="2:36" ht="16.149999999999999" customHeight="1" thickTop="1" thickBot="1" x14ac:dyDescent="0.25">
      <c r="B15" s="90" t="str">
        <f t="shared" si="3"/>
        <v/>
      </c>
      <c r="C15" s="122" t="str">
        <f>IFERROR(VLOOKUP(B15,'إختيار المقررات'!$BL$5:$BM$60,2,0),"")</f>
        <v/>
      </c>
      <c r="D15" s="328" t="str">
        <f>IFERROR(VLOOKUP(B15,'إختيار المقررات'!$BL$5:$BN$60,3,0),"")</f>
        <v/>
      </c>
      <c r="E15" s="328"/>
      <c r="F15" s="328"/>
      <c r="G15" s="328"/>
      <c r="H15" s="91" t="str">
        <f>IFERROR(VLOOKUP(D15,'إختيار المقررات'!$K$9:$T$28,9,0),"")</f>
        <v/>
      </c>
      <c r="I15" s="92" t="str">
        <f>IFERROR(IF(VLOOKUP(D15,'إختيار المقررات'!$K$9:$T$28,10,0)=0,"",VLOOKUP(D15,'إختيار المقررات'!$K$9:$T$28,10,0)),"")</f>
        <v/>
      </c>
      <c r="J15" s="90" t="str">
        <f t="shared" si="4"/>
        <v/>
      </c>
      <c r="K15" s="121" t="str">
        <f>IFERROR(VLOOKUP(J15,'إختيار المقررات'!$BL$5:$BM$60,2,0),"")</f>
        <v/>
      </c>
      <c r="L15" s="328" t="str">
        <f>IFERROR(VLOOKUP(J15,'إختيار المقررات'!$BL$5:$BN$60,3,0),"")</f>
        <v/>
      </c>
      <c r="M15" s="328"/>
      <c r="N15" s="328"/>
      <c r="O15" s="328"/>
      <c r="P15" s="93" t="str">
        <f>IFERROR(VLOOKUP(L15,'إختيار المقررات'!$K$9:$T$28,9,0),"")</f>
        <v/>
      </c>
      <c r="Q15" s="92" t="str">
        <f>IFERROR(IF(VLOOKUP(L15,'إختيار المقررات'!$K$9:$T$28,10,0)=0,"",VLOOKUP(L15,'إختيار المقررات'!$K$9:$T$28,10,0)),"")</f>
        <v/>
      </c>
      <c r="R15" s="111"/>
      <c r="S15" s="6"/>
      <c r="T15" s="6"/>
      <c r="U15" s="2"/>
      <c r="V15" s="21" t="str">
        <f>IFERROR(SMALL('إختيار المقررات'!$F$9:$F$27,'إختيار المقررات'!BL10),"")</f>
        <v/>
      </c>
      <c r="W15" s="21" t="str">
        <f>IFERROR(SMALL('إختيار المقررات'!$BK$6:$BK$52,'إختيار المقررات'!BL10),"")</f>
        <v/>
      </c>
      <c r="X15" s="1">
        <v>13</v>
      </c>
      <c r="Y15" s="1" t="str">
        <f t="shared" si="0"/>
        <v/>
      </c>
      <c r="Z15" s="1" t="str">
        <f>IF(LEN(P5)&lt;2,N5,"")</f>
        <v/>
      </c>
      <c r="AA15" s="1">
        <f t="shared" si="1"/>
        <v>16</v>
      </c>
      <c r="AC15" s="83"/>
      <c r="AD15" s="83"/>
      <c r="AE15" s="373" t="str">
        <f t="shared" si="2"/>
        <v>محافظتها:</v>
      </c>
      <c r="AF15" s="373"/>
      <c r="AG15" s="373"/>
      <c r="AH15" s="83"/>
      <c r="AI15" s="83"/>
    </row>
    <row r="16" spans="2:36" ht="16.149999999999999" customHeight="1" thickTop="1" thickBot="1" x14ac:dyDescent="0.25">
      <c r="B16" s="90" t="str">
        <f t="shared" si="3"/>
        <v/>
      </c>
      <c r="C16" s="122" t="str">
        <f>IFERROR(VLOOKUP(B16,'إختيار المقررات'!$BL$5:$BM$60,2,0),"")</f>
        <v/>
      </c>
      <c r="D16" s="328" t="str">
        <f>IFERROR(VLOOKUP(B16,'إختيار المقررات'!$BL$5:$BN$60,3,0),"")</f>
        <v/>
      </c>
      <c r="E16" s="328"/>
      <c r="F16" s="328"/>
      <c r="G16" s="328"/>
      <c r="H16" s="91" t="str">
        <f>IFERROR(VLOOKUP(D16,'إختيار المقررات'!$K$9:$T$28,9,0),"")</f>
        <v/>
      </c>
      <c r="I16" s="92" t="str">
        <f>IFERROR(IF(VLOOKUP(D16,'إختيار المقررات'!$K$9:$T$28,10,0)=0,"",VLOOKUP(D16,'إختيار المقررات'!$K$9:$T$28,10,0)),"")</f>
        <v/>
      </c>
      <c r="J16" s="90" t="str">
        <f t="shared" si="4"/>
        <v/>
      </c>
      <c r="K16" s="121" t="str">
        <f>IFERROR(VLOOKUP(J16,'إختيار المقررات'!$BL$5:$BM$60,2,0),"")</f>
        <v/>
      </c>
      <c r="L16" s="328" t="str">
        <f>IFERROR(VLOOKUP(J16,'إختيار المقررات'!$BL$5:$BN$60,3,0),"")</f>
        <v/>
      </c>
      <c r="M16" s="328"/>
      <c r="N16" s="328"/>
      <c r="O16" s="328"/>
      <c r="P16" s="93" t="str">
        <f>IFERROR(VLOOKUP(L16,'إختيار المقررات'!$K$9:$T$28,9,0),"")</f>
        <v/>
      </c>
      <c r="Q16" s="92" t="str">
        <f>IFERROR(IF(VLOOKUP(L16,'إختيار المقررات'!$K$9:$T$28,10,0)=0,"",VLOOKUP(L16,'إختيار المقررات'!$K$9:$T$28,10,0)),"")</f>
        <v/>
      </c>
      <c r="R16" s="111"/>
      <c r="S16" s="6"/>
      <c r="T16" s="6"/>
      <c r="U16" s="2"/>
      <c r="V16" s="21" t="str">
        <f>IFERROR(SMALL('إختيار المقررات'!$F$9:$F$27,'إختيار المقررات'!BL11),"")</f>
        <v/>
      </c>
      <c r="W16" s="21" t="str">
        <f>IFERROR(SMALL('إختيار المقررات'!$BK$6:$BK$52,'إختيار المقررات'!BL11),"")</f>
        <v/>
      </c>
      <c r="X16" s="1">
        <v>14</v>
      </c>
      <c r="Y16" s="1" t="str">
        <f t="shared" si="0"/>
        <v/>
      </c>
      <c r="Z16" s="1" t="str">
        <f>IF(LEN(D6)&lt;2,B6,"")</f>
        <v/>
      </c>
      <c r="AA16" s="1">
        <f t="shared" si="1"/>
        <v>17</v>
      </c>
      <c r="AC16" s="83"/>
      <c r="AD16" s="83"/>
      <c r="AE16" s="373" t="str">
        <f t="shared" si="2"/>
        <v>عامها:</v>
      </c>
      <c r="AF16" s="373"/>
      <c r="AG16" s="373"/>
      <c r="AH16" s="83"/>
      <c r="AI16" s="83"/>
    </row>
    <row r="17" spans="2:35" ht="16.149999999999999" customHeight="1" thickTop="1" thickBot="1" x14ac:dyDescent="0.25">
      <c r="B17" s="90" t="str">
        <f t="shared" si="3"/>
        <v/>
      </c>
      <c r="C17" s="122" t="str">
        <f>IFERROR(VLOOKUP(B17,'إختيار المقررات'!$BL$5:$BM$60,2,0),"")</f>
        <v/>
      </c>
      <c r="D17" s="328" t="str">
        <f>IFERROR(VLOOKUP(B17,'إختيار المقررات'!$BL$5:$BN$60,3,0),"")</f>
        <v/>
      </c>
      <c r="E17" s="328"/>
      <c r="F17" s="328"/>
      <c r="G17" s="328"/>
      <c r="H17" s="91" t="str">
        <f>IFERROR(VLOOKUP(D17,'إختيار المقررات'!$K$9:$T$28,9,0),"")</f>
        <v/>
      </c>
      <c r="I17" s="92" t="str">
        <f>IFERROR(IF(VLOOKUP(D17,'إختيار المقررات'!$K$9:$T$28,10,0)=0,"",VLOOKUP(D17,'إختيار المقررات'!$K$9:$T$28,10,0)),"")</f>
        <v/>
      </c>
      <c r="J17" s="90" t="str">
        <f t="shared" si="4"/>
        <v/>
      </c>
      <c r="K17" s="121" t="str">
        <f>IFERROR(VLOOKUP(J17,'إختيار المقررات'!$BL$5:$BM$60,2,0),"")</f>
        <v/>
      </c>
      <c r="L17" s="328" t="str">
        <f>IFERROR(VLOOKUP(J17,'إختيار المقررات'!$BL$5:$BN$60,3,0),"")</f>
        <v/>
      </c>
      <c r="M17" s="328"/>
      <c r="N17" s="328"/>
      <c r="O17" s="328"/>
      <c r="P17" s="93" t="str">
        <f>IFERROR(VLOOKUP(L17,'إختيار المقررات'!$K$9:$T$28,9,0),"")</f>
        <v/>
      </c>
      <c r="Q17" s="92" t="str">
        <f>IFERROR(IF(VLOOKUP(L17,'إختيار المقررات'!$K$9:$T$28,10,0)=0,"",VLOOKUP(L17,'إختيار المقررات'!$K$9:$T$28,10,0)),"")</f>
        <v/>
      </c>
      <c r="R17" s="111"/>
      <c r="S17" s="6"/>
      <c r="T17" s="6"/>
      <c r="U17" s="2"/>
      <c r="V17" s="21" t="str">
        <f>IFERROR(SMALL('إختيار المقررات'!$F$9:$F$27,'إختيار المقررات'!BL12),"")</f>
        <v/>
      </c>
      <c r="W17" s="21" t="str">
        <f>IFERROR(SMALL('إختيار المقررات'!$BK$6:$BK$52,'إختيار المقررات'!BL12),"")</f>
        <v/>
      </c>
      <c r="X17" s="1">
        <v>15</v>
      </c>
      <c r="Y17" s="1">
        <f t="shared" si="0"/>
        <v>15</v>
      </c>
      <c r="Z17" s="1" t="str">
        <f>IF(LEN(H6)&lt;2,F6,"")</f>
        <v>نوع الثانوية:</v>
      </c>
      <c r="AA17" s="1">
        <f t="shared" si="1"/>
        <v>18</v>
      </c>
      <c r="AC17" s="83"/>
      <c r="AD17" s="83"/>
      <c r="AE17" s="373" t="str">
        <f t="shared" si="2"/>
        <v>الموبايل:</v>
      </c>
      <c r="AF17" s="373"/>
      <c r="AG17" s="373"/>
      <c r="AH17" s="83"/>
      <c r="AI17" s="83"/>
    </row>
    <row r="18" spans="2:35" ht="16.149999999999999" customHeight="1" thickTop="1" thickBot="1" x14ac:dyDescent="0.25">
      <c r="B18" s="90" t="str">
        <f t="shared" si="3"/>
        <v/>
      </c>
      <c r="C18" s="122" t="str">
        <f>IFERROR(VLOOKUP(B18,'إختيار المقررات'!$BL$5:$BM$60,2,0),"")</f>
        <v/>
      </c>
      <c r="D18" s="328" t="str">
        <f>IFERROR(VLOOKUP(B18,'إختيار المقررات'!$BL$5:$BN$60,3,0),"")</f>
        <v/>
      </c>
      <c r="E18" s="328"/>
      <c r="F18" s="328"/>
      <c r="G18" s="328"/>
      <c r="H18" s="91" t="str">
        <f>IFERROR(VLOOKUP(D18,'إختيار المقررات'!$K$9:$T$28,9,0),"")</f>
        <v/>
      </c>
      <c r="I18" s="92" t="str">
        <f>IFERROR(IF(VLOOKUP(D18,'إختيار المقررات'!$K$9:$T$28,10,0)=0,"",VLOOKUP(D18,'إختيار المقررات'!$K$9:$T$28,10,0)),"")</f>
        <v/>
      </c>
      <c r="J18" s="90" t="str">
        <f t="shared" si="4"/>
        <v/>
      </c>
      <c r="K18" s="121" t="str">
        <f>IFERROR(VLOOKUP(J18,'إختيار المقررات'!$BL$5:$BM$60,2,0),"")</f>
        <v/>
      </c>
      <c r="L18" s="328" t="str">
        <f>IFERROR(VLOOKUP(J18,'إختيار المقررات'!$BL$5:$BN$60,3,0),"")</f>
        <v/>
      </c>
      <c r="M18" s="328"/>
      <c r="N18" s="328"/>
      <c r="O18" s="328"/>
      <c r="P18" s="93" t="str">
        <f>IFERROR(VLOOKUP(L18,'إختيار المقررات'!$K$9:$T$28,9,0),"")</f>
        <v/>
      </c>
      <c r="Q18" s="92" t="str">
        <f>IFERROR(IF(VLOOKUP(L18,'إختيار المقررات'!$K$9:$T$28,10,0)=0,"",VLOOKUP(L18,'إختيار المقررات'!$K$9:$T$28,10,0)),"")</f>
        <v/>
      </c>
      <c r="R18" s="111"/>
      <c r="S18" s="6"/>
      <c r="T18" s="6"/>
      <c r="U18" s="2"/>
      <c r="V18" s="21" t="str">
        <f>IFERROR(SMALL('إختيار المقررات'!$F$9:$F$27,'إختيار المقررات'!BL13),"")</f>
        <v/>
      </c>
      <c r="W18" s="21" t="str">
        <f>IFERROR(SMALL('إختيار المقررات'!$BK$6:$BK$52,'إختيار المقررات'!BL13),"")</f>
        <v/>
      </c>
      <c r="X18" s="1">
        <v>16</v>
      </c>
      <c r="Y18" s="1">
        <f t="shared" si="0"/>
        <v>16</v>
      </c>
      <c r="Z18" s="1" t="str">
        <f>IF(LEN(K6)&lt;2,J6,"")</f>
        <v>محافظتها:</v>
      </c>
      <c r="AA18" s="1">
        <f t="shared" si="1"/>
        <v>19</v>
      </c>
      <c r="AC18" s="83"/>
      <c r="AD18" s="83"/>
      <c r="AE18" s="373" t="str">
        <f t="shared" si="2"/>
        <v>الهاتف:</v>
      </c>
      <c r="AF18" s="373"/>
      <c r="AG18" s="373"/>
      <c r="AH18" s="83"/>
      <c r="AI18" s="83"/>
    </row>
    <row r="19" spans="2:35" ht="16.149999999999999" customHeight="1" thickTop="1" thickBot="1" x14ac:dyDescent="0.25">
      <c r="B19" s="340" t="e">
        <f>'إدخال البيانات'!A2</f>
        <v>#N/A</v>
      </c>
      <c r="C19" s="340"/>
      <c r="D19" s="340"/>
      <c r="E19" s="340"/>
      <c r="F19" s="340"/>
      <c r="G19" s="340"/>
      <c r="H19" s="340"/>
      <c r="I19" s="340"/>
      <c r="J19" s="340"/>
      <c r="K19" s="340"/>
      <c r="L19" s="340"/>
      <c r="M19" s="340"/>
      <c r="N19" s="340"/>
      <c r="O19" s="340"/>
      <c r="P19" s="340"/>
      <c r="Q19" s="340"/>
      <c r="R19" s="340"/>
      <c r="S19" s="6"/>
      <c r="T19" s="6"/>
      <c r="U19" s="2"/>
      <c r="V19" s="21" t="str">
        <f>IFERROR(SMALL('إختيار المقررات'!$F$9:$F$27,'إختيار المقررات'!BL14),"")</f>
        <v/>
      </c>
      <c r="W19" s="21" t="str">
        <f>IFERROR(SMALL('إختيار المقررات'!$BK$6:$BK$52,'إختيار المقررات'!BL14),"")</f>
        <v/>
      </c>
      <c r="X19" s="1">
        <v>17</v>
      </c>
      <c r="Y19" s="1">
        <f t="shared" si="0"/>
        <v>17</v>
      </c>
      <c r="Z19" s="1" t="str">
        <f>IF(LEN(P6)&lt;2,N6,"")</f>
        <v>عامها:</v>
      </c>
      <c r="AA19" s="1">
        <f t="shared" si="1"/>
        <v>20</v>
      </c>
      <c r="AC19" s="83"/>
      <c r="AD19" s="83"/>
      <c r="AE19" s="373" t="str">
        <f t="shared" si="2"/>
        <v>العنوان :</v>
      </c>
      <c r="AF19" s="373"/>
      <c r="AG19" s="373"/>
      <c r="AH19" s="83"/>
      <c r="AI19" s="83"/>
    </row>
    <row r="20" spans="2:35" ht="16.149999999999999" customHeight="1" thickTop="1" thickBot="1" x14ac:dyDescent="0.25">
      <c r="B20" s="340"/>
      <c r="C20" s="340"/>
      <c r="D20" s="340"/>
      <c r="E20" s="340"/>
      <c r="F20" s="340"/>
      <c r="G20" s="340"/>
      <c r="H20" s="340"/>
      <c r="I20" s="340"/>
      <c r="J20" s="340"/>
      <c r="K20" s="340"/>
      <c r="L20" s="340"/>
      <c r="M20" s="340"/>
      <c r="N20" s="340"/>
      <c r="O20" s="340"/>
      <c r="P20" s="340"/>
      <c r="Q20" s="340"/>
      <c r="R20" s="340"/>
      <c r="S20" s="6"/>
      <c r="T20" s="6"/>
      <c r="U20" s="2"/>
      <c r="V20" s="21" t="str">
        <f>IFERROR(SMALL('إختيار المقررات'!$F$9:$F$27,'إختيار المقررات'!BL15),"")</f>
        <v/>
      </c>
      <c r="W20" s="21" t="str">
        <f>IFERROR(SMALL('إختيار المقررات'!$BK$6:$BK$52,'إختيار المقررات'!BL15),"")</f>
        <v/>
      </c>
      <c r="X20" s="1">
        <v>18</v>
      </c>
      <c r="Y20" s="1">
        <f t="shared" si="0"/>
        <v>18</v>
      </c>
      <c r="Z20" s="1" t="str">
        <f>IF(LEN(D7)&lt;2,B7,"")</f>
        <v>الموبايل:</v>
      </c>
      <c r="AA20" s="1" t="str">
        <f t="shared" si="1"/>
        <v/>
      </c>
      <c r="AC20" s="83"/>
      <c r="AD20" s="83"/>
      <c r="AE20" s="373" t="str">
        <f t="shared" si="2"/>
        <v/>
      </c>
      <c r="AF20" s="373"/>
      <c r="AG20" s="373"/>
      <c r="AH20" s="83"/>
      <c r="AI20" s="83"/>
    </row>
    <row r="21" spans="2:35" ht="5.45" customHeight="1" thickTop="1" thickBot="1" x14ac:dyDescent="0.25">
      <c r="B21" s="90"/>
      <c r="C21" s="111"/>
      <c r="D21" s="111"/>
      <c r="E21" s="111"/>
      <c r="F21" s="111"/>
      <c r="G21" s="111"/>
      <c r="H21" s="87"/>
      <c r="I21" s="87"/>
      <c r="J21" s="90"/>
      <c r="K21" s="111"/>
      <c r="L21" s="111"/>
      <c r="M21" s="111"/>
      <c r="N21" s="111"/>
      <c r="O21" s="111"/>
      <c r="P21" s="87"/>
      <c r="Q21" s="87"/>
      <c r="R21" s="111"/>
      <c r="S21" s="6"/>
      <c r="T21" s="6"/>
      <c r="U21" s="2"/>
      <c r="V21" s="21" t="str">
        <f>IFERROR(SMALL('إختيار المقررات'!$F$9:$F$27,'إختيار المقررات'!BL16),"")</f>
        <v/>
      </c>
      <c r="X21" s="1">
        <v>19</v>
      </c>
      <c r="Y21" s="1">
        <f t="shared" si="0"/>
        <v>19</v>
      </c>
      <c r="Z21" s="1" t="str">
        <f>IF(LEN(H7)&lt;2,F7,"")</f>
        <v>الهاتف:</v>
      </c>
      <c r="AA21" s="1" t="str">
        <f t="shared" si="1"/>
        <v/>
      </c>
      <c r="AC21" s="83"/>
      <c r="AD21" s="83"/>
      <c r="AE21" s="373" t="str">
        <f t="shared" si="2"/>
        <v/>
      </c>
      <c r="AF21" s="373"/>
      <c r="AG21" s="373"/>
      <c r="AH21" s="83"/>
      <c r="AI21" s="83"/>
    </row>
    <row r="22" spans="2:35" ht="24.6" customHeight="1" thickTop="1" x14ac:dyDescent="0.2">
      <c r="B22" s="403" t="s">
        <v>154</v>
      </c>
      <c r="C22" s="358"/>
      <c r="D22" s="358"/>
      <c r="E22" s="358"/>
      <c r="F22" s="109">
        <f>'إختيار المقررات'!AH16</f>
        <v>0</v>
      </c>
      <c r="G22" s="358" t="s">
        <v>687</v>
      </c>
      <c r="H22" s="358"/>
      <c r="I22" s="358"/>
      <c r="J22" s="358"/>
      <c r="K22" s="337">
        <f>'إختيار المقررات'!AH17</f>
        <v>0</v>
      </c>
      <c r="L22" s="337"/>
      <c r="M22" s="358" t="str">
        <f>IF('إختيار المقررات'!AB19&gt;0,"عدد المقررات المسجلة","عدد المقررات المسجلة لأكثر من مرتين")</f>
        <v>عدد المقررات المسجلة لأكثر من مرتين</v>
      </c>
      <c r="N22" s="358"/>
      <c r="O22" s="358"/>
      <c r="P22" s="358"/>
      <c r="Q22" s="337">
        <f>IF('إختيار المقررات'!AB19&gt;0,'إختيار المقررات'!AH19,'إختيار المقررات'!AH18)</f>
        <v>0</v>
      </c>
      <c r="R22" s="400"/>
      <c r="S22" s="7"/>
      <c r="V22" s="21" t="str">
        <f>IFERROR(SMALL('إختيار المقررات'!$F$9:$F$27,'إختيار المقررات'!BL17),"")</f>
        <v/>
      </c>
      <c r="X22" s="1">
        <v>20</v>
      </c>
      <c r="Y22" s="1">
        <f t="shared" si="0"/>
        <v>20</v>
      </c>
      <c r="Z22" s="1" t="str">
        <f>IF(LEN(K7)&lt;2,J7,"")</f>
        <v>العنوان :</v>
      </c>
      <c r="AC22" s="83"/>
      <c r="AD22" s="83"/>
      <c r="AE22" s="373" t="str">
        <f t="shared" si="2"/>
        <v/>
      </c>
      <c r="AF22" s="373"/>
      <c r="AG22" s="373"/>
      <c r="AH22" s="83"/>
      <c r="AI22" s="83"/>
    </row>
    <row r="23" spans="2:35" ht="14.25" x14ac:dyDescent="0.2">
      <c r="B23" s="415" t="s">
        <v>148</v>
      </c>
      <c r="C23" s="416"/>
      <c r="D23" s="416"/>
      <c r="E23" s="401">
        <f>'إختيار المقررات'!D5</f>
        <v>0</v>
      </c>
      <c r="F23" s="401"/>
      <c r="G23" s="401"/>
      <c r="H23" s="401"/>
      <c r="I23" s="402"/>
      <c r="J23" s="94" t="s">
        <v>732</v>
      </c>
      <c r="K23" s="325" t="e">
        <f>'إختيار المقررات'!P5</f>
        <v>#N/A</v>
      </c>
      <c r="L23" s="325"/>
      <c r="M23" s="110" t="s">
        <v>0</v>
      </c>
      <c r="N23" s="363" t="e">
        <f>'إختيار المقررات'!V5</f>
        <v>#N/A</v>
      </c>
      <c r="O23" s="363"/>
      <c r="P23" s="95"/>
      <c r="Q23" s="95"/>
      <c r="R23" s="95"/>
      <c r="V23" s="21" t="str">
        <f>IFERROR(SMALL('إختيار المقررات'!$F$9:$F$27,'إختيار المقررات'!BL18),"")</f>
        <v/>
      </c>
      <c r="Y23" s="1" t="str">
        <f t="shared" si="0"/>
        <v/>
      </c>
      <c r="AC23" s="83"/>
      <c r="AD23" s="83"/>
      <c r="AE23" s="421"/>
      <c r="AF23" s="421"/>
      <c r="AG23" s="421"/>
      <c r="AH23" s="83"/>
      <c r="AI23" s="83"/>
    </row>
    <row r="24" spans="2:35" ht="15.6" customHeight="1" x14ac:dyDescent="0.2">
      <c r="B24" s="368" t="s">
        <v>153</v>
      </c>
      <c r="C24" s="369"/>
      <c r="D24" s="369"/>
      <c r="E24" s="385" t="e">
        <f>'إختيار المقررات'!AH9</f>
        <v>#N/A</v>
      </c>
      <c r="F24" s="385"/>
      <c r="G24" s="386"/>
      <c r="H24" s="388" t="s">
        <v>851</v>
      </c>
      <c r="I24" s="389"/>
      <c r="J24" s="389"/>
      <c r="K24" s="394" t="e">
        <f>'إختيار المقررات'!AB5</f>
        <v>#N/A</v>
      </c>
      <c r="L24" s="395"/>
      <c r="M24" s="389" t="s">
        <v>733</v>
      </c>
      <c r="N24" s="389"/>
      <c r="O24" s="389" t="s">
        <v>734</v>
      </c>
      <c r="P24" s="389"/>
      <c r="Q24" s="389" t="s">
        <v>737</v>
      </c>
      <c r="R24" s="412"/>
      <c r="V24" s="21" t="str">
        <f>IFERROR(SMALL('إختيار المقررات'!$F$9:$F$27,'إختيار المقررات'!BL19),"")</f>
        <v/>
      </c>
      <c r="Y24" s="1" t="str">
        <f t="shared" si="0"/>
        <v/>
      </c>
      <c r="AC24" s="83"/>
      <c r="AD24" s="83"/>
      <c r="AE24" s="421"/>
      <c r="AF24" s="421"/>
      <c r="AG24" s="421"/>
      <c r="AH24" s="83"/>
      <c r="AI24" s="83"/>
    </row>
    <row r="25" spans="2:35" ht="14.25" x14ac:dyDescent="0.2">
      <c r="B25" s="368" t="s">
        <v>735</v>
      </c>
      <c r="C25" s="369"/>
      <c r="D25" s="369"/>
      <c r="E25" s="356">
        <f>'إختيار المقررات'!AH10</f>
        <v>0</v>
      </c>
      <c r="F25" s="356"/>
      <c r="G25" s="357"/>
      <c r="H25" s="390"/>
      <c r="I25" s="391"/>
      <c r="J25" s="391"/>
      <c r="K25" s="396"/>
      <c r="L25" s="397"/>
      <c r="M25" s="391"/>
      <c r="N25" s="391"/>
      <c r="O25" s="391"/>
      <c r="P25" s="391"/>
      <c r="Q25" s="391"/>
      <c r="R25" s="413"/>
      <c r="V25" s="21" t="str">
        <f>IFERROR(SMALL('إختيار المقررات'!$F$9:$F$27,'إختيار المقررات'!BL20),"")</f>
        <v/>
      </c>
      <c r="Y25" s="1" t="str">
        <f t="shared" si="0"/>
        <v/>
      </c>
      <c r="AC25" s="83"/>
      <c r="AD25" s="83"/>
      <c r="AE25" s="421"/>
      <c r="AF25" s="421"/>
      <c r="AG25" s="421"/>
      <c r="AH25" s="83"/>
      <c r="AI25" s="83"/>
    </row>
    <row r="26" spans="2:35" ht="14.25" x14ac:dyDescent="0.2">
      <c r="B26" s="338" t="s">
        <v>23</v>
      </c>
      <c r="C26" s="339"/>
      <c r="D26" s="339"/>
      <c r="E26" s="317" t="e">
        <f>'إختيار المقررات'!AH7</f>
        <v>#N/A</v>
      </c>
      <c r="F26" s="317"/>
      <c r="G26" s="318"/>
      <c r="H26" s="392"/>
      <c r="I26" s="393"/>
      <c r="J26" s="393"/>
      <c r="K26" s="398"/>
      <c r="L26" s="399"/>
      <c r="M26" s="391"/>
      <c r="N26" s="391"/>
      <c r="O26" s="391"/>
      <c r="P26" s="391"/>
      <c r="Q26" s="391"/>
      <c r="R26" s="413"/>
      <c r="AC26" s="83"/>
      <c r="AD26" s="83"/>
      <c r="AE26" s="421"/>
      <c r="AF26" s="421"/>
      <c r="AG26" s="421"/>
      <c r="AH26" s="83"/>
      <c r="AI26" s="83"/>
    </row>
    <row r="27" spans="2:35" ht="14.25" x14ac:dyDescent="0.2">
      <c r="B27" s="368" t="s">
        <v>302</v>
      </c>
      <c r="C27" s="369"/>
      <c r="D27" s="369"/>
      <c r="E27" s="356" t="e">
        <f>'إختيار المقررات'!AH8</f>
        <v>#N/A</v>
      </c>
      <c r="F27" s="356"/>
      <c r="G27" s="357"/>
      <c r="H27" s="419" t="s">
        <v>19</v>
      </c>
      <c r="I27" s="420"/>
      <c r="J27" s="96" t="str">
        <f>'إختيار المقررات'!AH13</f>
        <v>لا</v>
      </c>
      <c r="K27" s="96"/>
      <c r="L27" s="97"/>
      <c r="M27" s="391"/>
      <c r="N27" s="391"/>
      <c r="O27" s="391"/>
      <c r="P27" s="391"/>
      <c r="Q27" s="391"/>
      <c r="R27" s="413"/>
      <c r="V27" s="21" t="str">
        <f>IFERROR(SMALL('إختيار المقررات'!$U$20:$U$32,'إختيار المقررات'!V28),"")</f>
        <v/>
      </c>
      <c r="AC27" s="83"/>
      <c r="AD27" s="83"/>
      <c r="AE27" s="83"/>
      <c r="AF27" s="83"/>
      <c r="AG27" s="83"/>
      <c r="AH27" s="83"/>
      <c r="AI27" s="83"/>
    </row>
    <row r="28" spans="2:35" ht="14.25" x14ac:dyDescent="0.2">
      <c r="B28" s="417" t="s">
        <v>21</v>
      </c>
      <c r="C28" s="418"/>
      <c r="D28" s="418"/>
      <c r="E28" s="347" t="str">
        <f>IF(AJ1&gt;0,"لم يسجل",'إختيار المقررات'!AH12)</f>
        <v>لم يسجل</v>
      </c>
      <c r="F28" s="347"/>
      <c r="G28" s="347"/>
      <c r="H28" s="98"/>
      <c r="I28" s="98"/>
      <c r="J28" s="99"/>
      <c r="K28" s="99"/>
      <c r="L28" s="100"/>
      <c r="M28" s="391"/>
      <c r="N28" s="391"/>
      <c r="O28" s="391"/>
      <c r="P28" s="391"/>
      <c r="Q28" s="391"/>
      <c r="R28" s="413"/>
      <c r="AC28" s="83"/>
      <c r="AD28" s="83"/>
      <c r="AE28" s="83"/>
      <c r="AF28" s="83"/>
      <c r="AG28" s="83"/>
      <c r="AH28" s="83"/>
      <c r="AI28" s="83"/>
    </row>
    <row r="29" spans="2:35" ht="14.25" x14ac:dyDescent="0.2">
      <c r="B29" s="341" t="str">
        <f>'إختيار المقررات'!V12</f>
        <v>منقطع عن التسجيل في</v>
      </c>
      <c r="C29" s="342"/>
      <c r="D29" s="342"/>
      <c r="E29" s="342"/>
      <c r="F29" s="342"/>
      <c r="G29" s="342"/>
      <c r="H29" s="342"/>
      <c r="I29" s="342"/>
      <c r="J29" s="342"/>
      <c r="K29" s="342"/>
      <c r="L29" s="343"/>
      <c r="M29" s="391"/>
      <c r="N29" s="391"/>
      <c r="O29" s="391"/>
      <c r="P29" s="391"/>
      <c r="Q29" s="391"/>
      <c r="R29" s="413"/>
      <c r="V29" s="21" t="str">
        <f>IFERROR(SMALL('إختيار المقررات'!$U$20:$U$32,'إختيار المقررات'!V30),"")</f>
        <v/>
      </c>
      <c r="AC29" s="83"/>
      <c r="AD29" s="83"/>
      <c r="AE29" s="83"/>
      <c r="AF29" s="83"/>
      <c r="AG29" s="83"/>
      <c r="AH29" s="83"/>
      <c r="AI29" s="83"/>
    </row>
    <row r="30" spans="2:35" ht="15" customHeight="1" x14ac:dyDescent="0.2">
      <c r="B30" s="344" t="str">
        <f>'إختيار المقررات'!V13</f>
        <v/>
      </c>
      <c r="C30" s="345"/>
      <c r="D30" s="345"/>
      <c r="E30" s="345"/>
      <c r="F30" s="345"/>
      <c r="G30" s="345" t="str">
        <f>'إختيار المقررات'!V14</f>
        <v/>
      </c>
      <c r="H30" s="345"/>
      <c r="I30" s="345"/>
      <c r="J30" s="345"/>
      <c r="K30" s="345"/>
      <c r="L30" s="346"/>
      <c r="M30" s="391"/>
      <c r="N30" s="391"/>
      <c r="O30" s="391"/>
      <c r="P30" s="391"/>
      <c r="Q30" s="391"/>
      <c r="R30" s="413"/>
      <c r="AC30" s="83"/>
      <c r="AD30" s="83"/>
      <c r="AE30" s="83"/>
      <c r="AF30" s="83"/>
      <c r="AG30" s="83"/>
      <c r="AH30" s="83"/>
      <c r="AI30" s="83"/>
    </row>
    <row r="31" spans="2:35" ht="15" customHeight="1" x14ac:dyDescent="0.2">
      <c r="B31" s="344" t="str">
        <f>'إختيار المقررات'!V15</f>
        <v/>
      </c>
      <c r="C31" s="345"/>
      <c r="D31" s="345"/>
      <c r="E31" s="345"/>
      <c r="F31" s="345"/>
      <c r="G31" s="345" t="str">
        <f>'إختيار المقررات'!V16</f>
        <v/>
      </c>
      <c r="H31" s="345"/>
      <c r="I31" s="345"/>
      <c r="J31" s="345"/>
      <c r="K31" s="345"/>
      <c r="L31" s="346"/>
      <c r="M31" s="391"/>
      <c r="N31" s="391"/>
      <c r="O31" s="391"/>
      <c r="P31" s="391"/>
      <c r="Q31" s="391"/>
      <c r="R31" s="413"/>
      <c r="V31" s="21" t="str">
        <f>IFERROR(SMALL('إختيار المقررات'!$U$20:$U$32,'إختيار المقررات'!V31),"")</f>
        <v/>
      </c>
      <c r="AC31" s="83"/>
      <c r="AD31" s="83"/>
      <c r="AE31" s="83"/>
      <c r="AF31" s="83"/>
      <c r="AG31" s="83"/>
      <c r="AH31" s="83"/>
      <c r="AI31" s="83"/>
    </row>
    <row r="32" spans="2:35" ht="15.6" customHeight="1" x14ac:dyDescent="0.2">
      <c r="B32" s="410" t="str">
        <f>'إختيار المقررات'!V16</f>
        <v/>
      </c>
      <c r="C32" s="411"/>
      <c r="D32" s="411"/>
      <c r="E32" s="411"/>
      <c r="F32" s="411"/>
      <c r="G32" s="108"/>
      <c r="H32" s="108"/>
      <c r="I32" s="108"/>
      <c r="J32" s="108"/>
      <c r="K32" s="108"/>
      <c r="L32" s="101"/>
      <c r="M32" s="393"/>
      <c r="N32" s="393"/>
      <c r="O32" s="393"/>
      <c r="P32" s="393"/>
      <c r="Q32" s="393"/>
      <c r="R32" s="414"/>
      <c r="AC32" s="83"/>
      <c r="AD32" s="83"/>
      <c r="AE32" s="83"/>
      <c r="AF32" s="83"/>
      <c r="AG32" s="83"/>
      <c r="AH32" s="83"/>
      <c r="AI32" s="83"/>
    </row>
    <row r="33" spans="2:35" ht="17.25" customHeight="1" x14ac:dyDescent="0.2">
      <c r="B33" s="381" t="s">
        <v>742</v>
      </c>
      <c r="C33" s="382"/>
      <c r="D33" s="382"/>
      <c r="E33" s="382"/>
      <c r="F33" s="382"/>
      <c r="G33" s="382"/>
      <c r="H33" s="382"/>
      <c r="I33" s="382"/>
      <c r="J33" s="382"/>
      <c r="K33" s="382"/>
      <c r="L33" s="382"/>
      <c r="M33" s="382"/>
      <c r="N33" s="382"/>
      <c r="O33" s="382"/>
      <c r="P33" s="382"/>
      <c r="Q33" s="382"/>
      <c r="R33" s="383"/>
      <c r="V33" s="21" t="str">
        <f>IFERROR(SMALL('إختيار المقررات'!$U$20:$U$32,'إختيار المقررات'!V32),"")</f>
        <v/>
      </c>
      <c r="AC33" s="83"/>
      <c r="AD33" s="83"/>
      <c r="AE33" s="83"/>
      <c r="AF33" s="83"/>
      <c r="AG33" s="83"/>
      <c r="AH33" s="83"/>
      <c r="AI33" s="83"/>
    </row>
    <row r="34" spans="2:35" ht="16.5" customHeight="1" x14ac:dyDescent="0.2">
      <c r="B34" s="376" t="s">
        <v>27</v>
      </c>
      <c r="C34" s="376"/>
      <c r="D34" s="376"/>
      <c r="E34" s="376"/>
      <c r="F34" s="376"/>
      <c r="G34" s="376"/>
      <c r="H34" s="376"/>
      <c r="I34" s="376"/>
      <c r="J34" s="376"/>
      <c r="K34" s="376"/>
      <c r="L34" s="376"/>
      <c r="M34" s="376"/>
      <c r="N34" s="376"/>
      <c r="O34" s="376"/>
      <c r="P34" s="376"/>
      <c r="Q34" s="376"/>
      <c r="R34" s="376"/>
      <c r="AC34" s="83"/>
      <c r="AD34" s="83"/>
      <c r="AE34" s="83"/>
      <c r="AF34" s="83"/>
      <c r="AG34" s="83"/>
      <c r="AH34" s="83"/>
      <c r="AI34" s="83"/>
    </row>
    <row r="35" spans="2:35" ht="24" customHeight="1" x14ac:dyDescent="0.2">
      <c r="B35" s="377" t="s">
        <v>28</v>
      </c>
      <c r="C35" s="377"/>
      <c r="D35" s="377"/>
      <c r="E35" s="377"/>
      <c r="F35" s="376" t="str">
        <f>IF(AJ1&gt;0,"لم يسجل",'إختيار المقررات'!AH14)</f>
        <v>لم يسجل</v>
      </c>
      <c r="G35" s="376"/>
      <c r="H35" s="377" t="str">
        <f>IF(D4="أنثى","ليرة سورية فقط لا غير من الطالبة","ليرة سورية فقط لا غير من الطالب")</f>
        <v>ليرة سورية فقط لا غير من الطالب</v>
      </c>
      <c r="I35" s="377"/>
      <c r="J35" s="377"/>
      <c r="K35" s="377"/>
      <c r="L35" s="377"/>
      <c r="M35" s="384" t="str">
        <f>H2</f>
        <v/>
      </c>
      <c r="N35" s="384"/>
      <c r="O35" s="384"/>
      <c r="P35" s="384"/>
      <c r="Q35" s="384"/>
      <c r="R35" s="384"/>
      <c r="AC35" s="83"/>
      <c r="AD35" s="83"/>
      <c r="AE35" s="83"/>
      <c r="AF35" s="83"/>
      <c r="AG35" s="83"/>
      <c r="AH35" s="83"/>
      <c r="AI35" s="83"/>
    </row>
    <row r="36" spans="2:35" ht="24" customHeight="1" x14ac:dyDescent="0.2">
      <c r="B36" s="377" t="str">
        <f>IF(D4="أنثى","رقمها الامتحاني","رقمه الامتحاني")</f>
        <v>رقمه الامتحاني</v>
      </c>
      <c r="C36" s="377"/>
      <c r="D36" s="377"/>
      <c r="E36" s="376">
        <f>D2</f>
        <v>0</v>
      </c>
      <c r="F36" s="376"/>
      <c r="G36" s="377" t="s">
        <v>29</v>
      </c>
      <c r="H36" s="377"/>
      <c r="I36" s="377"/>
      <c r="J36" s="377"/>
      <c r="K36" s="377"/>
      <c r="L36" s="377"/>
      <c r="M36" s="377"/>
      <c r="N36" s="377"/>
      <c r="O36" s="377"/>
      <c r="P36" s="377"/>
      <c r="Q36" s="377"/>
      <c r="R36" s="377"/>
      <c r="AC36" s="83"/>
      <c r="AD36" s="83"/>
      <c r="AE36" s="83"/>
      <c r="AF36" s="83"/>
      <c r="AG36" s="83"/>
      <c r="AH36" s="83"/>
      <c r="AI36" s="83"/>
    </row>
    <row r="37" spans="2:35" ht="10.5" customHeight="1" x14ac:dyDescent="0.2">
      <c r="B37" s="102"/>
      <c r="C37" s="112"/>
      <c r="D37" s="379"/>
      <c r="E37" s="379"/>
      <c r="F37" s="379"/>
      <c r="G37" s="379"/>
      <c r="H37" s="379"/>
      <c r="I37" s="103"/>
      <c r="J37" s="103"/>
      <c r="K37" s="102"/>
      <c r="L37" s="112"/>
      <c r="M37" s="379"/>
      <c r="N37" s="379"/>
      <c r="O37" s="379"/>
      <c r="P37" s="379"/>
      <c r="Q37" s="103"/>
      <c r="R37" s="103"/>
    </row>
    <row r="38" spans="2:35" ht="10.5" customHeight="1" x14ac:dyDescent="0.2">
      <c r="B38" s="104"/>
      <c r="C38" s="113"/>
      <c r="D38" s="380"/>
      <c r="E38" s="380"/>
      <c r="F38" s="380"/>
      <c r="G38" s="380"/>
      <c r="H38" s="380"/>
      <c r="I38" s="105"/>
      <c r="J38" s="105"/>
      <c r="K38" s="104"/>
      <c r="L38" s="113"/>
      <c r="M38" s="380"/>
      <c r="N38" s="380"/>
      <c r="O38" s="380"/>
      <c r="P38" s="380"/>
      <c r="Q38" s="105"/>
      <c r="R38" s="105"/>
    </row>
    <row r="39" spans="2:35" ht="21" customHeight="1" x14ac:dyDescent="0.2">
      <c r="B39" s="378" t="s">
        <v>24</v>
      </c>
      <c r="C39" s="378"/>
      <c r="D39" s="378"/>
      <c r="E39" s="378"/>
      <c r="F39" s="378"/>
      <c r="G39" s="378"/>
      <c r="H39" s="378"/>
      <c r="I39" s="378"/>
      <c r="J39" s="378"/>
      <c r="K39" s="378"/>
      <c r="L39" s="378"/>
      <c r="M39" s="378"/>
      <c r="N39" s="378"/>
      <c r="O39" s="378"/>
      <c r="P39" s="378"/>
      <c r="Q39" s="378"/>
      <c r="R39" s="378"/>
    </row>
    <row r="40" spans="2:35" ht="15.75" customHeight="1" x14ac:dyDescent="0.2">
      <c r="B40" s="375" t="s">
        <v>27</v>
      </c>
      <c r="C40" s="375"/>
      <c r="D40" s="375"/>
      <c r="E40" s="375"/>
      <c r="F40" s="375"/>
      <c r="G40" s="375"/>
      <c r="H40" s="375"/>
      <c r="I40" s="375"/>
      <c r="J40" s="375"/>
      <c r="K40" s="375"/>
      <c r="L40" s="375"/>
      <c r="M40" s="375"/>
      <c r="N40" s="375"/>
      <c r="O40" s="375"/>
      <c r="P40" s="375"/>
      <c r="Q40" s="375"/>
      <c r="R40" s="375"/>
    </row>
    <row r="41" spans="2:35" ht="22.5" customHeight="1" x14ac:dyDescent="0.2">
      <c r="B41" s="377" t="s">
        <v>28</v>
      </c>
      <c r="C41" s="377"/>
      <c r="D41" s="377"/>
      <c r="E41" s="377"/>
      <c r="F41" s="376" t="str">
        <f>IF(AJ1&gt;0,"لم يسجل",'إختيار المقررات'!AH15)</f>
        <v>لم يسجل</v>
      </c>
      <c r="G41" s="376"/>
      <c r="H41" s="372" t="str">
        <f>H35&amp;" "&amp;M35</f>
        <v xml:space="preserve">ليرة سورية فقط لا غير من الطالب </v>
      </c>
      <c r="I41" s="372"/>
      <c r="J41" s="372"/>
      <c r="K41" s="372"/>
      <c r="L41" s="372"/>
      <c r="M41" s="372"/>
      <c r="N41" s="372"/>
      <c r="O41" s="372"/>
      <c r="P41" s="372"/>
      <c r="Q41" s="372"/>
      <c r="R41" s="372"/>
    </row>
    <row r="42" spans="2:35" ht="22.5" customHeight="1" x14ac:dyDescent="0.2">
      <c r="B42" s="359" t="str">
        <f>B36</f>
        <v>رقمه الامتحاني</v>
      </c>
      <c r="C42" s="359"/>
      <c r="D42" s="359"/>
      <c r="E42" s="374">
        <f>E36</f>
        <v>0</v>
      </c>
      <c r="F42" s="374"/>
      <c r="G42" s="359" t="s">
        <v>29</v>
      </c>
      <c r="H42" s="359"/>
      <c r="I42" s="359"/>
      <c r="J42" s="359"/>
      <c r="K42" s="359"/>
      <c r="L42" s="359"/>
      <c r="M42" s="359"/>
      <c r="N42" s="359"/>
      <c r="O42" s="359"/>
      <c r="P42" s="359"/>
      <c r="Q42" s="359"/>
      <c r="R42" s="359"/>
    </row>
    <row r="43" spans="2:35" ht="17.25" customHeight="1" x14ac:dyDescent="0.2">
      <c r="B43" s="106"/>
      <c r="C43" s="106"/>
      <c r="D43" s="106"/>
      <c r="E43" s="106"/>
      <c r="F43" s="106"/>
      <c r="G43" s="106"/>
      <c r="H43" s="106"/>
      <c r="I43" s="106"/>
      <c r="J43" s="106"/>
      <c r="K43" s="106"/>
      <c r="L43" s="106"/>
      <c r="M43" s="106"/>
      <c r="N43" s="106"/>
      <c r="O43" s="106"/>
      <c r="P43" s="106"/>
      <c r="Q43" s="106"/>
      <c r="R43" s="106"/>
    </row>
    <row r="44" spans="2:35" ht="16.149999999999999" customHeight="1" thickBot="1" x14ac:dyDescent="0.25">
      <c r="B44" s="107"/>
      <c r="C44" s="107"/>
      <c r="D44" s="107"/>
      <c r="E44" s="107"/>
      <c r="F44" s="107"/>
      <c r="G44" s="107"/>
      <c r="H44" s="107"/>
      <c r="I44" s="107"/>
      <c r="J44" s="107"/>
      <c r="K44" s="107"/>
      <c r="L44" s="107"/>
      <c r="M44" s="107"/>
      <c r="N44" s="107"/>
      <c r="O44" s="107"/>
      <c r="P44" s="107"/>
      <c r="Q44" s="107"/>
      <c r="R44" s="107"/>
    </row>
    <row r="45" spans="2:35" ht="20.25" customHeight="1" thickTop="1" x14ac:dyDescent="0.2">
      <c r="B45" s="25"/>
      <c r="C45" s="25"/>
      <c r="D45" s="25"/>
      <c r="E45" s="25"/>
      <c r="F45" s="25"/>
      <c r="I45" s="8"/>
      <c r="J45" s="8"/>
      <c r="K45" s="8"/>
      <c r="L45" s="8"/>
      <c r="P45" s="8"/>
      <c r="Q45" s="8"/>
      <c r="R45" s="8"/>
    </row>
    <row r="46" spans="2:35" ht="14.25" x14ac:dyDescent="0.2">
      <c r="B46" s="25"/>
      <c r="C46" s="25"/>
      <c r="D46" s="25"/>
      <c r="E46" s="25"/>
      <c r="F46" s="25"/>
      <c r="G46" s="26"/>
      <c r="H46" s="26"/>
      <c r="I46" s="26"/>
      <c r="J46" s="26"/>
      <c r="K46" s="26"/>
      <c r="L46" s="26"/>
      <c r="M46" s="26"/>
      <c r="N46" s="26"/>
      <c r="O46" s="26"/>
      <c r="P46" s="26"/>
      <c r="Q46" s="26"/>
      <c r="R46" s="26"/>
    </row>
    <row r="47" spans="2:35" ht="7.5" customHeight="1" x14ac:dyDescent="0.2">
      <c r="B47" s="25"/>
      <c r="C47" s="25"/>
      <c r="D47" s="25"/>
      <c r="E47" s="25"/>
      <c r="F47" s="25"/>
      <c r="G47" s="26"/>
      <c r="H47" s="26"/>
      <c r="I47" s="26"/>
      <c r="J47" s="26"/>
      <c r="K47" s="26"/>
      <c r="L47" s="26"/>
      <c r="M47" s="26"/>
      <c r="N47" s="26"/>
      <c r="O47" s="26"/>
      <c r="P47" s="26"/>
      <c r="Q47" s="26"/>
      <c r="R47" s="26"/>
    </row>
  </sheetData>
  <sheetProtection algorithmName="SHA-512" hashValue="c7f9Z4OYJ4qRjcsLpBumOdnWd+6qHM8FM8xDJNI3xUWImvAvaf9kNglZBD1Vp+xdoOLmf0mFcw5wY86UV9ckqQ==" saltValue="qECsVmsyZui3eL+T0hKfhg==" spinCount="100000" sheet="1" selectLockedCells="1" selectUnlockedCells="1"/>
  <mergeCells count="139">
    <mergeCell ref="AE20:AG20"/>
    <mergeCell ref="AE12:AG12"/>
    <mergeCell ref="AE13:AG13"/>
    <mergeCell ref="AE14:AG14"/>
    <mergeCell ref="B32:F32"/>
    <mergeCell ref="M24:N32"/>
    <mergeCell ref="O24:P32"/>
    <mergeCell ref="Q24:R32"/>
    <mergeCell ref="B23:D23"/>
    <mergeCell ref="B28:D28"/>
    <mergeCell ref="H27:I27"/>
    <mergeCell ref="D14:G14"/>
    <mergeCell ref="L14:O14"/>
    <mergeCell ref="D12:G12"/>
    <mergeCell ref="L12:O12"/>
    <mergeCell ref="D13:G13"/>
    <mergeCell ref="L13:O13"/>
    <mergeCell ref="AE21:AG21"/>
    <mergeCell ref="AE22:AG22"/>
    <mergeCell ref="AE23:AG23"/>
    <mergeCell ref="AE24:AG24"/>
    <mergeCell ref="AE25:AG25"/>
    <mergeCell ref="AE26:AG26"/>
    <mergeCell ref="B25:D25"/>
    <mergeCell ref="AE10:AG10"/>
    <mergeCell ref="AE11:AG11"/>
    <mergeCell ref="F1:R1"/>
    <mergeCell ref="H24:J26"/>
    <mergeCell ref="K24:L26"/>
    <mergeCell ref="AE15:AG15"/>
    <mergeCell ref="AE16:AG16"/>
    <mergeCell ref="AE17:AG17"/>
    <mergeCell ref="AE18:AG18"/>
    <mergeCell ref="Q22:R22"/>
    <mergeCell ref="L17:O17"/>
    <mergeCell ref="E23:I23"/>
    <mergeCell ref="K23:L23"/>
    <mergeCell ref="N23:O23"/>
    <mergeCell ref="D18:G18"/>
    <mergeCell ref="L18:O18"/>
    <mergeCell ref="B22:E22"/>
    <mergeCell ref="K22:L22"/>
    <mergeCell ref="AD1:AH2"/>
    <mergeCell ref="AE3:AG3"/>
    <mergeCell ref="AE4:AG4"/>
    <mergeCell ref="AE5:AG5"/>
    <mergeCell ref="AE6:AG6"/>
    <mergeCell ref="AE7:AG7"/>
    <mergeCell ref="AE8:AG8"/>
    <mergeCell ref="AE9:AG9"/>
    <mergeCell ref="AE19:AG19"/>
    <mergeCell ref="B42:D42"/>
    <mergeCell ref="E42:F42"/>
    <mergeCell ref="B24:D24"/>
    <mergeCell ref="B40:R40"/>
    <mergeCell ref="B34:R34"/>
    <mergeCell ref="B35:E35"/>
    <mergeCell ref="F35:G35"/>
    <mergeCell ref="B39:R39"/>
    <mergeCell ref="B36:D36"/>
    <mergeCell ref="E36:F36"/>
    <mergeCell ref="G36:R36"/>
    <mergeCell ref="D37:H37"/>
    <mergeCell ref="B41:E41"/>
    <mergeCell ref="F41:G41"/>
    <mergeCell ref="M37:P37"/>
    <mergeCell ref="D38:H38"/>
    <mergeCell ref="M38:P38"/>
    <mergeCell ref="B33:R33"/>
    <mergeCell ref="M35:R35"/>
    <mergeCell ref="H35:L35"/>
    <mergeCell ref="E24:G24"/>
    <mergeCell ref="G42:R42"/>
    <mergeCell ref="M2:N2"/>
    <mergeCell ref="P2:R2"/>
    <mergeCell ref="D3:E3"/>
    <mergeCell ref="H4:I4"/>
    <mergeCell ref="K2:L2"/>
    <mergeCell ref="H3:I3"/>
    <mergeCell ref="Q4:R4"/>
    <mergeCell ref="Q3:R3"/>
    <mergeCell ref="N5:O5"/>
    <mergeCell ref="F5:G5"/>
    <mergeCell ref="K5:M5"/>
    <mergeCell ref="P5:R5"/>
    <mergeCell ref="B27:D27"/>
    <mergeCell ref="E27:G27"/>
    <mergeCell ref="B7:C7"/>
    <mergeCell ref="B3:C3"/>
    <mergeCell ref="N3:P3"/>
    <mergeCell ref="J3:L3"/>
    <mergeCell ref="F3:G3"/>
    <mergeCell ref="F4:G4"/>
    <mergeCell ref="N4:P4"/>
    <mergeCell ref="K4:M4"/>
    <mergeCell ref="H41:R41"/>
    <mergeCell ref="B29:L29"/>
    <mergeCell ref="B30:F30"/>
    <mergeCell ref="G30:L30"/>
    <mergeCell ref="B31:F31"/>
    <mergeCell ref="G31:L31"/>
    <mergeCell ref="E28:G28"/>
    <mergeCell ref="D4:E4"/>
    <mergeCell ref="B4:C4"/>
    <mergeCell ref="D11:G11"/>
    <mergeCell ref="L11:O11"/>
    <mergeCell ref="B8:R9"/>
    <mergeCell ref="N6:O6"/>
    <mergeCell ref="K6:M6"/>
    <mergeCell ref="P6:R6"/>
    <mergeCell ref="K7:R7"/>
    <mergeCell ref="D10:I10"/>
    <mergeCell ref="L10:Q10"/>
    <mergeCell ref="E25:G25"/>
    <mergeCell ref="L15:O15"/>
    <mergeCell ref="D16:G16"/>
    <mergeCell ref="L16:O16"/>
    <mergeCell ref="D17:G17"/>
    <mergeCell ref="G22:J22"/>
    <mergeCell ref="M22:P22"/>
    <mergeCell ref="E26:G26"/>
    <mergeCell ref="B1:E1"/>
    <mergeCell ref="B2:C2"/>
    <mergeCell ref="D2:E2"/>
    <mergeCell ref="F2:G2"/>
    <mergeCell ref="H2:J2"/>
    <mergeCell ref="D6:E6"/>
    <mergeCell ref="B6:C6"/>
    <mergeCell ref="F6:G6"/>
    <mergeCell ref="D15:G15"/>
    <mergeCell ref="D7:E7"/>
    <mergeCell ref="F7:G7"/>
    <mergeCell ref="H7:I7"/>
    <mergeCell ref="B5:C5"/>
    <mergeCell ref="D5:E5"/>
    <mergeCell ref="H6:I6"/>
    <mergeCell ref="H5:I5"/>
    <mergeCell ref="B26:D26"/>
    <mergeCell ref="B19:R20"/>
  </mergeCells>
  <conditionalFormatting sqref="L12:O18">
    <cfRule type="containsBlanks" dxfId="24" priority="10">
      <formula>LEN(TRIM(L12))=0</formula>
    </cfRule>
  </conditionalFormatting>
  <conditionalFormatting sqref="C11:I18">
    <cfRule type="containsBlanks" dxfId="23" priority="9">
      <formula>LEN(TRIM(C11))=0</formula>
    </cfRule>
  </conditionalFormatting>
  <conditionalFormatting sqref="K11:Q11 P12:Q18 K12:K18">
    <cfRule type="containsBlanks" dxfId="22" priority="8">
      <formula>LEN(TRIM(K11))=0</formula>
    </cfRule>
  </conditionalFormatting>
  <conditionalFormatting sqref="B38:R40 B46:R47 B42:R43 B41:H41">
    <cfRule type="expression" dxfId="21" priority="6">
      <formula>$J$27="لا"</formula>
    </cfRule>
  </conditionalFormatting>
  <conditionalFormatting sqref="AE3:AE22">
    <cfRule type="expression" dxfId="20" priority="5">
      <formula>AE3&lt;&gt;""</formula>
    </cfRule>
  </conditionalFormatting>
  <conditionalFormatting sqref="AC1">
    <cfRule type="expression" dxfId="19" priority="3">
      <formula>AC1&lt;&gt;""</formula>
    </cfRule>
  </conditionalFormatting>
  <conditionalFormatting sqref="AD1:AH2">
    <cfRule type="expression" dxfId="18" priority="2">
      <formula>$AD$1&lt;&gt;""</formula>
    </cfRule>
  </conditionalFormatting>
  <conditionalFormatting sqref="AE23:AE26">
    <cfRule type="expression" dxfId="17" priority="1">
      <formula>AE23&lt;&gt;""</formula>
    </cfRule>
  </conditionalFormatting>
  <pageMargins left="0" right="0" top="0" bottom="0" header="0" footer="0"/>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ورقة3"/>
  <dimension ref="A1:EM5"/>
  <sheetViews>
    <sheetView showGridLines="0" rightToLeft="1" topLeftCell="DG1" zoomScale="98" zoomScaleNormal="98" workbookViewId="0">
      <pane ySplit="4" topLeftCell="A5" activePane="bottomLeft" state="frozen"/>
      <selection pane="bottomLeft" activeCell="DR18" sqref="DR18"/>
    </sheetView>
  </sheetViews>
  <sheetFormatPr defaultColWidth="9" defaultRowHeight="14.25" x14ac:dyDescent="0.2"/>
  <cols>
    <col min="1" max="1" width="13.875" style="1" customWidth="1"/>
    <col min="2" max="2" width="15" style="1" bestFit="1" customWidth="1"/>
    <col min="3" max="5" width="9" style="1"/>
    <col min="6" max="6" width="11.5" style="1" bestFit="1" customWidth="1"/>
    <col min="7" max="7" width="9.875" style="1" bestFit="1" customWidth="1"/>
    <col min="8" max="8" width="13.875" style="1" bestFit="1" customWidth="1"/>
    <col min="9" max="9" width="9" style="1"/>
    <col min="10" max="10" width="11.625" style="1" bestFit="1" customWidth="1"/>
    <col min="11" max="12" width="9" style="1"/>
    <col min="13" max="14" width="12.5" style="1" bestFit="1" customWidth="1"/>
    <col min="15" max="18" width="9" style="1"/>
    <col min="19" max="19" width="10.125" style="1" bestFit="1" customWidth="1"/>
    <col min="20" max="21" width="3.5" style="12" customWidth="1"/>
    <col min="22" max="110" width="3.5" style="1" customWidth="1"/>
    <col min="111" max="111" width="5.5" style="1" bestFit="1" customWidth="1"/>
    <col min="112" max="115" width="3.5" style="1" customWidth="1"/>
    <col min="116" max="119" width="10.875" style="1" customWidth="1"/>
    <col min="120" max="120" width="11" style="1" customWidth="1"/>
    <col min="121" max="121" width="10.875" style="1" customWidth="1"/>
    <col min="122" max="122" width="9.5" style="1" bestFit="1" customWidth="1"/>
    <col min="123" max="125" width="9.5" style="1" customWidth="1"/>
    <col min="126" max="126" width="11.5" style="1" bestFit="1" customWidth="1"/>
    <col min="127" max="127" width="5.125" style="1" bestFit="1" customWidth="1"/>
    <col min="128" max="128" width="8.875" style="1" bestFit="1" customWidth="1"/>
    <col min="129" max="129" width="9.375" style="1" bestFit="1" customWidth="1"/>
    <col min="130" max="130" width="9.375" style="1" customWidth="1"/>
    <col min="131" max="131" width="8.375" style="1" bestFit="1" customWidth="1"/>
    <col min="132" max="133" width="6.5" style="1" bestFit="1" customWidth="1"/>
    <col min="134" max="134" width="3.625" style="1" bestFit="1" customWidth="1"/>
    <col min="135" max="135" width="14.625" style="1" bestFit="1" customWidth="1"/>
    <col min="136" max="136" width="12.5" style="1" bestFit="1" customWidth="1"/>
    <col min="137" max="137" width="13.5" style="1" bestFit="1" customWidth="1"/>
    <col min="138" max="138" width="12.5" style="1" bestFit="1" customWidth="1"/>
    <col min="139" max="139" width="9" style="1"/>
    <col min="140" max="143" width="11.375" style="1" customWidth="1"/>
    <col min="144" max="16384" width="9" style="1"/>
  </cols>
  <sheetData>
    <row r="1" spans="1:143" ht="18.75" thickBot="1" x14ac:dyDescent="0.25">
      <c r="A1" s="163"/>
      <c r="B1" s="475">
        <v>9999</v>
      </c>
      <c r="C1" s="475" t="s">
        <v>30</v>
      </c>
      <c r="D1" s="466"/>
      <c r="E1" s="466"/>
      <c r="F1" s="466"/>
      <c r="G1" s="466"/>
      <c r="H1" s="466"/>
      <c r="I1" s="466"/>
      <c r="J1" s="466"/>
      <c r="K1" s="448" t="s">
        <v>16</v>
      </c>
      <c r="L1" s="493" t="s">
        <v>141</v>
      </c>
      <c r="M1" s="487" t="s">
        <v>139</v>
      </c>
      <c r="N1" s="487" t="s">
        <v>140</v>
      </c>
      <c r="O1" s="496" t="s">
        <v>53</v>
      </c>
      <c r="P1" s="466" t="s">
        <v>31</v>
      </c>
      <c r="Q1" s="466"/>
      <c r="R1" s="466"/>
      <c r="S1" s="491" t="s">
        <v>9</v>
      </c>
      <c r="T1" s="422" t="s">
        <v>32</v>
      </c>
      <c r="U1" s="423"/>
      <c r="V1" s="423"/>
      <c r="W1" s="423"/>
      <c r="X1" s="423"/>
      <c r="Y1" s="423"/>
      <c r="Z1" s="423"/>
      <c r="AA1" s="423"/>
      <c r="AB1" s="423"/>
      <c r="AC1" s="423"/>
      <c r="AD1" s="423"/>
      <c r="AE1" s="423"/>
      <c r="AF1" s="423"/>
      <c r="AG1" s="423"/>
      <c r="AH1" s="423"/>
      <c r="AI1" s="423"/>
      <c r="AJ1" s="423"/>
      <c r="AK1" s="423"/>
      <c r="AL1" s="423"/>
      <c r="AM1" s="423"/>
      <c r="AN1" s="423"/>
      <c r="AO1" s="423"/>
      <c r="AP1" s="423"/>
      <c r="AQ1" s="424"/>
      <c r="AR1" s="422" t="s">
        <v>20</v>
      </c>
      <c r="AS1" s="423"/>
      <c r="AT1" s="423"/>
      <c r="AU1" s="423"/>
      <c r="AV1" s="423"/>
      <c r="AW1" s="423"/>
      <c r="AX1" s="423"/>
      <c r="AY1" s="423"/>
      <c r="AZ1" s="423"/>
      <c r="BA1" s="423"/>
      <c r="BB1" s="423"/>
      <c r="BC1" s="423"/>
      <c r="BD1" s="423"/>
      <c r="BE1" s="423"/>
      <c r="BF1" s="423"/>
      <c r="BG1" s="423"/>
      <c r="BH1" s="423"/>
      <c r="BI1" s="423"/>
      <c r="BJ1" s="423"/>
      <c r="BK1" s="423"/>
      <c r="BL1" s="423"/>
      <c r="BM1" s="423"/>
      <c r="BN1" s="423"/>
      <c r="BO1" s="424"/>
      <c r="BP1" s="422" t="s">
        <v>33</v>
      </c>
      <c r="BQ1" s="423"/>
      <c r="BR1" s="423"/>
      <c r="BS1" s="423"/>
      <c r="BT1" s="423"/>
      <c r="BU1" s="423"/>
      <c r="BV1" s="423"/>
      <c r="BW1" s="423"/>
      <c r="BX1" s="423"/>
      <c r="BY1" s="423"/>
      <c r="BZ1" s="423"/>
      <c r="CA1" s="423"/>
      <c r="CB1" s="423"/>
      <c r="CC1" s="423"/>
      <c r="CD1" s="423"/>
      <c r="CE1" s="423"/>
      <c r="CF1" s="423"/>
      <c r="CG1" s="423"/>
      <c r="CH1" s="423"/>
      <c r="CI1" s="423"/>
      <c r="CJ1" s="164"/>
      <c r="CK1" s="164"/>
      <c r="CL1" s="164"/>
      <c r="CM1" s="164"/>
      <c r="CN1" s="422" t="s">
        <v>34</v>
      </c>
      <c r="CO1" s="423"/>
      <c r="CP1" s="423"/>
      <c r="CQ1" s="423"/>
      <c r="CR1" s="423"/>
      <c r="CS1" s="423"/>
      <c r="CT1" s="423"/>
      <c r="CU1" s="423"/>
      <c r="CV1" s="423"/>
      <c r="CW1" s="423"/>
      <c r="CX1" s="423"/>
      <c r="CY1" s="423"/>
      <c r="CZ1" s="423"/>
      <c r="DA1" s="423"/>
      <c r="DB1" s="423"/>
      <c r="DC1" s="423"/>
      <c r="DD1" s="423"/>
      <c r="DE1" s="423"/>
      <c r="DF1" s="423"/>
      <c r="DG1" s="423"/>
      <c r="DH1" s="164"/>
      <c r="DI1" s="164"/>
      <c r="DJ1" s="164"/>
      <c r="DK1" s="164"/>
      <c r="DL1" s="478" t="s">
        <v>1</v>
      </c>
      <c r="DM1" s="479"/>
      <c r="DN1" s="480"/>
      <c r="DO1" s="480"/>
      <c r="DP1" s="484" t="s">
        <v>805</v>
      </c>
      <c r="DQ1" s="485"/>
      <c r="DR1" s="485"/>
      <c r="DS1" s="485"/>
      <c r="DT1" s="485"/>
      <c r="DU1" s="485"/>
      <c r="DV1" s="485"/>
      <c r="DW1" s="485"/>
      <c r="DX1" s="484" t="s">
        <v>35</v>
      </c>
      <c r="DY1" s="485"/>
      <c r="DZ1" s="485"/>
      <c r="EA1" s="486"/>
      <c r="EB1" s="484" t="s">
        <v>806</v>
      </c>
      <c r="EC1" s="485"/>
      <c r="ED1" s="485"/>
      <c r="EE1" s="486"/>
      <c r="EG1" s="465" t="s">
        <v>807</v>
      </c>
      <c r="EH1" s="466"/>
      <c r="EI1" s="466"/>
      <c r="EJ1" s="466"/>
      <c r="EK1" s="466"/>
      <c r="EL1" s="466"/>
    </row>
    <row r="2" spans="1:143" ht="18.75" thickBot="1" x14ac:dyDescent="0.25">
      <c r="A2" s="163"/>
      <c r="B2" s="163"/>
      <c r="C2" s="163"/>
      <c r="D2" s="466"/>
      <c r="E2" s="466"/>
      <c r="F2" s="466"/>
      <c r="G2" s="466"/>
      <c r="H2" s="466"/>
      <c r="I2" s="466"/>
      <c r="J2" s="466"/>
      <c r="K2" s="449"/>
      <c r="L2" s="494"/>
      <c r="M2" s="488"/>
      <c r="N2" s="488"/>
      <c r="O2" s="497"/>
      <c r="P2" s="466"/>
      <c r="Q2" s="466"/>
      <c r="R2" s="466"/>
      <c r="S2" s="491"/>
      <c r="T2" s="473" t="s">
        <v>17</v>
      </c>
      <c r="U2" s="434"/>
      <c r="V2" s="434"/>
      <c r="W2" s="434"/>
      <c r="X2" s="434"/>
      <c r="Y2" s="434"/>
      <c r="Z2" s="434"/>
      <c r="AA2" s="434"/>
      <c r="AB2" s="434"/>
      <c r="AC2" s="434"/>
      <c r="AD2" s="434"/>
      <c r="AE2" s="474"/>
      <c r="AF2" s="473" t="s">
        <v>18</v>
      </c>
      <c r="AG2" s="434"/>
      <c r="AH2" s="434"/>
      <c r="AI2" s="434"/>
      <c r="AJ2" s="434"/>
      <c r="AK2" s="434"/>
      <c r="AL2" s="434"/>
      <c r="AM2" s="434"/>
      <c r="AN2" s="434"/>
      <c r="AO2" s="434"/>
      <c r="AP2" s="434"/>
      <c r="AQ2" s="474"/>
      <c r="AR2" s="476" t="s">
        <v>17</v>
      </c>
      <c r="AS2" s="427"/>
      <c r="AT2" s="427"/>
      <c r="AU2" s="427"/>
      <c r="AV2" s="427"/>
      <c r="AW2" s="427"/>
      <c r="AX2" s="427"/>
      <c r="AY2" s="427"/>
      <c r="AZ2" s="427"/>
      <c r="BA2" s="427"/>
      <c r="BB2" s="427"/>
      <c r="BC2" s="477"/>
      <c r="BD2" s="426" t="s">
        <v>18</v>
      </c>
      <c r="BE2" s="427"/>
      <c r="BF2" s="427"/>
      <c r="BG2" s="427"/>
      <c r="BH2" s="427"/>
      <c r="BI2" s="427"/>
      <c r="BJ2" s="427"/>
      <c r="BK2" s="427"/>
      <c r="BL2" s="427"/>
      <c r="BM2" s="427"/>
      <c r="BN2" s="427"/>
      <c r="BO2" s="428"/>
      <c r="BP2" s="435" t="s">
        <v>17</v>
      </c>
      <c r="BQ2" s="434"/>
      <c r="BR2" s="434"/>
      <c r="BS2" s="434"/>
      <c r="BT2" s="434"/>
      <c r="BU2" s="434"/>
      <c r="BV2" s="434"/>
      <c r="BW2" s="434"/>
      <c r="BX2" s="434"/>
      <c r="BY2" s="434"/>
      <c r="BZ2" s="433" t="s">
        <v>18</v>
      </c>
      <c r="CA2" s="434"/>
      <c r="CB2" s="434"/>
      <c r="CC2" s="434"/>
      <c r="CD2" s="434"/>
      <c r="CE2" s="434"/>
      <c r="CF2" s="434"/>
      <c r="CG2" s="434"/>
      <c r="CH2" s="434"/>
      <c r="CI2" s="434"/>
      <c r="CJ2" s="165"/>
      <c r="CK2" s="165"/>
      <c r="CL2" s="165"/>
      <c r="CM2" s="165"/>
      <c r="CN2" s="435" t="s">
        <v>17</v>
      </c>
      <c r="CO2" s="434"/>
      <c r="CP2" s="434"/>
      <c r="CQ2" s="434"/>
      <c r="CR2" s="434"/>
      <c r="CS2" s="434"/>
      <c r="CT2" s="434"/>
      <c r="CU2" s="434"/>
      <c r="CV2" s="434"/>
      <c r="CW2" s="434"/>
      <c r="CX2" s="433" t="s">
        <v>18</v>
      </c>
      <c r="CY2" s="434"/>
      <c r="CZ2" s="434"/>
      <c r="DA2" s="434"/>
      <c r="DB2" s="434"/>
      <c r="DC2" s="434"/>
      <c r="DD2" s="434"/>
      <c r="DE2" s="434"/>
      <c r="DF2" s="434"/>
      <c r="DG2" s="434"/>
      <c r="DH2" s="165"/>
      <c r="DI2" s="165"/>
      <c r="DJ2" s="165"/>
      <c r="DK2" s="165"/>
      <c r="DL2" s="481"/>
      <c r="DM2" s="482"/>
      <c r="DN2" s="483"/>
      <c r="DO2" s="483"/>
      <c r="DP2" s="481"/>
      <c r="DQ2" s="482"/>
      <c r="DR2" s="482"/>
      <c r="DS2" s="482"/>
      <c r="DT2" s="482"/>
      <c r="DU2" s="482"/>
      <c r="DV2" s="482"/>
      <c r="DW2" s="482"/>
      <c r="DX2" s="481"/>
      <c r="DY2" s="482"/>
      <c r="DZ2" s="482"/>
      <c r="EA2" s="483"/>
      <c r="EB2" s="481"/>
      <c r="EC2" s="482"/>
      <c r="ED2" s="482"/>
      <c r="EE2" s="483"/>
      <c r="EG2" s="465"/>
      <c r="EH2" s="466"/>
      <c r="EI2" s="466"/>
      <c r="EJ2" s="466"/>
      <c r="EK2" s="466"/>
      <c r="EL2" s="466"/>
    </row>
    <row r="3" spans="1:143" ht="60.75" customHeight="1" thickBot="1" x14ac:dyDescent="0.25">
      <c r="A3" s="166" t="s">
        <v>2</v>
      </c>
      <c r="B3" s="167" t="s">
        <v>36</v>
      </c>
      <c r="C3" s="167" t="s">
        <v>37</v>
      </c>
      <c r="D3" s="167" t="s">
        <v>38</v>
      </c>
      <c r="E3" s="167" t="s">
        <v>6</v>
      </c>
      <c r="F3" s="168" t="s">
        <v>7</v>
      </c>
      <c r="G3" s="443" t="s">
        <v>240</v>
      </c>
      <c r="H3" s="169" t="s">
        <v>49</v>
      </c>
      <c r="I3" s="167" t="s">
        <v>11</v>
      </c>
      <c r="J3" s="167" t="s">
        <v>10</v>
      </c>
      <c r="K3" s="449"/>
      <c r="L3" s="494"/>
      <c r="M3" s="488"/>
      <c r="N3" s="488"/>
      <c r="O3" s="497"/>
      <c r="P3" s="489" t="s">
        <v>25</v>
      </c>
      <c r="Q3" s="489" t="s">
        <v>39</v>
      </c>
      <c r="R3" s="498" t="s">
        <v>14</v>
      </c>
      <c r="S3" s="491"/>
      <c r="T3" s="469" t="str">
        <f>'إختيار المقررات'!BN6</f>
        <v>أساسيات الإدارة</v>
      </c>
      <c r="U3" s="432"/>
      <c r="V3" s="432" t="str">
        <f>'إختيار المقررات'!BN7</f>
        <v xml:space="preserve">مبادئ التمويل والاستثمار </v>
      </c>
      <c r="W3" s="432"/>
      <c r="X3" s="432" t="str">
        <f>'إختيار المقررات'!BN8</f>
        <v>التحليل الجزئي</v>
      </c>
      <c r="Y3" s="432"/>
      <c r="Z3" s="432" t="str">
        <f>'إختيار المقررات'!BN9</f>
        <v>مبادئ الاحصاء</v>
      </c>
      <c r="AA3" s="432"/>
      <c r="AB3" s="432" t="str">
        <f>'إختيار المقررات'!BN10</f>
        <v xml:space="preserve">المحاسبة المالية </v>
      </c>
      <c r="AC3" s="432"/>
      <c r="AD3" s="432" t="str">
        <f>'إختيار المقررات'!BN11</f>
        <v>لغة أعمال 1</v>
      </c>
      <c r="AE3" s="464"/>
      <c r="AF3" s="469" t="str">
        <f>'إختيار المقررات'!BN13</f>
        <v xml:space="preserve">اساسيات التسويق في المشروعات الصغيرة </v>
      </c>
      <c r="AG3" s="432"/>
      <c r="AH3" s="432" t="str">
        <f>'إختيار المقررات'!BN14</f>
        <v xml:space="preserve">رياضيات ادارية ومالية </v>
      </c>
      <c r="AI3" s="432"/>
      <c r="AJ3" s="432" t="str">
        <f>'إختيار المقررات'!BN15</f>
        <v>المحاسبة المتوسطة</v>
      </c>
      <c r="AK3" s="432"/>
      <c r="AL3" s="432" t="str">
        <f>'إختيار المقررات'!BN16</f>
        <v xml:space="preserve">الاشكال القانونية للمشروعات وأسس احداثها </v>
      </c>
      <c r="AM3" s="432"/>
      <c r="AN3" s="432" t="str">
        <f>'إختيار المقررات'!BN17</f>
        <v>مهارات حاسوب 1</v>
      </c>
      <c r="AO3" s="432"/>
      <c r="AP3" s="432" t="str">
        <f>'إختيار المقررات'!BN18</f>
        <v>لغة اعمال 2</v>
      </c>
      <c r="AQ3" s="464"/>
      <c r="AR3" s="456" t="str">
        <f>'إختيار المقررات'!BN20</f>
        <v xml:space="preserve">ادارة التفاوض باللغة الاجنبية </v>
      </c>
      <c r="AS3" s="432"/>
      <c r="AT3" s="432" t="str">
        <f>'إختيار المقررات'!BN21</f>
        <v>التحليل الكلي</v>
      </c>
      <c r="AU3" s="432"/>
      <c r="AV3" s="432" t="str">
        <f>'إختيار المقررات'!BN22</f>
        <v xml:space="preserve">الاساليب الكمية في الادارة </v>
      </c>
      <c r="AW3" s="432"/>
      <c r="AX3" s="432" t="str">
        <f>'إختيار المقررات'!BN23</f>
        <v>محاسبة شركات الاشخاص</v>
      </c>
      <c r="AY3" s="432"/>
      <c r="AZ3" s="432" t="str">
        <f>'إختيار المقررات'!BN24</f>
        <v xml:space="preserve">الملية العامة والتشريع الضريبي </v>
      </c>
      <c r="BA3" s="432"/>
      <c r="BB3" s="432" t="str">
        <f>'إختيار المقررات'!BN25</f>
        <v>مهارات حاسوب  2</v>
      </c>
      <c r="BC3" s="464"/>
      <c r="BD3" s="447" t="str">
        <f>'إختيار المقررات'!BN27</f>
        <v xml:space="preserve">ادارة الانتاج والعمليات </v>
      </c>
      <c r="BE3" s="425"/>
      <c r="BF3" s="425" t="str">
        <f>'إختيار المقررات'!BN28</f>
        <v xml:space="preserve">الادارة المالية </v>
      </c>
      <c r="BG3" s="425"/>
      <c r="BH3" s="425" t="str">
        <f>'إختيار المقررات'!BN29</f>
        <v xml:space="preserve">محاسبة تكاليف وادارية </v>
      </c>
      <c r="BI3" s="425"/>
      <c r="BJ3" s="425" t="str">
        <f>'إختيار المقررات'!BN30</f>
        <v>الاتصالات التسويقية</v>
      </c>
      <c r="BK3" s="425"/>
      <c r="BL3" s="425" t="str">
        <f>'إختيار المقررات'!BN31</f>
        <v xml:space="preserve">البيئة القانونية للاستثمار والعمل </v>
      </c>
      <c r="BM3" s="425"/>
      <c r="BN3" s="425" t="str">
        <f>'إختيار المقررات'!BN32</f>
        <v xml:space="preserve">مراسلات ادارية باللغة الاجنبية </v>
      </c>
      <c r="BO3" s="425"/>
      <c r="BP3" s="456" t="str">
        <f>'إختيار المقررات'!BN34</f>
        <v xml:space="preserve">ادارة المشروعات الصغيرة </v>
      </c>
      <c r="BQ3" s="432"/>
      <c r="BR3" s="432" t="str">
        <f>'إختيار المقررات'!BN35</f>
        <v xml:space="preserve">الاتصالات الادارية </v>
      </c>
      <c r="BS3" s="432"/>
      <c r="BT3" s="432" t="str">
        <f>'إختيار المقررات'!BN36</f>
        <v xml:space="preserve">المحاسبة المالية المتخصصة </v>
      </c>
      <c r="BU3" s="432"/>
      <c r="BV3" s="432" t="str">
        <f>'إختيار المقررات'!BN37</f>
        <v xml:space="preserve">ادارة الموارد البشرية </v>
      </c>
      <c r="BW3" s="432"/>
      <c r="BX3" s="432" t="str">
        <f>'إختيار المقررات'!BN38</f>
        <v>القانون التجاري</v>
      </c>
      <c r="BY3" s="432"/>
      <c r="BZ3" s="447" t="str">
        <f>'إختيار المقررات'!BN39</f>
        <v xml:space="preserve">معلوماتية </v>
      </c>
      <c r="CA3" s="425"/>
      <c r="CB3" s="425" t="str">
        <f>'إختيار المقررات'!BN41</f>
        <v xml:space="preserve">ادارة العلاقات العامة </v>
      </c>
      <c r="CC3" s="425"/>
      <c r="CD3" s="425" t="str">
        <f>'إختيار المقررات'!BN42</f>
        <v>تطبيقات احصائية في الادارة</v>
      </c>
      <c r="CE3" s="425"/>
      <c r="CF3" s="425" t="str">
        <f>'إختيار المقررات'!BN43</f>
        <v xml:space="preserve">سياسات التسعير والتوزيع </v>
      </c>
      <c r="CG3" s="425"/>
      <c r="CH3" s="425" t="str">
        <f>'إختيار المقررات'!BN44</f>
        <v>نظم المعلومات الادارية</v>
      </c>
      <c r="CI3" s="425"/>
      <c r="CJ3" s="425" t="str">
        <f>'إختيار المقررات'!BN45</f>
        <v xml:space="preserve">دراسات ادارية بلغة اجنبية </v>
      </c>
      <c r="CK3" s="425"/>
      <c r="CL3" s="425" t="str">
        <f>'إختيار المقررات'!BN46</f>
        <v>نظرية المنظمة والتطوير التنظيمي</v>
      </c>
      <c r="CM3" s="425"/>
      <c r="CN3" s="456" t="str">
        <f>'إختيار المقررات'!BN48</f>
        <v xml:space="preserve">ادارة الامداد في المشروعات الصغيرة </v>
      </c>
      <c r="CO3" s="432"/>
      <c r="CP3" s="432" t="str">
        <f>'إختيار المقررات'!BN49</f>
        <v xml:space="preserve">ادارة الوقت </v>
      </c>
      <c r="CQ3" s="432"/>
      <c r="CR3" s="432" t="str">
        <f>'إختيار المقررات'!BN50</f>
        <v xml:space="preserve">ادارة الجدوى وتقييم المشروعات </v>
      </c>
      <c r="CS3" s="432"/>
      <c r="CT3" s="432" t="str">
        <f>'إختيار المقررات'!BN51</f>
        <v xml:space="preserve">ادارة الجودة في المشروعات الصغيرة </v>
      </c>
      <c r="CU3" s="432"/>
      <c r="CV3" s="432" t="str">
        <f>'إختيار المقررات'!BN52</f>
        <v xml:space="preserve">الرقابة الادارية </v>
      </c>
      <c r="CW3" s="432"/>
      <c r="CX3" s="447" t="str">
        <f>'إختيار المقررات'!BN53</f>
        <v xml:space="preserve">نظرية القررات الادارية </v>
      </c>
      <c r="CY3" s="425"/>
      <c r="CZ3" s="425" t="str">
        <f>'إختيار المقررات'!BN55</f>
        <v xml:space="preserve">المسؤولية الاجتماعية واخلاقيات العمل </v>
      </c>
      <c r="DA3" s="425"/>
      <c r="DB3" s="425" t="str">
        <f>'إختيار المقررات'!BN56</f>
        <v xml:space="preserve">ادارة المخاطر المالية والائتمان </v>
      </c>
      <c r="DC3" s="425"/>
      <c r="DD3" s="425" t="str">
        <f>'إختيار المقررات'!BN57</f>
        <v xml:space="preserve">التجارة الالكترونية بلغة اجنبية </v>
      </c>
      <c r="DE3" s="425"/>
      <c r="DF3" s="425" t="str">
        <f>'إختيار المقررات'!BN58</f>
        <v xml:space="preserve">السلوك التنظيمي </v>
      </c>
      <c r="DG3" s="425"/>
      <c r="DH3" s="425" t="str">
        <f>'إختيار المقررات'!BN59</f>
        <v>استراتيجيات تنمية المشروعات الصغيرة</v>
      </c>
      <c r="DI3" s="425"/>
      <c r="DJ3" s="425" t="str">
        <f>'إختيار المقررات'!BN60</f>
        <v xml:space="preserve">ادارة التنافس في المشروعات الصغيرة </v>
      </c>
      <c r="DK3" s="425"/>
      <c r="DL3" s="454" t="s">
        <v>40</v>
      </c>
      <c r="DM3" s="452" t="s">
        <v>0</v>
      </c>
      <c r="DN3" s="438" t="s">
        <v>41</v>
      </c>
      <c r="DO3" s="438" t="s">
        <v>148</v>
      </c>
      <c r="DP3" s="459" t="s">
        <v>808</v>
      </c>
      <c r="DQ3" s="460" t="s">
        <v>809</v>
      </c>
      <c r="DR3" s="440" t="s">
        <v>23</v>
      </c>
      <c r="DS3" s="440" t="s">
        <v>302</v>
      </c>
      <c r="DT3" s="440" t="s">
        <v>21</v>
      </c>
      <c r="DU3" s="440" t="s">
        <v>43</v>
      </c>
      <c r="DV3" s="463" t="s">
        <v>22</v>
      </c>
      <c r="DW3" s="463" t="s">
        <v>24</v>
      </c>
      <c r="DX3" s="461" t="s">
        <v>44</v>
      </c>
      <c r="DY3" s="457" t="s">
        <v>155</v>
      </c>
      <c r="DZ3" s="457" t="s">
        <v>156</v>
      </c>
      <c r="EA3" s="450" t="s">
        <v>45</v>
      </c>
      <c r="EB3" s="441" t="s">
        <v>238</v>
      </c>
      <c r="EC3" s="445" t="s">
        <v>236</v>
      </c>
      <c r="ED3" s="445" t="s">
        <v>237</v>
      </c>
      <c r="EE3" s="436" t="s">
        <v>239</v>
      </c>
      <c r="EF3" s="436" t="s">
        <v>707</v>
      </c>
      <c r="EG3" s="465"/>
      <c r="EH3" s="466"/>
      <c r="EI3" s="466"/>
      <c r="EJ3" s="466"/>
      <c r="EK3" s="466"/>
      <c r="EL3" s="466"/>
    </row>
    <row r="4" spans="1:143" s="82" customFormat="1" ht="24.95" customHeight="1" thickBot="1" x14ac:dyDescent="0.25">
      <c r="A4" s="9" t="s">
        <v>2</v>
      </c>
      <c r="B4" s="10" t="s">
        <v>36</v>
      </c>
      <c r="C4" s="10" t="s">
        <v>37</v>
      </c>
      <c r="D4" s="10" t="s">
        <v>38</v>
      </c>
      <c r="E4" s="10" t="s">
        <v>6</v>
      </c>
      <c r="F4" s="11" t="s">
        <v>7</v>
      </c>
      <c r="G4" s="444"/>
      <c r="H4" s="10"/>
      <c r="I4" s="10" t="s">
        <v>11</v>
      </c>
      <c r="J4" s="10" t="s">
        <v>10</v>
      </c>
      <c r="K4" s="449"/>
      <c r="L4" s="495"/>
      <c r="M4" s="488"/>
      <c r="N4" s="488"/>
      <c r="O4" s="497"/>
      <c r="P4" s="490"/>
      <c r="Q4" s="490"/>
      <c r="R4" s="499"/>
      <c r="S4" s="492"/>
      <c r="T4" s="472">
        <v>610</v>
      </c>
      <c r="U4" s="470"/>
      <c r="V4" s="470">
        <v>611</v>
      </c>
      <c r="W4" s="470"/>
      <c r="X4" s="470">
        <v>612</v>
      </c>
      <c r="Y4" s="470"/>
      <c r="Z4" s="470">
        <v>613</v>
      </c>
      <c r="AA4" s="470"/>
      <c r="AB4" s="470">
        <v>614</v>
      </c>
      <c r="AC4" s="470"/>
      <c r="AD4" s="470">
        <v>615</v>
      </c>
      <c r="AE4" s="471"/>
      <c r="AF4" s="472">
        <v>616</v>
      </c>
      <c r="AG4" s="470"/>
      <c r="AH4" s="470">
        <v>617</v>
      </c>
      <c r="AI4" s="470"/>
      <c r="AJ4" s="470">
        <v>618</v>
      </c>
      <c r="AK4" s="470"/>
      <c r="AL4" s="470">
        <v>619</v>
      </c>
      <c r="AM4" s="470"/>
      <c r="AN4" s="470">
        <v>620</v>
      </c>
      <c r="AO4" s="470"/>
      <c r="AP4" s="470">
        <v>621</v>
      </c>
      <c r="AQ4" s="471"/>
      <c r="AR4" s="429">
        <v>622</v>
      </c>
      <c r="AS4" s="430"/>
      <c r="AT4" s="429">
        <v>623</v>
      </c>
      <c r="AU4" s="430"/>
      <c r="AV4" s="429">
        <v>624</v>
      </c>
      <c r="AW4" s="430"/>
      <c r="AX4" s="429">
        <v>625</v>
      </c>
      <c r="AY4" s="430"/>
      <c r="AZ4" s="429">
        <v>626</v>
      </c>
      <c r="BA4" s="430"/>
      <c r="BB4" s="429">
        <v>627</v>
      </c>
      <c r="BC4" s="430"/>
      <c r="BD4" s="429">
        <v>628</v>
      </c>
      <c r="BE4" s="430"/>
      <c r="BF4" s="429">
        <v>629</v>
      </c>
      <c r="BG4" s="430"/>
      <c r="BH4" s="429">
        <v>630</v>
      </c>
      <c r="BI4" s="430"/>
      <c r="BJ4" s="429">
        <v>631</v>
      </c>
      <c r="BK4" s="430"/>
      <c r="BL4" s="429">
        <v>632</v>
      </c>
      <c r="BM4" s="430"/>
      <c r="BN4" s="429">
        <v>633</v>
      </c>
      <c r="BO4" s="430"/>
      <c r="BP4" s="429">
        <v>640</v>
      </c>
      <c r="BQ4" s="430"/>
      <c r="BR4" s="429">
        <v>641</v>
      </c>
      <c r="BS4" s="430"/>
      <c r="BT4" s="429">
        <v>642</v>
      </c>
      <c r="BU4" s="430"/>
      <c r="BV4" s="429">
        <v>643</v>
      </c>
      <c r="BW4" s="430"/>
      <c r="BX4" s="429">
        <v>644</v>
      </c>
      <c r="BY4" s="430"/>
      <c r="BZ4" s="429">
        <v>645</v>
      </c>
      <c r="CA4" s="430"/>
      <c r="CB4" s="429">
        <v>646</v>
      </c>
      <c r="CC4" s="430"/>
      <c r="CD4" s="429">
        <v>647</v>
      </c>
      <c r="CE4" s="430"/>
      <c r="CF4" s="429">
        <v>648</v>
      </c>
      <c r="CG4" s="430"/>
      <c r="CH4" s="429">
        <v>649</v>
      </c>
      <c r="CI4" s="430"/>
      <c r="CJ4" s="429">
        <v>650</v>
      </c>
      <c r="CK4" s="431"/>
      <c r="CL4" s="431">
        <v>651</v>
      </c>
      <c r="CM4" s="430"/>
      <c r="CN4" s="429">
        <v>660</v>
      </c>
      <c r="CO4" s="430"/>
      <c r="CP4" s="429">
        <v>661</v>
      </c>
      <c r="CQ4" s="430"/>
      <c r="CR4" s="429">
        <v>662</v>
      </c>
      <c r="CS4" s="430"/>
      <c r="CT4" s="429">
        <v>663</v>
      </c>
      <c r="CU4" s="430"/>
      <c r="CV4" s="429">
        <v>664</v>
      </c>
      <c r="CW4" s="430"/>
      <c r="CX4" s="429">
        <v>665</v>
      </c>
      <c r="CY4" s="430"/>
      <c r="CZ4" s="429">
        <v>666</v>
      </c>
      <c r="DA4" s="430"/>
      <c r="DB4" s="429">
        <v>667</v>
      </c>
      <c r="DC4" s="430"/>
      <c r="DD4" s="429">
        <v>668</v>
      </c>
      <c r="DE4" s="430"/>
      <c r="DF4" s="429">
        <v>669</v>
      </c>
      <c r="DG4" s="430"/>
      <c r="DH4" s="429">
        <v>670</v>
      </c>
      <c r="DI4" s="430"/>
      <c r="DJ4" s="429">
        <v>671</v>
      </c>
      <c r="DK4" s="430"/>
      <c r="DL4" s="455"/>
      <c r="DM4" s="453"/>
      <c r="DN4" s="439"/>
      <c r="DO4" s="439"/>
      <c r="DP4" s="459"/>
      <c r="DQ4" s="460"/>
      <c r="DR4" s="440"/>
      <c r="DS4" s="440"/>
      <c r="DT4" s="440"/>
      <c r="DU4" s="440"/>
      <c r="DV4" s="463"/>
      <c r="DW4" s="463"/>
      <c r="DX4" s="462"/>
      <c r="DY4" s="458"/>
      <c r="DZ4" s="458"/>
      <c r="EA4" s="451"/>
      <c r="EB4" s="442"/>
      <c r="EC4" s="446"/>
      <c r="ED4" s="446"/>
      <c r="EE4" s="437"/>
      <c r="EF4" s="437"/>
      <c r="EG4" s="467"/>
      <c r="EH4" s="468"/>
      <c r="EI4" s="468"/>
      <c r="EJ4" s="468"/>
      <c r="EK4" s="468"/>
      <c r="EL4" s="468"/>
    </row>
    <row r="5" spans="1:143" s="188" customFormat="1" ht="24.95" customHeight="1" x14ac:dyDescent="0.5">
      <c r="A5" s="170">
        <f>'إختيار المقررات'!D1</f>
        <v>0</v>
      </c>
      <c r="B5" s="170" t="str">
        <f>'إختيار المقررات'!J1</f>
        <v/>
      </c>
      <c r="C5" s="170" t="str">
        <f>'إختيار المقررات'!P1</f>
        <v/>
      </c>
      <c r="D5" s="170" t="str">
        <f>'إختيار المقررات'!V1</f>
        <v/>
      </c>
      <c r="E5" s="170" t="str">
        <f>'إختيار المقررات'!AH1</f>
        <v/>
      </c>
      <c r="F5" s="171" t="str">
        <f>'إختيار المقررات'!AB1</f>
        <v/>
      </c>
      <c r="G5" s="170" t="str">
        <f>'إختيار المقررات'!AB3</f>
        <v>غير سوري</v>
      </c>
      <c r="H5" s="172">
        <f>'إختيار المقررات'!P3</f>
        <v>0</v>
      </c>
      <c r="I5" s="170" t="str">
        <f>'إختيار المقررات'!D3</f>
        <v/>
      </c>
      <c r="J5" s="173" t="str">
        <f>'إختيار المقررات'!J3</f>
        <v/>
      </c>
      <c r="K5" s="174" t="str">
        <f>'إختيار المقررات'!V3</f>
        <v>غير سوري</v>
      </c>
      <c r="L5" s="174" t="str">
        <f>'إختيار المقررات'!AH3</f>
        <v>لايوجد</v>
      </c>
      <c r="M5" s="174">
        <f>'إختيار المقررات'!V4</f>
        <v>0</v>
      </c>
      <c r="N5" s="174">
        <f>'إختيار المقررات'!AC4</f>
        <v>0</v>
      </c>
      <c r="O5" s="173">
        <f>'إختيار المقررات'!AH4</f>
        <v>0</v>
      </c>
      <c r="P5" s="175" t="str">
        <f>'إختيار المقررات'!D4</f>
        <v/>
      </c>
      <c r="Q5" s="170" t="str">
        <f>'إختيار المقررات'!J4</f>
        <v/>
      </c>
      <c r="R5" s="173" t="str">
        <f>'إختيار المقررات'!P4</f>
        <v/>
      </c>
      <c r="S5" s="176" t="e">
        <f>'إختيار المقررات'!D2</f>
        <v>#N/A</v>
      </c>
      <c r="T5" s="177" t="str">
        <f>IFERROR(IF(OR(T3=الإستمارة!$D$11,T3=الإستمارة!$D$12,T3=الإستمارة!$D$13,T3=الإستمارة!$D$14,T3=الإستمارة!$D$15,T3=الإستمارة!$D$16,T3=الإستمارة!$D$17,T3=الإستمارة!$D$18),VLOOKUP(T3,الإستمارة!$D$11:$I$18,6,0),VLOOKUP(T3,الإستمارة!$L$11:$Q$18,6,0)),"")</f>
        <v/>
      </c>
      <c r="U5" s="178" t="e">
        <f>IF(VLOOKUP(T3,'إختيار المقررات'!$BN$5:$BR$60,5,0)="","",VLOOKUP(T3,'إختيار المقررات'!$BN$5:$BR$60,5,0))</f>
        <v>#N/A</v>
      </c>
      <c r="V5" s="177" t="str">
        <f>IFERROR(IF(OR(V3=الإستمارة!$D$11,V3=الإستمارة!$D$12,V3=الإستمارة!$D$13,V3=الإستمارة!$D$14,V3=الإستمارة!$D$15,V3=الإستمارة!$D$16,V3=الإستمارة!$D$17,V3=الإستمارة!$D$18),VLOOKUP(V3,الإستمارة!$D$11:$I$18,6,0),VLOOKUP(V3,الإستمارة!$L$11:$Q$18,6,0)),"")</f>
        <v/>
      </c>
      <c r="W5" s="178" t="e">
        <f>IF(VLOOKUP(V3,'إختيار المقررات'!$BN$5:$BR$60,5,0)="","",VLOOKUP(V3,'إختيار المقررات'!$BN$5:$BR$60,5,0))</f>
        <v>#N/A</v>
      </c>
      <c r="X5" s="177" t="str">
        <f>IFERROR(IF(OR(X3=الإستمارة!$D$11,X3=الإستمارة!$D$12,X3=الإستمارة!$D$13,X3=الإستمارة!$D$14,X3=الإستمارة!$D$15,X3=الإستمارة!$D$16,X3=الإستمارة!$D$17,X3=الإستمارة!$D$18),VLOOKUP(X3,الإستمارة!$D$11:$I$18,6,0),VLOOKUP(X3,الإستمارة!$L$11:$Q$18,6,0)),"")</f>
        <v/>
      </c>
      <c r="Y5" s="178" t="e">
        <f>IF(VLOOKUP(X3,'إختيار المقررات'!$BN$5:$BR$60,5,0)="","",VLOOKUP(X3,'إختيار المقررات'!$BN$5:$BR$60,5,0))</f>
        <v>#N/A</v>
      </c>
      <c r="Z5" s="177" t="str">
        <f>IFERROR(IF(OR(Z3=الإستمارة!$D$11,Z3=الإستمارة!$D$12,Z3=الإستمارة!$D$13,Z3=الإستمارة!$D$14,Z3=الإستمارة!$D$15,Z3=الإستمارة!$D$16,Z3=الإستمارة!$D$17,Z3=الإستمارة!$D$18),VLOOKUP(Z3,الإستمارة!$D$11:$I$18,6,0),VLOOKUP(Z3,الإستمارة!$L$11:$Q$18,6,0)),"")</f>
        <v/>
      </c>
      <c r="AA5" s="178" t="e">
        <f>IF(VLOOKUP(Z3,'إختيار المقررات'!$BN$5:$BR$60,5,0)="","",VLOOKUP(Z3,'إختيار المقررات'!$BN$5:$BR$60,5,0))</f>
        <v>#N/A</v>
      </c>
      <c r="AB5" s="177" t="str">
        <f>IFERROR(IF(OR(AB3=الإستمارة!$D$11,AB3=الإستمارة!$D$12,AB3=الإستمارة!$D$13,AB3=الإستمارة!$D$14,AB3=الإستمارة!$D$15,AB3=الإستمارة!$D$16,AB3=الإستمارة!$D$17,AB3=الإستمارة!$D$18),VLOOKUP(AB3,الإستمارة!$D$11:$I$18,6,0),VLOOKUP(AB3,الإستمارة!$L$11:$Q$18,6,0)),"")</f>
        <v/>
      </c>
      <c r="AC5" s="178" t="e">
        <f>IF(VLOOKUP(AB3,'إختيار المقررات'!$BN$5:$BR$60,5,0)="","",VLOOKUP(AB3,'إختيار المقررات'!$BN$5:$BR$60,5,0))</f>
        <v>#N/A</v>
      </c>
      <c r="AD5" s="177" t="str">
        <f>IFERROR(IF(OR(AD3=الإستمارة!$D$11,AD3=الإستمارة!$D$12,AD3=الإستمارة!$D$13,AD3=الإستمارة!$D$14,AD3=الإستمارة!$D$15,AD3=الإستمارة!$D$16,AD3=الإستمارة!$D$17,AD3=الإستمارة!$D$18),VLOOKUP(AD3,الإستمارة!$D$11:$I$18,6,0),VLOOKUP(AD3,الإستمارة!$L$11:$Q$18,6,0)),"")</f>
        <v/>
      </c>
      <c r="AE5" s="178" t="e">
        <f>IF(VLOOKUP(AD3,'إختيار المقررات'!$BN$5:$BR$60,5,0)="","",VLOOKUP(AD3,'إختيار المقررات'!$BN$5:$BR$60,5,0))</f>
        <v>#N/A</v>
      </c>
      <c r="AF5" s="177" t="str">
        <f>IFERROR(IF(OR(AF3=الإستمارة!$D$11,AF3=الإستمارة!$D$12,AF3=الإستمارة!$D$13,AF3=الإستمارة!$D$14,AF3=الإستمارة!$D$15,AF3=الإستمارة!$D$16,AF3=الإستمارة!$D$17,AF3=الإستمارة!$D$18),VLOOKUP(AF3,الإستمارة!$D$11:$I$18,6,0),VLOOKUP(AF3,الإستمارة!$L$11:$Q$18,6,0)),"")</f>
        <v/>
      </c>
      <c r="AG5" s="178" t="e">
        <f>IF(VLOOKUP(AF3,'إختيار المقررات'!$BN$5:$BR$60,5,0)="","",VLOOKUP(AF3,'إختيار المقررات'!$BN$5:$BR$60,5,0))</f>
        <v>#N/A</v>
      </c>
      <c r="AH5" s="177" t="str">
        <f>IFERROR(IF(OR(AH3=الإستمارة!$D$11,AH3=الإستمارة!$D$12,AH3=الإستمارة!$D$13,AH3=الإستمارة!$D$14,AH3=الإستمارة!$D$15,AH3=الإستمارة!$D$16,AH3=الإستمارة!$D$17,AH3=الإستمارة!$D$18),VLOOKUP(AH3,الإستمارة!$D$11:$I$18,6,0),VLOOKUP(AH3,الإستمارة!$L$11:$Q$18,6,0)),"")</f>
        <v/>
      </c>
      <c r="AI5" s="178" t="e">
        <f>IF(VLOOKUP(AH3,'إختيار المقررات'!$BN$5:$BR$60,5,0)="","",VLOOKUP(AH3,'إختيار المقررات'!$BN$5:$BR$60,5,0))</f>
        <v>#N/A</v>
      </c>
      <c r="AJ5" s="177" t="str">
        <f>IFERROR(IF(OR(AJ3=الإستمارة!$D$11,AJ3=الإستمارة!$D$12,AJ3=الإستمارة!$D$13,AJ3=الإستمارة!$D$14,AJ3=الإستمارة!$D$15,AJ3=الإستمارة!$D$16,AJ3=الإستمارة!$D$17,AJ3=الإستمارة!$D$18),VLOOKUP(AJ3,الإستمارة!$D$11:$I$18,6,0),VLOOKUP(AJ3,الإستمارة!$L$11:$Q$18,6,0)),"")</f>
        <v/>
      </c>
      <c r="AK5" s="178" t="e">
        <f>IF(VLOOKUP(AJ3,'إختيار المقررات'!$BN$5:$BR$60,5,0)="","",VLOOKUP(AJ3,'إختيار المقررات'!$BN$5:$BR$60,5,0))</f>
        <v>#N/A</v>
      </c>
      <c r="AL5" s="177" t="str">
        <f>IFERROR(IF(OR(AL3=الإستمارة!$D$11,AL3=الإستمارة!$D$12,AL3=الإستمارة!$D$13,AL3=الإستمارة!$D$14,AL3=الإستمارة!$D$15,AL3=الإستمارة!$D$16,AL3=الإستمارة!$D$17,AL3=الإستمارة!$D$18),VLOOKUP(AL3,الإستمارة!$D$11:$I$18,6,0),VLOOKUP(AL3,الإستمارة!$L$11:$Q$18,6,0)),"")</f>
        <v/>
      </c>
      <c r="AM5" s="178" t="e">
        <f>IF(VLOOKUP(AL3,'إختيار المقررات'!$BN$5:$BR$60,5,0)="","",VLOOKUP(AL3,'إختيار المقررات'!$BN$5:$BR$60,5,0))</f>
        <v>#N/A</v>
      </c>
      <c r="AN5" s="177" t="str">
        <f>IFERROR(IF(OR(AN3=الإستمارة!$D$11,AN3=الإستمارة!$D$12,AN3=الإستمارة!$D$13,AN3=الإستمارة!$D$14,AN3=الإستمارة!$D$15,AN3=الإستمارة!$D$16,AN3=الإستمارة!$D$17,AN3=الإستمارة!$D$18),VLOOKUP(AN3,الإستمارة!$D$11:$I$18,6,0),VLOOKUP(AN3,الإستمارة!$L$11:$Q$18,6,0)),"")</f>
        <v/>
      </c>
      <c r="AO5" s="178" t="e">
        <f>IF(VLOOKUP(AN3,'إختيار المقررات'!$BN$5:$BR$60,5,0)="","",VLOOKUP(AN3,'إختيار المقررات'!$BN$5:$BR$60,5,0))</f>
        <v>#N/A</v>
      </c>
      <c r="AP5" s="177" t="str">
        <f>IFERROR(IF(OR(AP3=الإستمارة!$D$11,AP3=الإستمارة!$D$12,AP3=الإستمارة!$D$13,AP3=الإستمارة!$D$14,AP3=الإستمارة!$D$15,AP3=الإستمارة!$D$16,AP3=الإستمارة!$D$17,AP3=الإستمارة!$D$18),VLOOKUP(AP3,الإستمارة!$D$11:$I$18,6,0),VLOOKUP(AP3,الإستمارة!$L$11:$Q$18,6,0)),"")</f>
        <v/>
      </c>
      <c r="AQ5" s="178" t="e">
        <f>IF(VLOOKUP(AP3,'إختيار المقررات'!$BN$5:$BR$60,5,0)="","",VLOOKUP(AP3,'إختيار المقررات'!$BN$5:$BR$60,5,0))</f>
        <v>#N/A</v>
      </c>
      <c r="AR5" s="177" t="str">
        <f>IFERROR(IF(OR(AR3=الإستمارة!$D$11,AR3=الإستمارة!$D$12,AR3=الإستمارة!$D$13,AR3=الإستمارة!$D$14,AR3=الإستمارة!$D$15,AR3=الإستمارة!$D$16,AR3=الإستمارة!$D$17,AR3=الإستمارة!$D$18),VLOOKUP(AR3,الإستمارة!$D$11:$I$18,6,0),VLOOKUP(AR3,الإستمارة!$L$11:$Q$18,6,0)),"")</f>
        <v/>
      </c>
      <c r="AS5" s="178" t="e">
        <f>IF(VLOOKUP(AR3,'إختيار المقررات'!$BN$5:$BR$60,5,0)="","",VLOOKUP(AR3,'إختيار المقررات'!$BN$5:$BR$60,5,0))</f>
        <v>#N/A</v>
      </c>
      <c r="AT5" s="177" t="str">
        <f>IFERROR(IF(OR(AT3=الإستمارة!$D$11,AT3=الإستمارة!$D$12,AT3=الإستمارة!$D$13,AT3=الإستمارة!$D$14,AT3=الإستمارة!$D$15,AT3=الإستمارة!$D$16,AT3=الإستمارة!$D$17,AT3=الإستمارة!$D$18),VLOOKUP(AT3,الإستمارة!$D$11:$I$18,6,0),VLOOKUP(AT3,الإستمارة!$L$11:$Q$18,6,0)),"")</f>
        <v/>
      </c>
      <c r="AU5" s="178" t="e">
        <f>IF(VLOOKUP(AT3,'إختيار المقررات'!$BN$5:$BR$60,5,0)="","",VLOOKUP(AT3,'إختيار المقررات'!$BN$5:$BR$60,5,0))</f>
        <v>#N/A</v>
      </c>
      <c r="AV5" s="177" t="str">
        <f>IFERROR(IF(OR(AV3=الإستمارة!$D$11,AV3=الإستمارة!$D$12,AV3=الإستمارة!$D$13,AV3=الإستمارة!$D$14,AV3=الإستمارة!$D$15,AV3=الإستمارة!$D$16,AV3=الإستمارة!$D$17,AV3=الإستمارة!$D$18),VLOOKUP(AV3,الإستمارة!$D$11:$I$18,6,0),VLOOKUP(AV3,الإستمارة!$L$11:$Q$18,6,0)),"")</f>
        <v/>
      </c>
      <c r="AW5" s="178" t="e">
        <f>IF(VLOOKUP(AV3,'إختيار المقررات'!$BN$5:$BR$60,5,0)="","",VLOOKUP(AV3,'إختيار المقررات'!$BN$5:$BR$60,5,0))</f>
        <v>#N/A</v>
      </c>
      <c r="AX5" s="177" t="str">
        <f>IFERROR(IF(OR(AX3=الإستمارة!$D$11,AX3=الإستمارة!$D$12,AX3=الإستمارة!$D$13,AX3=الإستمارة!$D$14,AX3=الإستمارة!$D$15,AX3=الإستمارة!$D$16,AX3=الإستمارة!$D$17,AX3=الإستمارة!$D$18),VLOOKUP(AX3,الإستمارة!$D$11:$I$18,6,0),VLOOKUP(AX3,الإستمارة!$L$11:$Q$18,6,0)),"")</f>
        <v/>
      </c>
      <c r="AY5" s="178" t="e">
        <f>IF(VLOOKUP(AX3,'إختيار المقررات'!$BN$5:$BR$60,5,0)="","",VLOOKUP(AX3,'إختيار المقررات'!$BN$5:$BR$60,5,0))</f>
        <v>#N/A</v>
      </c>
      <c r="AZ5" s="177" t="str">
        <f>IFERROR(IF(OR(AZ3=الإستمارة!$D$11,AZ3=الإستمارة!$D$12,AZ3=الإستمارة!$D$13,AZ3=الإستمارة!$D$14,AZ3=الإستمارة!$D$15,AZ3=الإستمارة!$D$16,AZ3=الإستمارة!$D$17,AZ3=الإستمارة!$D$18),VLOOKUP(AZ3,الإستمارة!$D$11:$I$18,6,0),VLOOKUP(AZ3,الإستمارة!$L$11:$Q$18,6,0)),"")</f>
        <v/>
      </c>
      <c r="BA5" s="178" t="e">
        <f>IF(VLOOKUP(AZ3,'إختيار المقررات'!$BN$5:$BR$60,5,0)="","",VLOOKUP(AZ3,'إختيار المقررات'!$BN$5:$BR$60,5,0))</f>
        <v>#N/A</v>
      </c>
      <c r="BB5" s="177" t="str">
        <f>IFERROR(IF(OR(BB3=الإستمارة!$D$11,BB3=الإستمارة!$D$12,BB3=الإستمارة!$D$13,BB3=الإستمارة!$D$14,BB3=الإستمارة!$D$15,BB3=الإستمارة!$D$16,BB3=الإستمارة!$D$17,BB3=الإستمارة!$D$18),VLOOKUP(BB3,الإستمارة!$D$11:$I$18,6,0),VLOOKUP(BB3,الإستمارة!$L$11:$Q$18,6,0)),"")</f>
        <v/>
      </c>
      <c r="BC5" s="178" t="e">
        <f>IF(VLOOKUP(BB3,'إختيار المقررات'!$BN$5:$BR$60,5,0)="","",VLOOKUP(BB3,'إختيار المقررات'!$BN$5:$BR$60,5,0))</f>
        <v>#N/A</v>
      </c>
      <c r="BD5" s="177" t="str">
        <f>IFERROR(IF(OR(BD3=الإستمارة!$D$11,BD3=الإستمارة!$D$12,BD3=الإستمارة!$D$13,BD3=الإستمارة!$D$14,BD3=الإستمارة!$D$15,BD3=الإستمارة!$D$16,BD3=الإستمارة!$D$17,BD3=الإستمارة!$D$18),VLOOKUP(BD3,الإستمارة!$D$11:$I$18,6,0),VLOOKUP(BD3,الإستمارة!$L$11:$Q$18,6,0)),"")</f>
        <v/>
      </c>
      <c r="BE5" s="178" t="e">
        <f>IF(VLOOKUP(BD3,'إختيار المقررات'!$BN$5:$BR$60,5,0)="","",VLOOKUP(BD3,'إختيار المقررات'!$BN$5:$BR$60,5,0))</f>
        <v>#N/A</v>
      </c>
      <c r="BF5" s="177" t="str">
        <f>IFERROR(IF(OR(BF3=الإستمارة!$D$11,BF3=الإستمارة!$D$12,BF3=الإستمارة!$D$13,BF3=الإستمارة!$D$14,BF3=الإستمارة!$D$15,BF3=الإستمارة!$D$16,BF3=الإستمارة!$D$17,BF3=الإستمارة!$D$18),VLOOKUP(BF3,الإستمارة!$D$11:$I$18,6,0),VLOOKUP(BF3,الإستمارة!$L$11:$Q$18,6,0)),"")</f>
        <v/>
      </c>
      <c r="BG5" s="178" t="e">
        <f>IF(VLOOKUP(BF3,'إختيار المقررات'!$BN$5:$BR$60,5,0)="","",VLOOKUP(BF3,'إختيار المقررات'!$BN$5:$BR$60,5,0))</f>
        <v>#N/A</v>
      </c>
      <c r="BH5" s="177" t="str">
        <f>IFERROR(IF(OR(BH3=الإستمارة!$D$11,BH3=الإستمارة!$D$12,BH3=الإستمارة!$D$13,BH3=الإستمارة!$D$14,BH3=الإستمارة!$D$15,BH3=الإستمارة!$D$16,BH3=الإستمارة!$D$17,BH3=الإستمارة!$D$18),VLOOKUP(BH3,الإستمارة!$D$11:$I$18,6,0),VLOOKUP(BH3,الإستمارة!$L$11:$Q$18,6,0)),"")</f>
        <v/>
      </c>
      <c r="BI5" s="178" t="e">
        <f>IF(VLOOKUP(BH3,'إختيار المقررات'!$BN$5:$BR$60,5,0)="","",VLOOKUP(BH3,'إختيار المقررات'!$BN$5:$BR$60,5,0))</f>
        <v>#N/A</v>
      </c>
      <c r="BJ5" s="177" t="str">
        <f>IFERROR(IF(OR(BJ3=الإستمارة!$D$11,BJ3=الإستمارة!$D$12,BJ3=الإستمارة!$D$13,BJ3=الإستمارة!$D$14,BJ3=الإستمارة!$D$15,BJ3=الإستمارة!$D$16,BJ3=الإستمارة!$D$17,BJ3=الإستمارة!$D$18),VLOOKUP(BJ3,الإستمارة!$D$11:$I$18,6,0),VLOOKUP(BJ3,الإستمارة!$L$11:$Q$18,6,0)),"")</f>
        <v/>
      </c>
      <c r="BK5" s="178" t="e">
        <f>IF(VLOOKUP(BJ3,'إختيار المقررات'!$BN$5:$BR$60,5,0)="","",VLOOKUP(BJ3,'إختيار المقررات'!$BN$5:$BR$60,5,0))</f>
        <v>#N/A</v>
      </c>
      <c r="BL5" s="177" t="str">
        <f>IFERROR(IF(OR(BL3=الإستمارة!$D$11,BL3=الإستمارة!$D$12,BL3=الإستمارة!$D$13,BL3=الإستمارة!$D$14,BL3=الإستمارة!$D$15,BL3=الإستمارة!$D$16,BL3=الإستمارة!$D$17,BL3=الإستمارة!$D$18),VLOOKUP(BL3,الإستمارة!$D$11:$I$18,6,0),VLOOKUP(BL3,الإستمارة!$L$11:$Q$18,6,0)),"")</f>
        <v/>
      </c>
      <c r="BM5" s="178" t="e">
        <f>IF(VLOOKUP(BL3,'إختيار المقررات'!$BN$5:$BR$60,5,0)="","",VLOOKUP(BL3,'إختيار المقررات'!$BN$5:$BR$60,5,0))</f>
        <v>#N/A</v>
      </c>
      <c r="BN5" s="177" t="str">
        <f>IFERROR(IF(OR(BN3=الإستمارة!$D$11,BN3=الإستمارة!$D$12,BN3=الإستمارة!$D$13,BN3=الإستمارة!$D$14,BN3=الإستمارة!$D$15,BN3=الإستمارة!$D$16,BN3=الإستمارة!$D$17,BN3=الإستمارة!$D$18),VLOOKUP(BN3,الإستمارة!$D$11:$I$18,6,0),VLOOKUP(BN3,الإستمارة!$L$11:$Q$18,6,0)),"")</f>
        <v/>
      </c>
      <c r="BO5" s="178" t="e">
        <f>IF(VLOOKUP(BN3,'إختيار المقررات'!$BN$5:$BR$60,5,0)="","",VLOOKUP(BN3,'إختيار المقررات'!$BN$5:$BR$60,5,0))</f>
        <v>#N/A</v>
      </c>
      <c r="BP5" s="177" t="str">
        <f>IFERROR(IF(OR(BP3=الإستمارة!$D$11,BP3=الإستمارة!$D$12,BP3=الإستمارة!$D$13,BP3=الإستمارة!$D$14,BP3=الإستمارة!$D$15,BP3=الإستمارة!$D$16,BP3=الإستمارة!$D$17,BP3=الإستمارة!$D$18),VLOOKUP(BP3,الإستمارة!$D$11:$I$18,6,0),VLOOKUP(BP3,الإستمارة!$L$11:$Q$18,6,0)),"")</f>
        <v/>
      </c>
      <c r="BQ5" s="178" t="e">
        <f>IF(VLOOKUP(BP3,'إختيار المقررات'!$BN$5:$BR$60,5,0)="","",VLOOKUP(BP3,'إختيار المقررات'!$BN$5:$BR$60,5,0))</f>
        <v>#N/A</v>
      </c>
      <c r="BR5" s="177" t="str">
        <f>IFERROR(IF(OR(BR3=الإستمارة!$D$11,BR3=الإستمارة!$D$12,BR3=الإستمارة!$D$13,BR3=الإستمارة!$D$14,BR3=الإستمارة!$D$15,BR3=الإستمارة!$D$16,BR3=الإستمارة!$D$17,BR3=الإستمارة!$D$18),VLOOKUP(BR3,الإستمارة!$D$11:$I$18,6,0),VLOOKUP(BR3,الإستمارة!$L$11:$Q$18,6,0)),"")</f>
        <v/>
      </c>
      <c r="BS5" s="178" t="e">
        <f>IF(VLOOKUP(BR3,'إختيار المقررات'!$BN$5:$BR$60,5,0)="","",VLOOKUP(BR3,'إختيار المقررات'!$BN$5:$BR$60,5,0))</f>
        <v>#N/A</v>
      </c>
      <c r="BT5" s="177" t="str">
        <f>IFERROR(IF(OR(BT3=الإستمارة!$D$11,BT3=الإستمارة!$D$12,BT3=الإستمارة!$D$13,BT3=الإستمارة!$D$14,BT3=الإستمارة!$D$15,BT3=الإستمارة!$D$16,BT3=الإستمارة!$D$17,BT3=الإستمارة!$D$18),VLOOKUP(BT3,الإستمارة!$D$11:$I$18,6,0),VLOOKUP(BT3,الإستمارة!$L$11:$Q$18,6,0)),"")</f>
        <v/>
      </c>
      <c r="BU5" s="178" t="e">
        <f>IF(VLOOKUP(BT3,'إختيار المقررات'!$BN$5:$BR$60,5,0)="","",VLOOKUP(BT3,'إختيار المقررات'!$BN$5:$BR$60,5,0))</f>
        <v>#N/A</v>
      </c>
      <c r="BV5" s="177" t="str">
        <f>IFERROR(IF(OR(BV3=الإستمارة!$D$11,BV3=الإستمارة!$D$12,BV3=الإستمارة!$D$13,BV3=الإستمارة!$D$14,BV3=الإستمارة!$D$15,BV3=الإستمارة!$D$16,BV3=الإستمارة!$D$17,BV3=الإستمارة!$D$18),VLOOKUP(BV3,الإستمارة!$D$11:$I$18,6,0),VLOOKUP(BV3,الإستمارة!$L$11:$Q$18,6,0)),"")</f>
        <v/>
      </c>
      <c r="BW5" s="178" t="e">
        <f>IF(VLOOKUP(BV3,'إختيار المقررات'!$BN$5:$BR$60,5,0)="","",VLOOKUP(BV3,'إختيار المقررات'!$BN$5:$BR$60,5,0))</f>
        <v>#N/A</v>
      </c>
      <c r="BX5" s="177" t="str">
        <f>IFERROR(IF(OR(BX3=الإستمارة!$D$11,BX3=الإستمارة!$D$12,BX3=الإستمارة!$D$13,BX3=الإستمارة!$D$14,BX3=الإستمارة!$D$15,BX3=الإستمارة!$D$16,BX3=الإستمارة!$D$17,BX3=الإستمارة!$D$18),VLOOKUP(BX3,الإستمارة!$D$11:$I$18,6,0),VLOOKUP(BX3,الإستمارة!$L$11:$Q$18,6,0)),"")</f>
        <v/>
      </c>
      <c r="BY5" s="178" t="e">
        <f>IF(VLOOKUP(BX3,'إختيار المقررات'!$BN$5:$BR$60,5,0)="","",VLOOKUP(BX3,'إختيار المقررات'!$BN$5:$BR$60,5,0))</f>
        <v>#N/A</v>
      </c>
      <c r="BZ5" s="177" t="str">
        <f>IFERROR(IF(OR(BZ3=الإستمارة!$D$11,BZ3=الإستمارة!$D$12,BZ3=الإستمارة!$D$13,BZ3=الإستمارة!$D$14,BZ3=الإستمارة!$D$15,BZ3=الإستمارة!$D$16,BZ3=الإستمارة!$D$17,BZ3=الإستمارة!$D$18),VLOOKUP(BZ3,الإستمارة!$D$11:$I$18,6,0),VLOOKUP(BZ3,الإستمارة!$L$11:$Q$18,6,0)),"")</f>
        <v/>
      </c>
      <c r="CA5" s="178" t="e">
        <f>IF(VLOOKUP(BZ3,'إختيار المقررات'!$BN$5:$BR$60,5,0)="","",VLOOKUP(BZ3,'إختيار المقررات'!$BN$5:$BR$60,5,0))</f>
        <v>#N/A</v>
      </c>
      <c r="CB5" s="177" t="str">
        <f>IFERROR(IF(OR(CB3=الإستمارة!$D$11,CB3=الإستمارة!$D$12,CB3=الإستمارة!$D$13,CB3=الإستمارة!$D$14,CB3=الإستمارة!$D$15,CB3=الإستمارة!$D$16,CB3=الإستمارة!$D$17,CB3=الإستمارة!$D$18),VLOOKUP(CB3,الإستمارة!$D$11:$I$18,6,0),VLOOKUP(CB3,الإستمارة!$L$11:$Q$18,6,0)),"")</f>
        <v/>
      </c>
      <c r="CC5" s="178" t="e">
        <f>IF(VLOOKUP(CB3,'إختيار المقررات'!$BN$5:$BR$60,5,0)="","",VLOOKUP(CB3,'إختيار المقررات'!$BN$5:$BR$60,5,0))</f>
        <v>#N/A</v>
      </c>
      <c r="CD5" s="177" t="str">
        <f>IFERROR(IF(OR(CD3=الإستمارة!$D$11,CD3=الإستمارة!$D$12,CD3=الإستمارة!$D$13,CD3=الإستمارة!$D$14,CD3=الإستمارة!$D$15,CD3=الإستمارة!$D$16,CD3=الإستمارة!$D$17,CD3=الإستمارة!$D$18),VLOOKUP(CD3,الإستمارة!$D$11:$I$18,6,0),VLOOKUP(CD3,الإستمارة!$L$11:$Q$18,6,0)),"")</f>
        <v/>
      </c>
      <c r="CE5" s="178" t="e">
        <f>IF(VLOOKUP(CD3,'إختيار المقررات'!$BN$5:$BR$60,5,0)="","",VLOOKUP(CD3,'إختيار المقررات'!$BN$5:$BR$60,5,0))</f>
        <v>#N/A</v>
      </c>
      <c r="CF5" s="177" t="str">
        <f>IFERROR(IF(OR(CF3=الإستمارة!$D$11,CF3=الإستمارة!$D$12,CF3=الإستمارة!$D$13,CF3=الإستمارة!$D$14,CF3=الإستمارة!$D$15,CF3=الإستمارة!$D$16,CF3=الإستمارة!$D$17,CF3=الإستمارة!$D$18),VLOOKUP(CF3,الإستمارة!$D$11:$I$18,6,0),VLOOKUP(CF3,الإستمارة!$L$11:$Q$18,6,0)),"")</f>
        <v/>
      </c>
      <c r="CG5" s="178" t="e">
        <f>IF(VLOOKUP(CF3,'إختيار المقررات'!$BN$5:$BR$60,5,0)="","",VLOOKUP(CF3,'إختيار المقررات'!$BN$5:$BR$60,5,0))</f>
        <v>#N/A</v>
      </c>
      <c r="CH5" s="177" t="str">
        <f>IFERROR(IF(OR(CH3=الإستمارة!$D$11,CH3=الإستمارة!$D$12,CH3=الإستمارة!$D$13,CH3=الإستمارة!$D$14,CH3=الإستمارة!$D$15,CH3=الإستمارة!$D$16,CH3=الإستمارة!$D$17,CH3=الإستمارة!$D$18),VLOOKUP(CH3,الإستمارة!$D$11:$I$18,6,0),VLOOKUP(CH3,الإستمارة!$L$11:$Q$18,6,0)),"")</f>
        <v/>
      </c>
      <c r="CI5" s="178" t="e">
        <f>IF(VLOOKUP(CH3,'إختيار المقررات'!$BN$5:$BR$60,5,0)="","",VLOOKUP(CH3,'إختيار المقررات'!$BN$5:$BR$60,5,0))</f>
        <v>#N/A</v>
      </c>
      <c r="CJ5" s="177" t="str">
        <f>IFERROR(IF(OR(CJ3=الإستمارة!$D$11,CJ3=الإستمارة!$D$12,CJ3=الإستمارة!$D$13,CJ3=الإستمارة!$D$14,CJ3=الإستمارة!$D$15,CJ3=الإستمارة!$D$16,CJ3=الإستمارة!$D$17,CJ3=الإستمارة!$D$18),VLOOKUP(CJ3,الإستمارة!$D$11:$I$18,6,0),VLOOKUP(CJ3,الإستمارة!$L$11:$Q$18,6,0)),"")</f>
        <v/>
      </c>
      <c r="CK5" s="178" t="e">
        <f>IF(VLOOKUP(CJ3,'إختيار المقررات'!$BN$5:$BR$60,5,0)="","",VLOOKUP(CJ3,'إختيار المقررات'!$BN$5:$BR$60,5,0))</f>
        <v>#N/A</v>
      </c>
      <c r="CL5" s="177" t="str">
        <f>IFERROR(IF(OR(CL3=الإستمارة!$D$11,CL3=الإستمارة!$D$12,CL3=الإستمارة!$D$13,CL3=الإستمارة!$D$14,CL3=الإستمارة!$D$15,CL3=الإستمارة!$D$16,CL3=الإستمارة!$D$17,CL3=الإستمارة!$D$18),VLOOKUP(CL3,الإستمارة!$D$11:$I$18,6,0),VLOOKUP(CL3,الإستمارة!$L$11:$Q$18,6,0)),"")</f>
        <v/>
      </c>
      <c r="CM5" s="178" t="e">
        <f>IF(VLOOKUP(CL3,'إختيار المقررات'!$BN$5:$BR$60,5,0)="","",VLOOKUP(CL3,'إختيار المقررات'!$BN$5:$BR$60,5,0))</f>
        <v>#N/A</v>
      </c>
      <c r="CN5" s="177" t="str">
        <f>IFERROR(IF(OR(CN3=الإستمارة!$D$11,CN3=الإستمارة!$D$12,CN3=الإستمارة!$D$13,CN3=الإستمارة!$D$14,CN3=الإستمارة!$D$15,CN3=الإستمارة!$D$16,CN3=الإستمارة!$D$17,CN3=الإستمارة!$D$18),VLOOKUP(CN3,الإستمارة!$D$11:$I$18,6,0),VLOOKUP(CN3,الإستمارة!$L$11:$Q$18,6,0)),"")</f>
        <v/>
      </c>
      <c r="CO5" s="178" t="e">
        <f>IF(VLOOKUP(CN3,'إختيار المقررات'!$BN$5:$BR$60,5,0)="","",VLOOKUP(CN3,'إختيار المقررات'!$BN$5:$BR$60,5,0))</f>
        <v>#N/A</v>
      </c>
      <c r="CP5" s="177" t="str">
        <f>IFERROR(IF(OR(CP3=الإستمارة!$D$11,CP3=الإستمارة!$D$12,CP3=الإستمارة!$D$13,CP3=الإستمارة!$D$14,CP3=الإستمارة!$D$15,CP3=الإستمارة!$D$16,CP3=الإستمارة!$D$17,CP3=الإستمارة!$D$18),VLOOKUP(CP3,الإستمارة!$D$11:$I$18,6,0),VLOOKUP(CP3,الإستمارة!$L$11:$Q$18,6,0)),"")</f>
        <v/>
      </c>
      <c r="CQ5" s="178" t="e">
        <f>IF(VLOOKUP(CP3,'إختيار المقررات'!$BN$5:$BR$60,5,0)="","",VLOOKUP(CP3,'إختيار المقررات'!$BN$5:$BR$60,5,0))</f>
        <v>#N/A</v>
      </c>
      <c r="CR5" s="177" t="str">
        <f>IFERROR(IF(OR(CR3=الإستمارة!$D$11,CR3=الإستمارة!$D$12,CR3=الإستمارة!$D$13,CR3=الإستمارة!$D$14,CR3=الإستمارة!$D$15,CR3=الإستمارة!$D$16,CR3=الإستمارة!$D$17,CR3=الإستمارة!$D$18),VLOOKUP(CR3,الإستمارة!$D$11:$I$18,6,0),VLOOKUP(CR3,الإستمارة!$L$11:$Q$18,6,0)),"")</f>
        <v/>
      </c>
      <c r="CS5" s="178" t="e">
        <f>IF(VLOOKUP(CR3,'إختيار المقررات'!$BN$5:$BR$60,5,0)="","",VLOOKUP(CR3,'إختيار المقررات'!$BN$5:$BR$60,5,0))</f>
        <v>#N/A</v>
      </c>
      <c r="CT5" s="177" t="str">
        <f>IFERROR(IF(OR(CT3=الإستمارة!$D$11,CT3=الإستمارة!$D$12,CT3=الإستمارة!$D$13,CT3=الإستمارة!$D$14,CT3=الإستمارة!$D$15,CT3=الإستمارة!$D$16,CT3=الإستمارة!$D$17,CT3=الإستمارة!$D$18),VLOOKUP(CT3,الإستمارة!$D$11:$I$18,6,0),VLOOKUP(CT3,الإستمارة!$L$11:$Q$18,6,0)),"")</f>
        <v/>
      </c>
      <c r="CU5" s="178" t="e">
        <f>IF(VLOOKUP(CT3,'إختيار المقررات'!$BN$5:$BR$60,5,0)="","",VLOOKUP(CT3,'إختيار المقررات'!$BN$5:$BR$60,5,0))</f>
        <v>#N/A</v>
      </c>
      <c r="CV5" s="177" t="str">
        <f>IFERROR(IF(OR(CV3=الإستمارة!$D$11,CV3=الإستمارة!$D$12,CV3=الإستمارة!$D$13,CV3=الإستمارة!$D$14,CV3=الإستمارة!$D$15,CV3=الإستمارة!$D$16,CV3=الإستمارة!$D$17,CV3=الإستمارة!$D$18),VLOOKUP(CV3,الإستمارة!$D$11:$I$18,6,0),VLOOKUP(CV3,الإستمارة!$L$11:$Q$18,6,0)),"")</f>
        <v/>
      </c>
      <c r="CW5" s="178" t="e">
        <f>IF(VLOOKUP(CV3,'إختيار المقررات'!$BN$5:$BR$60,5,0)="","",VLOOKUP(CV3,'إختيار المقررات'!$BN$5:$BR$60,5,0))</f>
        <v>#N/A</v>
      </c>
      <c r="CX5" s="177" t="str">
        <f>IFERROR(IF(OR(CX3=الإستمارة!$D$11,CX3=الإستمارة!$D$12,CX3=الإستمارة!$D$13,CX3=الإستمارة!$D$14,CX3=الإستمارة!$D$15,CX3=الإستمارة!$D$16,CX3=الإستمارة!$D$17,CX3=الإستمارة!$D$18),VLOOKUP(CX3,الإستمارة!$D$11:$I$18,6,0),VLOOKUP(CX3,الإستمارة!$L$11:$Q$18,6,0)),"")</f>
        <v/>
      </c>
      <c r="CY5" s="178" t="e">
        <f>IF(VLOOKUP(CX3,'إختيار المقررات'!$BN$5:$BR$60,5,0)="","",VLOOKUP(CX3,'إختيار المقررات'!$BN$5:$BR$60,5,0))</f>
        <v>#N/A</v>
      </c>
      <c r="CZ5" s="177" t="str">
        <f>IFERROR(IF(OR(CZ3=الإستمارة!$D$11,CZ3=الإستمارة!$D$12,CZ3=الإستمارة!$D$13,CZ3=الإستمارة!$D$14,CZ3=الإستمارة!$D$15,CZ3=الإستمارة!$D$16,CZ3=الإستمارة!$D$17,CZ3=الإستمارة!$D$18),VLOOKUP(CZ3,الإستمارة!$D$11:$I$18,6,0),VLOOKUP(CZ3,الإستمارة!$L$11:$Q$18,6,0)),"")</f>
        <v/>
      </c>
      <c r="DA5" s="178" t="e">
        <f>IF(VLOOKUP(CZ3,'إختيار المقررات'!$BN$5:$BR$60,5,0)="","",VLOOKUP(CZ3,'إختيار المقررات'!$BN$5:$BR$60,5,0))</f>
        <v>#N/A</v>
      </c>
      <c r="DB5" s="177" t="str">
        <f>IFERROR(IF(OR(DB3=الإستمارة!$D$11,DB3=الإستمارة!$D$12,DB3=الإستمارة!$D$13,DB3=الإستمارة!$D$14,DB3=الإستمارة!$D$15,DB3=الإستمارة!$D$16,DB3=الإستمارة!$D$17,DB3=الإستمارة!$D$18),VLOOKUP(DB3,الإستمارة!$D$11:$I$18,6,0),VLOOKUP(DB3,الإستمارة!$L$11:$Q$18,6,0)),"")</f>
        <v/>
      </c>
      <c r="DC5" s="178" t="e">
        <f>IF(VLOOKUP(DB3,'إختيار المقررات'!$BN$5:$BR$60,5,0)="","",VLOOKUP(DB3,'إختيار المقررات'!$BN$5:$BR$60,5,0))</f>
        <v>#N/A</v>
      </c>
      <c r="DD5" s="177" t="str">
        <f>IFERROR(IF(OR(DD3=الإستمارة!$D$11,DD3=الإستمارة!$D$12,DD3=الإستمارة!$D$13,DD3=الإستمارة!$D$14,DD3=الإستمارة!$D$15,DD3=الإستمارة!$D$16,DD3=الإستمارة!$D$17,DD3=الإستمارة!$D$18),VLOOKUP(DD3,الإستمارة!$D$11:$I$18,6,0),VLOOKUP(DD3,الإستمارة!$L$11:$Q$18,6,0)),"")</f>
        <v/>
      </c>
      <c r="DE5" s="178" t="e">
        <f>IF(VLOOKUP(DD3,'إختيار المقررات'!$BN$5:$BR$60,5,0)="","",VLOOKUP(DD3,'إختيار المقررات'!$BN$5:$BR$60,5,0))</f>
        <v>#N/A</v>
      </c>
      <c r="DF5" s="177" t="str">
        <f>IFERROR(IF(OR(DF3=الإستمارة!$D$11,DF3=الإستمارة!$D$12,DF3=الإستمارة!$D$13,DF3=الإستمارة!$D$14,DF3=الإستمارة!$D$15,DF3=الإستمارة!$D$16,DF3=الإستمارة!$D$17,DF3=الإستمارة!$D$18),VLOOKUP(DF3,الإستمارة!$D$11:$I$18,6,0),VLOOKUP(DF3,الإستمارة!$L$11:$Q$18,6,0)),"")</f>
        <v/>
      </c>
      <c r="DG5" s="178" t="e">
        <f>IF(VLOOKUP(DF3,'إختيار المقررات'!$BN$5:$BR$60,5,0)="","",VLOOKUP(DF3,'إختيار المقررات'!$BN$5:$BR$60,5,0))</f>
        <v>#N/A</v>
      </c>
      <c r="DH5" s="177" t="str">
        <f>IFERROR(IF(OR(DH3=الإستمارة!$D$11,DH3=الإستمارة!$D$12,DH3=الإستمارة!$D$13,DH3=الإستمارة!$D$14,DH3=الإستمارة!$D$15,DH3=الإستمارة!$D$16,DH3=الإستمارة!$D$17,DH3=الإستمارة!$D$18),VLOOKUP(DH3,الإستمارة!$D$11:$I$18,6,0),VLOOKUP(DH3,الإستمارة!$L$11:$Q$18,6,0)),"")</f>
        <v/>
      </c>
      <c r="DI5" s="178" t="e">
        <f>IF(VLOOKUP(DH3,'إختيار المقررات'!$BN$5:$BR$60,5,0)="","",VLOOKUP(DH3,'إختيار المقررات'!$BN$5:$BR$60,5,0))</f>
        <v>#N/A</v>
      </c>
      <c r="DJ5" s="177" t="str">
        <f>IFERROR(IF(OR(DJ3=الإستمارة!$D$11,DJ3=الإستمارة!$D$12,DJ3=الإستمارة!$D$13,DJ3=الإستمارة!$D$14,DJ3=الإستمارة!$D$15,DJ3=الإستمارة!$D$16,DJ3=الإستمارة!$D$17,DJ3=الإستمارة!$D$18),VLOOKUP(DJ3,الإستمارة!$D$11:$I$18,6,0),VLOOKUP(DJ3,الإستمارة!$L$11:$Q$18,6,0)),"")</f>
        <v/>
      </c>
      <c r="DK5" s="178" t="e">
        <f>IF(VLOOKUP(DJ3,'إختيار المقررات'!$BN$5:$BR$60,5,0)="","",VLOOKUP(DJ3,'إختيار المقررات'!$BN$5:$BR$60,5,0))</f>
        <v>#N/A</v>
      </c>
      <c r="DL5" s="179" t="e">
        <f>'إختيار المقررات'!P5</f>
        <v>#N/A</v>
      </c>
      <c r="DM5" s="180" t="e">
        <f>'إختيار المقررات'!V5</f>
        <v>#N/A</v>
      </c>
      <c r="DN5" s="181" t="e">
        <f>'إختيار المقررات'!AB5</f>
        <v>#N/A</v>
      </c>
      <c r="DO5" s="182">
        <f>'إختيار المقررات'!D5</f>
        <v>0</v>
      </c>
      <c r="DP5" s="183">
        <f>'إختيار المقررات'!AH10</f>
        <v>0</v>
      </c>
      <c r="DQ5" s="184" t="e">
        <f>'إختيار المقررات'!AH9</f>
        <v>#N/A</v>
      </c>
      <c r="DR5" s="184" t="e">
        <f>'إختيار المقررات'!AH7</f>
        <v>#N/A</v>
      </c>
      <c r="DS5" s="184" t="e">
        <f>'إختيار المقررات'!AH8</f>
        <v>#N/A</v>
      </c>
      <c r="DT5" s="185" t="e">
        <f>'إختيار المقررات'!AH12</f>
        <v>#N/A</v>
      </c>
      <c r="DU5" s="184" t="str">
        <f>'إختيار المقررات'!AH13</f>
        <v>لا</v>
      </c>
      <c r="DV5" s="184" t="e">
        <f>'إختيار المقررات'!AH14</f>
        <v>#N/A</v>
      </c>
      <c r="DW5" s="184" t="e">
        <f>'إختيار المقررات'!AH15</f>
        <v>#N/A</v>
      </c>
      <c r="DX5" s="179">
        <f>'إختيار المقررات'!AH16</f>
        <v>0</v>
      </c>
      <c r="DY5" s="186">
        <f>'إختيار المقررات'!AH17</f>
        <v>0</v>
      </c>
      <c r="DZ5" s="184">
        <f>'إختيار المقررات'!AH18</f>
        <v>0</v>
      </c>
      <c r="EA5" s="187">
        <f>SUM(DX5:DZ5)</f>
        <v>0</v>
      </c>
      <c r="EB5" s="179" t="str">
        <f>'إختيار المقررات'!AB2</f>
        <v xml:space="preserve"> </v>
      </c>
      <c r="EC5" s="180">
        <f>'إختيار المقررات'!V2</f>
        <v>0</v>
      </c>
      <c r="ED5" s="180">
        <f>'إختيار المقررات'!P2</f>
        <v>0</v>
      </c>
      <c r="EE5" s="187">
        <f>'إختيار المقررات'!G2</f>
        <v>0</v>
      </c>
      <c r="EF5" s="187" t="str">
        <f>'إختيار المقررات'!V10</f>
        <v>الإنكليزية</v>
      </c>
      <c r="EG5" s="187" t="str">
        <f>'إختيار المقررات'!V13</f>
        <v/>
      </c>
      <c r="EH5" s="187" t="str">
        <f>'إختيار المقررات'!V14</f>
        <v/>
      </c>
      <c r="EI5" s="187" t="str">
        <f>'إختيار المقررات'!V15</f>
        <v/>
      </c>
      <c r="EJ5" s="187" t="str">
        <f>'إختيار المقررات'!V16</f>
        <v/>
      </c>
      <c r="EK5" s="187" t="str">
        <f>'إختيار المقررات'!V17</f>
        <v/>
      </c>
      <c r="EL5" s="187" t="str">
        <f>'إختيار المقررات'!V18</f>
        <v/>
      </c>
      <c r="EM5" s="188" t="e">
        <f>'إدخال البيانات'!F1</f>
        <v>#N/A</v>
      </c>
    </row>
  </sheetData>
  <sheetProtection algorithmName="SHA-512" hashValue="Q4m/P5zl6EQj+2yN1CZegfdw/N1gQZxwhDvBU2pl38Hkq9gLPQZHQ5KJb4jWSNHJ4XIF2gM9OPeFzIhGcxZFag==" saltValue="zjj3lBjadKOMQvjXcRL7/g==" spinCount="100000" sheet="1" objects="1" scenarios="1"/>
  <mergeCells count="148">
    <mergeCell ref="B1:C1"/>
    <mergeCell ref="D1:J2"/>
    <mergeCell ref="T2:AE2"/>
    <mergeCell ref="AR2:BC2"/>
    <mergeCell ref="DL1:DN2"/>
    <mergeCell ref="DO1:DO2"/>
    <mergeCell ref="DP1:DW2"/>
    <mergeCell ref="DX1:EA2"/>
    <mergeCell ref="EB1:EE2"/>
    <mergeCell ref="M1:M4"/>
    <mergeCell ref="P3:P4"/>
    <mergeCell ref="S1:S4"/>
    <mergeCell ref="P1:R2"/>
    <mergeCell ref="Q3:Q4"/>
    <mergeCell ref="L1:L4"/>
    <mergeCell ref="N1:N4"/>
    <mergeCell ref="O1:O4"/>
    <mergeCell ref="AN4:AO4"/>
    <mergeCell ref="R3:R4"/>
    <mergeCell ref="BR3:BS3"/>
    <mergeCell ref="BT3:BU3"/>
    <mergeCell ref="T4:U4"/>
    <mergeCell ref="V4:W4"/>
    <mergeCell ref="X4:Y4"/>
    <mergeCell ref="T3:U3"/>
    <mergeCell ref="V3:W3"/>
    <mergeCell ref="X3:Y3"/>
    <mergeCell ref="BP2:BY2"/>
    <mergeCell ref="BV3:BW3"/>
    <mergeCell ref="BP3:BQ3"/>
    <mergeCell ref="CR3:CS3"/>
    <mergeCell ref="BZ3:CA3"/>
    <mergeCell ref="BZ4:CA4"/>
    <mergeCell ref="CB4:CC4"/>
    <mergeCell ref="AF2:AQ2"/>
    <mergeCell ref="CR4:CS4"/>
    <mergeCell ref="EG1:EL4"/>
    <mergeCell ref="DV3:DV4"/>
    <mergeCell ref="AX3:AY3"/>
    <mergeCell ref="AZ3:BA3"/>
    <mergeCell ref="BF3:BG3"/>
    <mergeCell ref="BJ3:BK3"/>
    <mergeCell ref="Z3:AA3"/>
    <mergeCell ref="AB3:AC3"/>
    <mergeCell ref="AD3:AE3"/>
    <mergeCell ref="AF3:AG3"/>
    <mergeCell ref="AH3:AI3"/>
    <mergeCell ref="AJ3:AK3"/>
    <mergeCell ref="AT3:AU3"/>
    <mergeCell ref="Z4:AA4"/>
    <mergeCell ref="AB4:AC4"/>
    <mergeCell ref="AD4:AE4"/>
    <mergeCell ref="AF4:AG4"/>
    <mergeCell ref="AH4:AI4"/>
    <mergeCell ref="AR4:AS4"/>
    <mergeCell ref="AT4:AU4"/>
    <mergeCell ref="AJ4:AK4"/>
    <mergeCell ref="AL4:AM4"/>
    <mergeCell ref="AP3:AQ3"/>
    <mergeCell ref="AP4:AQ4"/>
    <mergeCell ref="CT4:CU4"/>
    <mergeCell ref="CV4:CW4"/>
    <mergeCell ref="CX4:CY4"/>
    <mergeCell ref="CZ4:DA4"/>
    <mergeCell ref="DB4:DC4"/>
    <mergeCell ref="DD4:DE4"/>
    <mergeCell ref="AN3:AO3"/>
    <mergeCell ref="BH4:BI4"/>
    <mergeCell ref="BJ4:BK4"/>
    <mergeCell ref="BL4:BM4"/>
    <mergeCell ref="BP4:BQ4"/>
    <mergeCell ref="BX3:BY3"/>
    <mergeCell ref="BH3:BI3"/>
    <mergeCell ref="BB3:BC3"/>
    <mergeCell ref="BD4:BE4"/>
    <mergeCell ref="BF4:BG4"/>
    <mergeCell ref="DP3:DP4"/>
    <mergeCell ref="DZ3:DZ4"/>
    <mergeCell ref="CX2:DG2"/>
    <mergeCell ref="BL3:BM3"/>
    <mergeCell ref="DN3:DN4"/>
    <mergeCell ref="DQ3:DQ4"/>
    <mergeCell ref="DF4:DG4"/>
    <mergeCell ref="DX3:DX4"/>
    <mergeCell ref="CF4:CG4"/>
    <mergeCell ref="CH4:CI4"/>
    <mergeCell ref="CN4:CO4"/>
    <mergeCell ref="CP4:CQ4"/>
    <mergeCell ref="DW3:DW4"/>
    <mergeCell ref="CP3:CQ3"/>
    <mergeCell ref="CT3:CU3"/>
    <mergeCell ref="CB3:CC3"/>
    <mergeCell ref="CD3:CE3"/>
    <mergeCell ref="CN3:CO3"/>
    <mergeCell ref="DB3:DC3"/>
    <mergeCell ref="DD3:DE3"/>
    <mergeCell ref="CV3:CW3"/>
    <mergeCell ref="DF3:DG3"/>
    <mergeCell ref="BX4:BY4"/>
    <mergeCell ref="CF3:CG3"/>
    <mergeCell ref="EE3:EE4"/>
    <mergeCell ref="EF3:EF4"/>
    <mergeCell ref="DO3:DO4"/>
    <mergeCell ref="DS3:DS4"/>
    <mergeCell ref="DT3:DT4"/>
    <mergeCell ref="DU3:DU4"/>
    <mergeCell ref="EB3:EB4"/>
    <mergeCell ref="G3:G4"/>
    <mergeCell ref="ED3:ED4"/>
    <mergeCell ref="BD3:BE3"/>
    <mergeCell ref="K1:K4"/>
    <mergeCell ref="EC3:EC4"/>
    <mergeCell ref="EA3:EA4"/>
    <mergeCell ref="CX3:CY3"/>
    <mergeCell ref="CZ3:DA3"/>
    <mergeCell ref="DM3:DM4"/>
    <mergeCell ref="DL3:DL4"/>
    <mergeCell ref="AR3:AS3"/>
    <mergeCell ref="AV3:AW3"/>
    <mergeCell ref="DY3:DY4"/>
    <mergeCell ref="AX4:AY4"/>
    <mergeCell ref="AZ4:BA4"/>
    <mergeCell ref="BB4:BC4"/>
    <mergeCell ref="DR3:DR4"/>
    <mergeCell ref="T1:AQ1"/>
    <mergeCell ref="BN3:BO3"/>
    <mergeCell ref="AR1:BO1"/>
    <mergeCell ref="BD2:BO2"/>
    <mergeCell ref="CJ3:CK3"/>
    <mergeCell ref="CL3:CM3"/>
    <mergeCell ref="DH3:DI3"/>
    <mergeCell ref="DJ3:DK3"/>
    <mergeCell ref="DH4:DI4"/>
    <mergeCell ref="DJ4:DK4"/>
    <mergeCell ref="BN4:BO4"/>
    <mergeCell ref="CJ4:CK4"/>
    <mergeCell ref="CL4:CM4"/>
    <mergeCell ref="CN1:DG1"/>
    <mergeCell ref="BP1:CI1"/>
    <mergeCell ref="AL3:AM3"/>
    <mergeCell ref="AV4:AW4"/>
    <mergeCell ref="CH3:CI3"/>
    <mergeCell ref="BZ2:CI2"/>
    <mergeCell ref="CN2:CW2"/>
    <mergeCell ref="BR4:BS4"/>
    <mergeCell ref="CD4:CE4"/>
    <mergeCell ref="BT4:BU4"/>
    <mergeCell ref="BV4:BW4"/>
  </mergeCells>
  <conditionalFormatting sqref="A1:A2">
    <cfRule type="duplicateValues" dxfId="16" priority="3"/>
  </conditionalFormatting>
  <conditionalFormatting sqref="A5">
    <cfRule type="duplicateValues" dxfId="15" priority="1"/>
  </conditionalFormatting>
  <conditionalFormatting sqref="A5">
    <cfRule type="duplicateValues" dxfId="14"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6636"/>
  <sheetViews>
    <sheetView rightToLeft="1" workbookViewId="0">
      <pane xSplit="2" ySplit="1" topLeftCell="AX33" activePane="bottomRight" state="frozen"/>
      <selection pane="topRight" activeCell="C1" sqref="C1"/>
      <selection pane="bottomLeft" activeCell="A2" sqref="A2"/>
      <selection pane="bottomRight" sqref="A1:XFD1048576"/>
    </sheetView>
  </sheetViews>
  <sheetFormatPr defaultColWidth="8.875" defaultRowHeight="14.25" x14ac:dyDescent="0.2"/>
  <cols>
    <col min="1" max="2" width="9.125" style="190" bestFit="1" customWidth="1"/>
    <col min="3" max="50" width="8.875" style="190"/>
    <col min="51" max="16384" width="8.875" style="191"/>
  </cols>
  <sheetData>
    <row r="1" spans="1:50" x14ac:dyDescent="0.2">
      <c r="A1" s="190" t="s">
        <v>2</v>
      </c>
      <c r="B1" s="190" t="s">
        <v>1404</v>
      </c>
      <c r="C1" s="190">
        <v>610</v>
      </c>
      <c r="D1" s="190">
        <v>611</v>
      </c>
      <c r="E1" s="190">
        <v>612</v>
      </c>
      <c r="F1" s="190">
        <v>613</v>
      </c>
      <c r="G1" s="190">
        <v>614</v>
      </c>
      <c r="H1" s="190">
        <v>615</v>
      </c>
      <c r="I1" s="190">
        <v>616</v>
      </c>
      <c r="J1" s="190">
        <v>617</v>
      </c>
      <c r="K1" s="190">
        <v>618</v>
      </c>
      <c r="L1" s="190">
        <v>619</v>
      </c>
      <c r="M1" s="190">
        <v>620</v>
      </c>
      <c r="N1" s="190">
        <v>621</v>
      </c>
      <c r="O1" s="190">
        <v>622</v>
      </c>
      <c r="P1" s="190">
        <v>623</v>
      </c>
      <c r="Q1" s="190">
        <v>624</v>
      </c>
      <c r="R1" s="190">
        <v>625</v>
      </c>
      <c r="S1" s="190">
        <v>626</v>
      </c>
      <c r="T1" s="190">
        <v>627</v>
      </c>
      <c r="U1" s="190">
        <v>628</v>
      </c>
      <c r="V1" s="190">
        <v>629</v>
      </c>
      <c r="W1" s="190">
        <v>630</v>
      </c>
      <c r="X1" s="190">
        <v>631</v>
      </c>
      <c r="Y1" s="190">
        <v>632</v>
      </c>
      <c r="Z1" s="190">
        <v>633</v>
      </c>
      <c r="AA1" s="190">
        <v>640</v>
      </c>
      <c r="AB1" s="190">
        <v>641</v>
      </c>
      <c r="AC1" s="190">
        <v>642</v>
      </c>
      <c r="AD1" s="190">
        <v>643</v>
      </c>
      <c r="AE1" s="190">
        <v>644</v>
      </c>
      <c r="AF1" s="190">
        <v>645</v>
      </c>
      <c r="AG1" s="190">
        <v>646</v>
      </c>
      <c r="AH1" s="190">
        <v>647</v>
      </c>
      <c r="AI1" s="190">
        <v>648</v>
      </c>
      <c r="AJ1" s="190">
        <v>649</v>
      </c>
      <c r="AK1" s="190">
        <v>650</v>
      </c>
      <c r="AL1" s="190">
        <v>651</v>
      </c>
      <c r="AM1" s="190">
        <v>660</v>
      </c>
      <c r="AN1" s="190">
        <v>661</v>
      </c>
      <c r="AO1" s="190">
        <v>662</v>
      </c>
      <c r="AP1" s="190">
        <v>663</v>
      </c>
      <c r="AQ1" s="190">
        <v>664</v>
      </c>
      <c r="AR1" s="190">
        <v>665</v>
      </c>
      <c r="AS1" s="190">
        <v>666</v>
      </c>
      <c r="AT1" s="190">
        <v>667</v>
      </c>
      <c r="AU1" s="190">
        <v>668</v>
      </c>
      <c r="AV1" s="190">
        <v>669</v>
      </c>
      <c r="AW1" s="190">
        <v>670</v>
      </c>
      <c r="AX1" s="190">
        <v>671</v>
      </c>
    </row>
    <row r="2" spans="1:50" x14ac:dyDescent="0.2">
      <c r="A2" s="190">
        <v>813817</v>
      </c>
      <c r="B2" s="190" t="s">
        <v>58</v>
      </c>
      <c r="C2" s="190" t="s">
        <v>147</v>
      </c>
      <c r="D2" s="190" t="s">
        <v>147</v>
      </c>
      <c r="E2" s="190" t="s">
        <v>147</v>
      </c>
      <c r="F2" s="190" t="s">
        <v>147</v>
      </c>
      <c r="G2" s="190" t="s">
        <v>147</v>
      </c>
      <c r="I2" s="190" t="s">
        <v>147</v>
      </c>
      <c r="J2" s="190" t="s">
        <v>146</v>
      </c>
      <c r="K2" s="190" t="s">
        <v>146</v>
      </c>
      <c r="L2" s="190" t="s">
        <v>146</v>
      </c>
      <c r="M2" s="190" t="s">
        <v>147</v>
      </c>
      <c r="N2" s="190" t="s">
        <v>147</v>
      </c>
    </row>
    <row r="3" spans="1:50" x14ac:dyDescent="0.2">
      <c r="A3" s="190">
        <v>813848</v>
      </c>
      <c r="B3" s="190" t="s">
        <v>58</v>
      </c>
      <c r="C3" s="190" t="s">
        <v>146</v>
      </c>
      <c r="D3" s="190" t="s">
        <v>146</v>
      </c>
      <c r="E3" s="190" t="s">
        <v>146</v>
      </c>
      <c r="F3" s="190" t="s">
        <v>146</v>
      </c>
      <c r="G3" s="190" t="s">
        <v>146</v>
      </c>
      <c r="H3" s="190" t="s">
        <v>146</v>
      </c>
      <c r="I3" s="190" t="s">
        <v>146</v>
      </c>
      <c r="J3" s="190" t="s">
        <v>146</v>
      </c>
      <c r="K3" s="190" t="s">
        <v>146</v>
      </c>
      <c r="L3" s="190" t="s">
        <v>146</v>
      </c>
      <c r="M3" s="190" t="s">
        <v>146</v>
      </c>
      <c r="N3" s="190" t="s">
        <v>146</v>
      </c>
    </row>
    <row r="4" spans="1:50" x14ac:dyDescent="0.2">
      <c r="A4" s="190">
        <v>814132</v>
      </c>
      <c r="B4" s="190" t="s">
        <v>58</v>
      </c>
      <c r="C4" s="190" t="s">
        <v>147</v>
      </c>
      <c r="D4" s="190" t="s">
        <v>147</v>
      </c>
      <c r="F4" s="190" t="s">
        <v>147</v>
      </c>
      <c r="H4" s="190" t="s">
        <v>146</v>
      </c>
      <c r="I4" s="190" t="s">
        <v>147</v>
      </c>
      <c r="J4" s="190" t="s">
        <v>147</v>
      </c>
      <c r="K4" s="190" t="s">
        <v>147</v>
      </c>
      <c r="L4" s="190" t="s">
        <v>147</v>
      </c>
      <c r="N4" s="190" t="s">
        <v>146</v>
      </c>
    </row>
    <row r="5" spans="1:50" x14ac:dyDescent="0.2">
      <c r="A5" s="190">
        <v>809705</v>
      </c>
      <c r="B5" s="190" t="s">
        <v>58</v>
      </c>
      <c r="D5" s="190" t="s">
        <v>145</v>
      </c>
      <c r="I5" s="190" t="s">
        <v>145</v>
      </c>
      <c r="L5" s="190" t="s">
        <v>145</v>
      </c>
      <c r="M5" s="190" t="s">
        <v>147</v>
      </c>
      <c r="N5" s="190" t="s">
        <v>147</v>
      </c>
    </row>
    <row r="6" spans="1:50" x14ac:dyDescent="0.2">
      <c r="A6" s="190">
        <v>814408</v>
      </c>
      <c r="B6" s="190" t="s">
        <v>58</v>
      </c>
      <c r="C6" s="190" t="s">
        <v>146</v>
      </c>
      <c r="D6" s="190" t="s">
        <v>146</v>
      </c>
      <c r="E6" s="190" t="s">
        <v>146</v>
      </c>
      <c r="F6" s="190" t="s">
        <v>146</v>
      </c>
      <c r="G6" s="190" t="s">
        <v>146</v>
      </c>
      <c r="H6" s="190" t="s">
        <v>146</v>
      </c>
      <c r="I6" s="190" t="s">
        <v>146</v>
      </c>
      <c r="J6" s="190" t="s">
        <v>146</v>
      </c>
      <c r="K6" s="190" t="s">
        <v>146</v>
      </c>
      <c r="L6" s="190" t="s">
        <v>146</v>
      </c>
      <c r="M6" s="190" t="s">
        <v>146</v>
      </c>
      <c r="N6" s="190" t="s">
        <v>146</v>
      </c>
    </row>
    <row r="7" spans="1:50" x14ac:dyDescent="0.2">
      <c r="A7" s="190">
        <v>814363</v>
      </c>
      <c r="B7" s="190" t="s">
        <v>58</v>
      </c>
      <c r="C7" s="190" t="s">
        <v>146</v>
      </c>
      <c r="D7" s="190" t="s">
        <v>146</v>
      </c>
      <c r="E7" s="190" t="s">
        <v>146</v>
      </c>
      <c r="F7" s="190" t="s">
        <v>146</v>
      </c>
      <c r="G7" s="190" t="s">
        <v>146</v>
      </c>
      <c r="H7" s="190" t="s">
        <v>146</v>
      </c>
      <c r="I7" s="190" t="s">
        <v>146</v>
      </c>
      <c r="J7" s="190" t="s">
        <v>146</v>
      </c>
      <c r="K7" s="190" t="s">
        <v>146</v>
      </c>
      <c r="L7" s="190" t="s">
        <v>146</v>
      </c>
      <c r="M7" s="190" t="s">
        <v>146</v>
      </c>
      <c r="N7" s="190" t="s">
        <v>146</v>
      </c>
    </row>
    <row r="8" spans="1:50" x14ac:dyDescent="0.2">
      <c r="A8" s="190">
        <v>812607</v>
      </c>
      <c r="B8" s="190" t="s">
        <v>58</v>
      </c>
      <c r="C8" s="190" t="s">
        <v>147</v>
      </c>
      <c r="D8" s="190" t="s">
        <v>146</v>
      </c>
      <c r="E8" s="190" t="s">
        <v>147</v>
      </c>
      <c r="F8" s="190" t="s">
        <v>146</v>
      </c>
      <c r="H8" s="190" t="s">
        <v>146</v>
      </c>
      <c r="I8" s="190" t="s">
        <v>146</v>
      </c>
      <c r="J8" s="190" t="s">
        <v>146</v>
      </c>
      <c r="K8" s="190" t="s">
        <v>146</v>
      </c>
      <c r="L8" s="190" t="s">
        <v>146</v>
      </c>
      <c r="M8" s="190" t="s">
        <v>146</v>
      </c>
      <c r="N8" s="190" t="s">
        <v>146</v>
      </c>
    </row>
    <row r="9" spans="1:50" x14ac:dyDescent="0.2">
      <c r="A9" s="190">
        <v>813614</v>
      </c>
      <c r="B9" s="190" t="s">
        <v>58</v>
      </c>
      <c r="C9" s="190" t="s">
        <v>147</v>
      </c>
      <c r="D9" s="190" t="s">
        <v>147</v>
      </c>
      <c r="E9" s="190" t="s">
        <v>146</v>
      </c>
      <c r="F9" s="190" t="s">
        <v>147</v>
      </c>
      <c r="G9" s="190" t="s">
        <v>147</v>
      </c>
      <c r="I9" s="190" t="s">
        <v>146</v>
      </c>
      <c r="K9" s="190" t="s">
        <v>146</v>
      </c>
      <c r="L9" s="190" t="s">
        <v>146</v>
      </c>
    </row>
    <row r="10" spans="1:50" x14ac:dyDescent="0.2">
      <c r="A10" s="190">
        <v>813737</v>
      </c>
      <c r="B10" s="190" t="s">
        <v>58</v>
      </c>
      <c r="C10" s="190" t="s">
        <v>147</v>
      </c>
      <c r="D10" s="190" t="s">
        <v>147</v>
      </c>
      <c r="E10" s="190" t="s">
        <v>147</v>
      </c>
      <c r="I10" s="190" t="s">
        <v>147</v>
      </c>
      <c r="L10" s="190" t="s">
        <v>147</v>
      </c>
    </row>
    <row r="11" spans="1:50" x14ac:dyDescent="0.2">
      <c r="A11" s="190">
        <v>811244</v>
      </c>
      <c r="B11" s="190" t="s">
        <v>58</v>
      </c>
      <c r="C11" s="190" t="s">
        <v>147</v>
      </c>
      <c r="D11" s="190" t="s">
        <v>147</v>
      </c>
      <c r="E11" s="190" t="s">
        <v>146</v>
      </c>
      <c r="F11" s="190" t="s">
        <v>146</v>
      </c>
      <c r="G11" s="190" t="s">
        <v>146</v>
      </c>
      <c r="H11" s="190" t="s">
        <v>147</v>
      </c>
      <c r="I11" s="190" t="s">
        <v>146</v>
      </c>
      <c r="J11" s="190" t="s">
        <v>146</v>
      </c>
      <c r="K11" s="190" t="s">
        <v>146</v>
      </c>
      <c r="L11" s="190" t="s">
        <v>146</v>
      </c>
      <c r="M11" s="190" t="s">
        <v>146</v>
      </c>
      <c r="N11" s="190" t="s">
        <v>146</v>
      </c>
    </row>
    <row r="12" spans="1:50" x14ac:dyDescent="0.2">
      <c r="A12" s="190">
        <v>811550</v>
      </c>
      <c r="B12" s="190" t="s">
        <v>58</v>
      </c>
      <c r="E12" s="190" t="s">
        <v>147</v>
      </c>
      <c r="G12" s="190" t="s">
        <v>147</v>
      </c>
      <c r="H12" s="190" t="s">
        <v>145</v>
      </c>
      <c r="J12" s="190" t="s">
        <v>146</v>
      </c>
      <c r="K12" s="190" t="s">
        <v>146</v>
      </c>
      <c r="M12" s="190" t="s">
        <v>145</v>
      </c>
      <c r="N12" s="190" t="s">
        <v>146</v>
      </c>
    </row>
    <row r="13" spans="1:50" x14ac:dyDescent="0.2">
      <c r="A13" s="190">
        <v>812782</v>
      </c>
      <c r="B13" s="190" t="s">
        <v>58</v>
      </c>
      <c r="C13" s="190" t="s">
        <v>145</v>
      </c>
      <c r="D13" s="190" t="s">
        <v>147</v>
      </c>
      <c r="E13" s="190" t="s">
        <v>147</v>
      </c>
      <c r="F13" s="190" t="s">
        <v>147</v>
      </c>
      <c r="G13" s="190" t="s">
        <v>147</v>
      </c>
      <c r="H13" s="190" t="s">
        <v>147</v>
      </c>
      <c r="I13" s="190" t="s">
        <v>147</v>
      </c>
      <c r="J13" s="190" t="s">
        <v>146</v>
      </c>
      <c r="K13" s="190" t="s">
        <v>146</v>
      </c>
      <c r="L13" s="190" t="s">
        <v>146</v>
      </c>
      <c r="M13" s="190" t="s">
        <v>147</v>
      </c>
    </row>
    <row r="14" spans="1:50" x14ac:dyDescent="0.2">
      <c r="A14" s="190">
        <v>812377</v>
      </c>
      <c r="B14" s="190" t="s">
        <v>58</v>
      </c>
      <c r="C14" s="190" t="s">
        <v>145</v>
      </c>
      <c r="D14" s="190" t="s">
        <v>145</v>
      </c>
      <c r="E14" s="190" t="s">
        <v>147</v>
      </c>
      <c r="F14" s="190" t="s">
        <v>145</v>
      </c>
      <c r="G14" s="190" t="s">
        <v>146</v>
      </c>
      <c r="H14" s="190" t="s">
        <v>146</v>
      </c>
      <c r="I14" s="190" t="s">
        <v>146</v>
      </c>
      <c r="J14" s="190" t="s">
        <v>146</v>
      </c>
      <c r="K14" s="190" t="s">
        <v>146</v>
      </c>
      <c r="L14" s="190" t="s">
        <v>146</v>
      </c>
      <c r="M14" s="190" t="s">
        <v>146</v>
      </c>
      <c r="N14" s="190" t="s">
        <v>146</v>
      </c>
    </row>
    <row r="15" spans="1:50" x14ac:dyDescent="0.2">
      <c r="A15" s="190">
        <v>811104</v>
      </c>
      <c r="B15" s="190" t="s">
        <v>58</v>
      </c>
      <c r="C15" s="190" t="s">
        <v>145</v>
      </c>
      <c r="F15" s="190" t="s">
        <v>147</v>
      </c>
      <c r="I15" s="190" t="s">
        <v>147</v>
      </c>
      <c r="J15" s="190" t="s">
        <v>147</v>
      </c>
      <c r="N15" s="190" t="s">
        <v>147</v>
      </c>
    </row>
    <row r="16" spans="1:50" x14ac:dyDescent="0.2">
      <c r="A16" s="190">
        <v>812102</v>
      </c>
      <c r="B16" s="190" t="s">
        <v>58</v>
      </c>
      <c r="D16" s="190" t="s">
        <v>146</v>
      </c>
      <c r="E16" s="190" t="s">
        <v>146</v>
      </c>
      <c r="H16" s="190" t="s">
        <v>145</v>
      </c>
      <c r="I16" s="190" t="s">
        <v>147</v>
      </c>
      <c r="J16" s="190" t="s">
        <v>146</v>
      </c>
      <c r="K16" s="190" t="s">
        <v>145</v>
      </c>
      <c r="L16" s="190" t="s">
        <v>146</v>
      </c>
      <c r="M16" s="190" t="s">
        <v>146</v>
      </c>
      <c r="N16" s="190" t="s">
        <v>146</v>
      </c>
    </row>
    <row r="17" spans="1:14" x14ac:dyDescent="0.2">
      <c r="A17" s="190">
        <v>812051</v>
      </c>
      <c r="B17" s="190" t="s">
        <v>58</v>
      </c>
      <c r="E17" s="190" t="s">
        <v>146</v>
      </c>
      <c r="F17" s="190" t="s">
        <v>145</v>
      </c>
      <c r="G17" s="190" t="s">
        <v>147</v>
      </c>
      <c r="J17" s="190" t="s">
        <v>146</v>
      </c>
      <c r="K17" s="190" t="s">
        <v>146</v>
      </c>
      <c r="M17" s="190" t="s">
        <v>147</v>
      </c>
    </row>
    <row r="18" spans="1:14" x14ac:dyDescent="0.2">
      <c r="A18" s="190">
        <v>814269</v>
      </c>
      <c r="B18" s="190" t="s">
        <v>58</v>
      </c>
      <c r="C18" s="190" t="s">
        <v>146</v>
      </c>
      <c r="D18" s="190" t="s">
        <v>146</v>
      </c>
      <c r="E18" s="190" t="s">
        <v>146</v>
      </c>
      <c r="F18" s="190" t="s">
        <v>146</v>
      </c>
      <c r="G18" s="190" t="s">
        <v>146</v>
      </c>
      <c r="H18" s="190" t="s">
        <v>146</v>
      </c>
      <c r="I18" s="190" t="s">
        <v>146</v>
      </c>
      <c r="J18" s="190" t="s">
        <v>146</v>
      </c>
      <c r="K18" s="190" t="s">
        <v>146</v>
      </c>
      <c r="L18" s="190" t="s">
        <v>146</v>
      </c>
      <c r="M18" s="190" t="s">
        <v>146</v>
      </c>
      <c r="N18" s="190" t="s">
        <v>146</v>
      </c>
    </row>
    <row r="19" spans="1:14" x14ac:dyDescent="0.2">
      <c r="A19" s="190">
        <v>811123</v>
      </c>
      <c r="B19" s="190" t="s">
        <v>58</v>
      </c>
      <c r="C19" s="190" t="s">
        <v>146</v>
      </c>
      <c r="D19" s="190" t="s">
        <v>146</v>
      </c>
      <c r="E19" s="190" t="s">
        <v>147</v>
      </c>
      <c r="F19" s="190" t="s">
        <v>145</v>
      </c>
      <c r="G19" s="190" t="s">
        <v>145</v>
      </c>
      <c r="H19" s="190" t="s">
        <v>145</v>
      </c>
      <c r="I19" s="190" t="s">
        <v>146</v>
      </c>
      <c r="J19" s="190" t="s">
        <v>146</v>
      </c>
      <c r="K19" s="190" t="s">
        <v>146</v>
      </c>
      <c r="L19" s="190" t="s">
        <v>146</v>
      </c>
      <c r="M19" s="190" t="s">
        <v>146</v>
      </c>
      <c r="N19" s="190" t="s">
        <v>146</v>
      </c>
    </row>
    <row r="20" spans="1:14" x14ac:dyDescent="0.2">
      <c r="A20" s="190">
        <v>801429</v>
      </c>
      <c r="B20" s="190" t="s">
        <v>58</v>
      </c>
      <c r="C20" s="190" t="s">
        <v>147</v>
      </c>
      <c r="I20" s="190" t="s">
        <v>145</v>
      </c>
      <c r="J20" s="190" t="s">
        <v>147</v>
      </c>
      <c r="K20" s="190" t="s">
        <v>147</v>
      </c>
      <c r="L20" s="190" t="s">
        <v>145</v>
      </c>
      <c r="M20" s="190" t="s">
        <v>147</v>
      </c>
      <c r="N20" s="190" t="s">
        <v>145</v>
      </c>
    </row>
    <row r="21" spans="1:14" x14ac:dyDescent="0.2">
      <c r="A21" s="190">
        <v>813539</v>
      </c>
      <c r="B21" s="190" t="s">
        <v>58</v>
      </c>
      <c r="D21" s="190" t="s">
        <v>147</v>
      </c>
      <c r="E21" s="190" t="s">
        <v>147</v>
      </c>
      <c r="F21" s="190" t="s">
        <v>147</v>
      </c>
      <c r="G21" s="190" t="s">
        <v>147</v>
      </c>
      <c r="H21" s="190" t="s">
        <v>146</v>
      </c>
      <c r="I21" s="190" t="s">
        <v>147</v>
      </c>
      <c r="J21" s="190" t="s">
        <v>146</v>
      </c>
      <c r="K21" s="190" t="s">
        <v>146</v>
      </c>
      <c r="L21" s="190" t="s">
        <v>146</v>
      </c>
      <c r="M21" s="190" t="s">
        <v>147</v>
      </c>
      <c r="N21" s="190" t="s">
        <v>146</v>
      </c>
    </row>
    <row r="22" spans="1:14" x14ac:dyDescent="0.2">
      <c r="A22" s="190">
        <v>814110</v>
      </c>
      <c r="B22" s="190" t="s">
        <v>58</v>
      </c>
      <c r="D22" s="190" t="s">
        <v>147</v>
      </c>
      <c r="E22" s="190" t="s">
        <v>147</v>
      </c>
      <c r="F22" s="190" t="s">
        <v>147</v>
      </c>
      <c r="G22" s="190" t="s">
        <v>147</v>
      </c>
      <c r="H22" s="190" t="s">
        <v>147</v>
      </c>
      <c r="I22" s="190" t="s">
        <v>146</v>
      </c>
      <c r="J22" s="190" t="s">
        <v>146</v>
      </c>
      <c r="K22" s="190" t="s">
        <v>146</v>
      </c>
      <c r="L22" s="190" t="s">
        <v>146</v>
      </c>
      <c r="M22" s="190" t="s">
        <v>146</v>
      </c>
      <c r="N22" s="190" t="s">
        <v>146</v>
      </c>
    </row>
    <row r="23" spans="1:14" x14ac:dyDescent="0.2">
      <c r="A23" s="190">
        <v>813908</v>
      </c>
      <c r="B23" s="190" t="s">
        <v>58</v>
      </c>
      <c r="D23" s="190" t="s">
        <v>147</v>
      </c>
      <c r="E23" s="190" t="s">
        <v>147</v>
      </c>
      <c r="F23" s="190" t="s">
        <v>147</v>
      </c>
      <c r="G23" s="190" t="s">
        <v>147</v>
      </c>
      <c r="H23" s="190" t="s">
        <v>147</v>
      </c>
      <c r="I23" s="190" t="s">
        <v>146</v>
      </c>
      <c r="J23" s="190" t="s">
        <v>146</v>
      </c>
      <c r="K23" s="190" t="s">
        <v>146</v>
      </c>
      <c r="L23" s="190" t="s">
        <v>146</v>
      </c>
      <c r="M23" s="190" t="s">
        <v>146</v>
      </c>
      <c r="N23" s="190" t="s">
        <v>146</v>
      </c>
    </row>
    <row r="24" spans="1:14" x14ac:dyDescent="0.2">
      <c r="A24" s="190">
        <v>812988</v>
      </c>
      <c r="B24" s="190" t="s">
        <v>58</v>
      </c>
      <c r="C24" s="190" t="s">
        <v>145</v>
      </c>
      <c r="D24" s="190" t="s">
        <v>145</v>
      </c>
      <c r="E24" s="190" t="s">
        <v>146</v>
      </c>
      <c r="F24" s="190" t="s">
        <v>147</v>
      </c>
      <c r="G24" s="190" t="s">
        <v>146</v>
      </c>
      <c r="H24" s="190" t="s">
        <v>146</v>
      </c>
      <c r="I24" s="190" t="s">
        <v>145</v>
      </c>
      <c r="J24" s="190" t="s">
        <v>147</v>
      </c>
      <c r="K24" s="190" t="s">
        <v>146</v>
      </c>
      <c r="L24" s="190" t="s">
        <v>146</v>
      </c>
      <c r="M24" s="190" t="s">
        <v>146</v>
      </c>
      <c r="N24" s="190" t="s">
        <v>147</v>
      </c>
    </row>
    <row r="25" spans="1:14" x14ac:dyDescent="0.2">
      <c r="A25" s="190">
        <v>812269</v>
      </c>
      <c r="B25" s="190" t="s">
        <v>58</v>
      </c>
      <c r="D25" s="190" t="s">
        <v>145</v>
      </c>
      <c r="J25" s="190" t="s">
        <v>146</v>
      </c>
      <c r="K25" s="190" t="s">
        <v>146</v>
      </c>
      <c r="M25" s="190" t="s">
        <v>146</v>
      </c>
      <c r="N25" s="190" t="s">
        <v>146</v>
      </c>
    </row>
    <row r="26" spans="1:14" x14ac:dyDescent="0.2">
      <c r="A26" s="190">
        <v>808332</v>
      </c>
      <c r="B26" s="190" t="s">
        <v>58</v>
      </c>
      <c r="E26" s="190" t="s">
        <v>145</v>
      </c>
      <c r="F26" s="190" t="s">
        <v>145</v>
      </c>
      <c r="J26" s="190" t="s">
        <v>145</v>
      </c>
      <c r="K26" s="190" t="s">
        <v>145</v>
      </c>
      <c r="L26" s="190" t="s">
        <v>145</v>
      </c>
    </row>
    <row r="27" spans="1:14" x14ac:dyDescent="0.2">
      <c r="A27" s="190">
        <v>803752</v>
      </c>
      <c r="B27" s="190" t="s">
        <v>58</v>
      </c>
      <c r="D27" s="190" t="s">
        <v>145</v>
      </c>
      <c r="E27" s="190" t="s">
        <v>145</v>
      </c>
      <c r="F27" s="190" t="s">
        <v>145</v>
      </c>
      <c r="G27" s="190" t="s">
        <v>145</v>
      </c>
      <c r="H27" s="190" t="s">
        <v>145</v>
      </c>
      <c r="J27" s="190" t="s">
        <v>147</v>
      </c>
      <c r="K27" s="190" t="s">
        <v>146</v>
      </c>
      <c r="L27" s="190" t="s">
        <v>145</v>
      </c>
      <c r="M27" s="190" t="s">
        <v>145</v>
      </c>
      <c r="N27" s="190" t="s">
        <v>146</v>
      </c>
    </row>
    <row r="28" spans="1:14" x14ac:dyDescent="0.2">
      <c r="A28" s="190">
        <v>812833</v>
      </c>
      <c r="B28" s="190" t="s">
        <v>58</v>
      </c>
      <c r="C28" s="190" t="s">
        <v>145</v>
      </c>
      <c r="D28" s="190" t="s">
        <v>146</v>
      </c>
      <c r="E28" s="190" t="s">
        <v>146</v>
      </c>
      <c r="F28" s="190" t="s">
        <v>146</v>
      </c>
      <c r="I28" s="190" t="s">
        <v>147</v>
      </c>
      <c r="J28" s="190" t="s">
        <v>146</v>
      </c>
      <c r="K28" s="190" t="s">
        <v>146</v>
      </c>
      <c r="L28" s="190" t="s">
        <v>146</v>
      </c>
      <c r="M28" s="190" t="s">
        <v>147</v>
      </c>
      <c r="N28" s="190" t="s">
        <v>147</v>
      </c>
    </row>
    <row r="29" spans="1:14" x14ac:dyDescent="0.2">
      <c r="A29" s="190">
        <v>813800</v>
      </c>
      <c r="B29" s="190" t="s">
        <v>58</v>
      </c>
      <c r="C29" s="190" t="s">
        <v>147</v>
      </c>
      <c r="F29" s="190" t="s">
        <v>147</v>
      </c>
      <c r="G29" s="190" t="s">
        <v>147</v>
      </c>
      <c r="H29" s="190" t="s">
        <v>147</v>
      </c>
      <c r="I29" s="190" t="s">
        <v>147</v>
      </c>
      <c r="J29" s="190" t="s">
        <v>147</v>
      </c>
      <c r="K29" s="190" t="s">
        <v>147</v>
      </c>
      <c r="M29" s="190" t="s">
        <v>147</v>
      </c>
      <c r="N29" s="190" t="s">
        <v>147</v>
      </c>
    </row>
    <row r="30" spans="1:14" x14ac:dyDescent="0.2">
      <c r="A30" s="190">
        <v>810349</v>
      </c>
      <c r="B30" s="190" t="s">
        <v>58</v>
      </c>
      <c r="C30" s="190" t="s">
        <v>147</v>
      </c>
      <c r="D30" s="190" t="s">
        <v>147</v>
      </c>
      <c r="E30" s="190" t="s">
        <v>146</v>
      </c>
      <c r="F30" s="190" t="s">
        <v>147</v>
      </c>
      <c r="G30" s="190" t="s">
        <v>146</v>
      </c>
      <c r="H30" s="190" t="s">
        <v>147</v>
      </c>
      <c r="I30" s="190" t="s">
        <v>147</v>
      </c>
      <c r="J30" s="190" t="s">
        <v>146</v>
      </c>
      <c r="K30" s="190" t="s">
        <v>146</v>
      </c>
      <c r="L30" s="190" t="s">
        <v>146</v>
      </c>
      <c r="M30" s="190" t="s">
        <v>146</v>
      </c>
      <c r="N30" s="190" t="s">
        <v>146</v>
      </c>
    </row>
    <row r="31" spans="1:14" x14ac:dyDescent="0.2">
      <c r="A31" s="190">
        <v>814392</v>
      </c>
      <c r="B31" s="190" t="s">
        <v>58</v>
      </c>
      <c r="C31" s="190" t="s">
        <v>146</v>
      </c>
      <c r="D31" s="190" t="s">
        <v>146</v>
      </c>
      <c r="E31" s="190" t="s">
        <v>146</v>
      </c>
      <c r="F31" s="190" t="s">
        <v>146</v>
      </c>
      <c r="G31" s="190" t="s">
        <v>146</v>
      </c>
      <c r="H31" s="190" t="s">
        <v>146</v>
      </c>
      <c r="I31" s="190" t="s">
        <v>146</v>
      </c>
      <c r="J31" s="190" t="s">
        <v>146</v>
      </c>
      <c r="K31" s="190" t="s">
        <v>146</v>
      </c>
      <c r="L31" s="190" t="s">
        <v>146</v>
      </c>
      <c r="M31" s="190" t="s">
        <v>146</v>
      </c>
      <c r="N31" s="190" t="s">
        <v>146</v>
      </c>
    </row>
    <row r="32" spans="1:14" x14ac:dyDescent="0.2">
      <c r="A32" s="190">
        <v>804864</v>
      </c>
      <c r="B32" s="190" t="s">
        <v>58</v>
      </c>
      <c r="F32" s="190" t="s">
        <v>147</v>
      </c>
      <c r="G32" s="190" t="s">
        <v>145</v>
      </c>
      <c r="I32" s="190" t="s">
        <v>147</v>
      </c>
      <c r="J32" s="190" t="s">
        <v>147</v>
      </c>
      <c r="K32" s="190" t="s">
        <v>147</v>
      </c>
      <c r="L32" s="190" t="s">
        <v>147</v>
      </c>
    </row>
    <row r="33" spans="1:14" x14ac:dyDescent="0.2">
      <c r="A33" s="190">
        <v>813548</v>
      </c>
      <c r="B33" s="190" t="s">
        <v>58</v>
      </c>
      <c r="C33" s="190" t="s">
        <v>147</v>
      </c>
      <c r="D33" s="190" t="s">
        <v>147</v>
      </c>
      <c r="E33" s="190" t="s">
        <v>147</v>
      </c>
      <c r="F33" s="190" t="s">
        <v>147</v>
      </c>
      <c r="G33" s="190" t="s">
        <v>147</v>
      </c>
      <c r="I33" s="190" t="s">
        <v>146</v>
      </c>
      <c r="K33" s="190" t="s">
        <v>147</v>
      </c>
      <c r="L33" s="190" t="s">
        <v>147</v>
      </c>
    </row>
    <row r="34" spans="1:14" x14ac:dyDescent="0.2">
      <c r="A34" s="190">
        <v>813258</v>
      </c>
      <c r="B34" s="190" t="s">
        <v>58</v>
      </c>
      <c r="E34" s="190" t="s">
        <v>145</v>
      </c>
      <c r="F34" s="190" t="s">
        <v>145</v>
      </c>
      <c r="G34" s="190" t="s">
        <v>146</v>
      </c>
      <c r="H34" s="190" t="s">
        <v>146</v>
      </c>
      <c r="I34" s="190" t="s">
        <v>147</v>
      </c>
      <c r="J34" s="190" t="s">
        <v>146</v>
      </c>
      <c r="K34" s="190" t="s">
        <v>147</v>
      </c>
      <c r="L34" s="190" t="s">
        <v>147</v>
      </c>
      <c r="M34" s="190" t="s">
        <v>146</v>
      </c>
      <c r="N34" s="190" t="s">
        <v>146</v>
      </c>
    </row>
    <row r="35" spans="1:14" x14ac:dyDescent="0.2">
      <c r="A35" s="190">
        <v>814198</v>
      </c>
      <c r="B35" s="190" t="s">
        <v>58</v>
      </c>
      <c r="C35" s="190" t="s">
        <v>147</v>
      </c>
      <c r="D35" s="190" t="s">
        <v>147</v>
      </c>
      <c r="E35" s="190" t="s">
        <v>146</v>
      </c>
      <c r="F35" s="190" t="s">
        <v>147</v>
      </c>
      <c r="G35" s="190" t="s">
        <v>146</v>
      </c>
      <c r="H35" s="190" t="s">
        <v>147</v>
      </c>
      <c r="I35" s="190" t="s">
        <v>146</v>
      </c>
      <c r="J35" s="190" t="s">
        <v>146</v>
      </c>
      <c r="K35" s="190" t="s">
        <v>146</v>
      </c>
      <c r="L35" s="190" t="s">
        <v>146</v>
      </c>
      <c r="M35" s="190" t="s">
        <v>146</v>
      </c>
      <c r="N35" s="190" t="s">
        <v>146</v>
      </c>
    </row>
    <row r="36" spans="1:14" x14ac:dyDescent="0.2">
      <c r="A36" s="190">
        <v>814443</v>
      </c>
      <c r="B36" s="190" t="s">
        <v>58</v>
      </c>
      <c r="C36" s="190" t="s">
        <v>146</v>
      </c>
      <c r="D36" s="190" t="s">
        <v>146</v>
      </c>
      <c r="E36" s="190" t="s">
        <v>146</v>
      </c>
      <c r="F36" s="190" t="s">
        <v>146</v>
      </c>
      <c r="G36" s="190" t="s">
        <v>146</v>
      </c>
      <c r="H36" s="190" t="s">
        <v>146</v>
      </c>
      <c r="I36" s="190" t="s">
        <v>146</v>
      </c>
      <c r="J36" s="190" t="s">
        <v>146</v>
      </c>
      <c r="K36" s="190" t="s">
        <v>146</v>
      </c>
      <c r="L36" s="190" t="s">
        <v>146</v>
      </c>
      <c r="M36" s="190" t="s">
        <v>146</v>
      </c>
      <c r="N36" s="190" t="s">
        <v>146</v>
      </c>
    </row>
    <row r="37" spans="1:14" x14ac:dyDescent="0.2">
      <c r="A37" s="190">
        <v>807709</v>
      </c>
      <c r="B37" s="190" t="s">
        <v>58</v>
      </c>
      <c r="E37" s="190" t="s">
        <v>145</v>
      </c>
      <c r="H37" s="190" t="s">
        <v>145</v>
      </c>
      <c r="L37" s="190" t="s">
        <v>145</v>
      </c>
      <c r="M37" s="190" t="s">
        <v>145</v>
      </c>
      <c r="N37" s="190" t="s">
        <v>146</v>
      </c>
    </row>
    <row r="38" spans="1:14" x14ac:dyDescent="0.2">
      <c r="A38" s="190">
        <v>814047</v>
      </c>
      <c r="B38" s="190" t="s">
        <v>58</v>
      </c>
      <c r="D38" s="190" t="s">
        <v>147</v>
      </c>
      <c r="E38" s="190" t="s">
        <v>147</v>
      </c>
      <c r="F38" s="190" t="s">
        <v>147</v>
      </c>
      <c r="G38" s="190" t="s">
        <v>147</v>
      </c>
      <c r="I38" s="190" t="s">
        <v>146</v>
      </c>
      <c r="J38" s="190" t="s">
        <v>146</v>
      </c>
      <c r="K38" s="190" t="s">
        <v>146</v>
      </c>
      <c r="L38" s="190" t="s">
        <v>146</v>
      </c>
    </row>
    <row r="39" spans="1:14" x14ac:dyDescent="0.2">
      <c r="A39" s="190">
        <v>813101</v>
      </c>
      <c r="B39" s="190" t="s">
        <v>58</v>
      </c>
      <c r="D39" s="190" t="s">
        <v>147</v>
      </c>
      <c r="E39" s="190" t="s">
        <v>147</v>
      </c>
      <c r="H39" s="190" t="s">
        <v>145</v>
      </c>
      <c r="I39" s="190" t="s">
        <v>145</v>
      </c>
      <c r="L39" s="190" t="s">
        <v>147</v>
      </c>
      <c r="M39" s="190" t="s">
        <v>145</v>
      </c>
      <c r="N39" s="190" t="s">
        <v>146</v>
      </c>
    </row>
    <row r="40" spans="1:14" x14ac:dyDescent="0.2">
      <c r="A40" s="190">
        <v>813898</v>
      </c>
      <c r="B40" s="190" t="s">
        <v>58</v>
      </c>
      <c r="D40" s="190" t="s">
        <v>147</v>
      </c>
      <c r="E40" s="190" t="s">
        <v>147</v>
      </c>
      <c r="F40" s="190" t="s">
        <v>147</v>
      </c>
      <c r="G40" s="190" t="s">
        <v>147</v>
      </c>
      <c r="H40" s="190" t="s">
        <v>146</v>
      </c>
      <c r="I40" s="190" t="s">
        <v>146</v>
      </c>
      <c r="J40" s="190" t="s">
        <v>146</v>
      </c>
      <c r="K40" s="190" t="s">
        <v>146</v>
      </c>
      <c r="L40" s="190" t="s">
        <v>146</v>
      </c>
      <c r="M40" s="190" t="s">
        <v>146</v>
      </c>
      <c r="N40" s="190" t="s">
        <v>146</v>
      </c>
    </row>
    <row r="41" spans="1:14" x14ac:dyDescent="0.2">
      <c r="A41" s="190">
        <v>808458</v>
      </c>
      <c r="B41" s="190" t="s">
        <v>58</v>
      </c>
      <c r="C41" s="190" t="s">
        <v>147</v>
      </c>
      <c r="D41" s="190" t="s">
        <v>147</v>
      </c>
      <c r="E41" s="190" t="s">
        <v>146</v>
      </c>
      <c r="F41" s="190" t="s">
        <v>146</v>
      </c>
      <c r="G41" s="190" t="s">
        <v>147</v>
      </c>
      <c r="H41" s="190" t="s">
        <v>146</v>
      </c>
      <c r="I41" s="190" t="s">
        <v>146</v>
      </c>
      <c r="J41" s="190" t="s">
        <v>146</v>
      </c>
      <c r="K41" s="190" t="s">
        <v>146</v>
      </c>
      <c r="L41" s="190" t="s">
        <v>146</v>
      </c>
      <c r="M41" s="190" t="s">
        <v>146</v>
      </c>
      <c r="N41" s="190" t="s">
        <v>146</v>
      </c>
    </row>
    <row r="42" spans="1:14" x14ac:dyDescent="0.2">
      <c r="A42" s="190">
        <v>813174</v>
      </c>
      <c r="B42" s="190" t="s">
        <v>58</v>
      </c>
      <c r="C42" s="190" t="s">
        <v>145</v>
      </c>
      <c r="D42" s="190" t="s">
        <v>146</v>
      </c>
      <c r="E42" s="190" t="s">
        <v>146</v>
      </c>
      <c r="F42" s="190" t="s">
        <v>147</v>
      </c>
      <c r="G42" s="190" t="s">
        <v>147</v>
      </c>
      <c r="H42" s="190" t="s">
        <v>147</v>
      </c>
      <c r="I42" s="190" t="s">
        <v>146</v>
      </c>
      <c r="J42" s="190" t="s">
        <v>146</v>
      </c>
      <c r="K42" s="190" t="s">
        <v>146</v>
      </c>
      <c r="L42" s="190" t="s">
        <v>146</v>
      </c>
      <c r="M42" s="190" t="s">
        <v>146</v>
      </c>
      <c r="N42" s="190" t="s">
        <v>146</v>
      </c>
    </row>
    <row r="43" spans="1:14" x14ac:dyDescent="0.2">
      <c r="A43" s="190">
        <v>812865</v>
      </c>
      <c r="B43" s="190" t="s">
        <v>58</v>
      </c>
      <c r="H43" s="190" t="s">
        <v>147</v>
      </c>
      <c r="J43" s="190" t="s">
        <v>147</v>
      </c>
      <c r="K43" s="190" t="s">
        <v>147</v>
      </c>
      <c r="M43" s="190" t="s">
        <v>145</v>
      </c>
      <c r="N43" s="190" t="s">
        <v>146</v>
      </c>
    </row>
    <row r="44" spans="1:14" x14ac:dyDescent="0.2">
      <c r="A44" s="190">
        <v>813512</v>
      </c>
      <c r="B44" s="190" t="s">
        <v>58</v>
      </c>
      <c r="C44" s="190" t="s">
        <v>147</v>
      </c>
      <c r="D44" s="190" t="s">
        <v>147</v>
      </c>
      <c r="E44" s="190" t="s">
        <v>147</v>
      </c>
      <c r="F44" s="190" t="s">
        <v>147</v>
      </c>
      <c r="G44" s="190" t="s">
        <v>146</v>
      </c>
      <c r="H44" s="190" t="s">
        <v>147</v>
      </c>
      <c r="I44" s="190" t="s">
        <v>146</v>
      </c>
      <c r="J44" s="190" t="s">
        <v>146</v>
      </c>
      <c r="K44" s="190" t="s">
        <v>146</v>
      </c>
      <c r="L44" s="190" t="s">
        <v>146</v>
      </c>
      <c r="M44" s="190" t="s">
        <v>146</v>
      </c>
      <c r="N44" s="190" t="s">
        <v>146</v>
      </c>
    </row>
    <row r="45" spans="1:14" x14ac:dyDescent="0.2">
      <c r="A45" s="190">
        <v>813586</v>
      </c>
      <c r="B45" s="190" t="s">
        <v>58</v>
      </c>
      <c r="C45" s="190" t="s">
        <v>147</v>
      </c>
      <c r="D45" s="190" t="s">
        <v>147</v>
      </c>
      <c r="E45" s="190" t="s">
        <v>147</v>
      </c>
      <c r="F45" s="190" t="s">
        <v>147</v>
      </c>
      <c r="G45" s="190" t="s">
        <v>147</v>
      </c>
      <c r="H45" s="190" t="s">
        <v>147</v>
      </c>
      <c r="I45" s="190" t="s">
        <v>146</v>
      </c>
      <c r="J45" s="190" t="s">
        <v>146</v>
      </c>
      <c r="K45" s="190" t="s">
        <v>146</v>
      </c>
      <c r="L45" s="190" t="s">
        <v>146</v>
      </c>
      <c r="M45" s="190" t="s">
        <v>146</v>
      </c>
      <c r="N45" s="190" t="s">
        <v>146</v>
      </c>
    </row>
    <row r="46" spans="1:14" x14ac:dyDescent="0.2">
      <c r="A46" s="190">
        <v>814328</v>
      </c>
      <c r="B46" s="190" t="s">
        <v>58</v>
      </c>
      <c r="C46" s="190" t="s">
        <v>146</v>
      </c>
      <c r="D46" s="190" t="s">
        <v>146</v>
      </c>
      <c r="E46" s="190" t="s">
        <v>146</v>
      </c>
      <c r="F46" s="190" t="s">
        <v>146</v>
      </c>
      <c r="G46" s="190" t="s">
        <v>146</v>
      </c>
      <c r="H46" s="190" t="s">
        <v>146</v>
      </c>
      <c r="I46" s="190" t="s">
        <v>146</v>
      </c>
      <c r="J46" s="190" t="s">
        <v>146</v>
      </c>
      <c r="K46" s="190" t="s">
        <v>146</v>
      </c>
      <c r="L46" s="190" t="s">
        <v>146</v>
      </c>
      <c r="M46" s="190" t="s">
        <v>146</v>
      </c>
      <c r="N46" s="190" t="s">
        <v>146</v>
      </c>
    </row>
    <row r="47" spans="1:14" x14ac:dyDescent="0.2">
      <c r="A47" s="190">
        <v>812495</v>
      </c>
      <c r="B47" s="190" t="s">
        <v>58</v>
      </c>
      <c r="C47" s="190" t="s">
        <v>145</v>
      </c>
      <c r="D47" s="190" t="s">
        <v>147</v>
      </c>
      <c r="E47" s="190" t="s">
        <v>145</v>
      </c>
      <c r="H47" s="190" t="s">
        <v>147</v>
      </c>
      <c r="I47" s="190" t="s">
        <v>145</v>
      </c>
      <c r="J47" s="190" t="s">
        <v>147</v>
      </c>
      <c r="K47" s="190" t="s">
        <v>145</v>
      </c>
      <c r="L47" s="190" t="s">
        <v>147</v>
      </c>
      <c r="M47" s="190" t="s">
        <v>147</v>
      </c>
      <c r="N47" s="190" t="s">
        <v>146</v>
      </c>
    </row>
    <row r="48" spans="1:14" x14ac:dyDescent="0.2">
      <c r="A48" s="190">
        <v>813200</v>
      </c>
      <c r="B48" s="190" t="s">
        <v>58</v>
      </c>
      <c r="C48" s="190" t="s">
        <v>145</v>
      </c>
      <c r="D48" s="190" t="s">
        <v>147</v>
      </c>
      <c r="F48" s="190" t="s">
        <v>145</v>
      </c>
      <c r="H48" s="190" t="s">
        <v>145</v>
      </c>
      <c r="K48" s="190" t="s">
        <v>147</v>
      </c>
      <c r="L48" s="190" t="s">
        <v>145</v>
      </c>
      <c r="M48" s="190" t="s">
        <v>147</v>
      </c>
      <c r="N48" s="190" t="s">
        <v>147</v>
      </c>
    </row>
    <row r="49" spans="1:14" x14ac:dyDescent="0.2">
      <c r="A49" s="190">
        <v>812348</v>
      </c>
      <c r="B49" s="190" t="s">
        <v>58</v>
      </c>
      <c r="C49" s="190" t="s">
        <v>145</v>
      </c>
      <c r="D49" s="190" t="s">
        <v>147</v>
      </c>
      <c r="E49" s="190" t="s">
        <v>145</v>
      </c>
      <c r="F49" s="190" t="s">
        <v>145</v>
      </c>
      <c r="G49" s="190" t="s">
        <v>145</v>
      </c>
      <c r="H49" s="190" t="s">
        <v>146</v>
      </c>
      <c r="I49" s="190" t="s">
        <v>146</v>
      </c>
      <c r="J49" s="190" t="s">
        <v>146</v>
      </c>
      <c r="K49" s="190" t="s">
        <v>147</v>
      </c>
      <c r="L49" s="190" t="s">
        <v>146</v>
      </c>
      <c r="M49" s="190" t="s">
        <v>146</v>
      </c>
      <c r="N49" s="190" t="s">
        <v>146</v>
      </c>
    </row>
    <row r="50" spans="1:14" x14ac:dyDescent="0.2">
      <c r="A50" s="190">
        <v>809619</v>
      </c>
      <c r="B50" s="190" t="s">
        <v>58</v>
      </c>
      <c r="D50" s="190" t="s">
        <v>145</v>
      </c>
      <c r="F50" s="190" t="s">
        <v>145</v>
      </c>
      <c r="G50" s="190" t="s">
        <v>145</v>
      </c>
      <c r="K50" s="190" t="s">
        <v>145</v>
      </c>
      <c r="L50" s="190" t="s">
        <v>145</v>
      </c>
      <c r="N50" s="190" t="s">
        <v>145</v>
      </c>
    </row>
    <row r="51" spans="1:14" x14ac:dyDescent="0.2">
      <c r="A51" s="190">
        <v>812554</v>
      </c>
      <c r="B51" s="190" t="s">
        <v>58</v>
      </c>
      <c r="C51" s="190" t="s">
        <v>145</v>
      </c>
      <c r="D51" s="190" t="s">
        <v>146</v>
      </c>
      <c r="E51" s="190" t="s">
        <v>146</v>
      </c>
      <c r="F51" s="190" t="s">
        <v>145</v>
      </c>
      <c r="G51" s="190" t="s">
        <v>146</v>
      </c>
      <c r="H51" s="190" t="s">
        <v>146</v>
      </c>
      <c r="I51" s="190" t="s">
        <v>146</v>
      </c>
      <c r="J51" s="190" t="s">
        <v>146</v>
      </c>
      <c r="K51" s="190" t="s">
        <v>146</v>
      </c>
      <c r="L51" s="190" t="s">
        <v>146</v>
      </c>
      <c r="M51" s="190" t="s">
        <v>146</v>
      </c>
      <c r="N51" s="190" t="s">
        <v>146</v>
      </c>
    </row>
    <row r="52" spans="1:14" x14ac:dyDescent="0.2">
      <c r="A52" s="190">
        <v>813182</v>
      </c>
      <c r="B52" s="190" t="s">
        <v>58</v>
      </c>
      <c r="C52" s="190" t="s">
        <v>147</v>
      </c>
      <c r="D52" s="190" t="s">
        <v>147</v>
      </c>
      <c r="E52" s="190" t="s">
        <v>146</v>
      </c>
      <c r="F52" s="190" t="s">
        <v>146</v>
      </c>
      <c r="G52" s="190" t="s">
        <v>146</v>
      </c>
      <c r="H52" s="190" t="s">
        <v>146</v>
      </c>
      <c r="I52" s="190" t="s">
        <v>147</v>
      </c>
      <c r="J52" s="190" t="s">
        <v>146</v>
      </c>
      <c r="K52" s="190" t="s">
        <v>146</v>
      </c>
      <c r="L52" s="190" t="s">
        <v>147</v>
      </c>
      <c r="M52" s="190" t="s">
        <v>146</v>
      </c>
      <c r="N52" s="190" t="s">
        <v>146</v>
      </c>
    </row>
    <row r="53" spans="1:14" x14ac:dyDescent="0.2">
      <c r="A53" s="190">
        <v>814380</v>
      </c>
      <c r="B53" s="190" t="s">
        <v>58</v>
      </c>
      <c r="C53" s="190" t="s">
        <v>146</v>
      </c>
      <c r="D53" s="190" t="s">
        <v>146</v>
      </c>
      <c r="E53" s="190" t="s">
        <v>146</v>
      </c>
      <c r="F53" s="190" t="s">
        <v>146</v>
      </c>
      <c r="G53" s="190" t="s">
        <v>146</v>
      </c>
      <c r="H53" s="190" t="s">
        <v>146</v>
      </c>
      <c r="I53" s="190" t="s">
        <v>146</v>
      </c>
      <c r="J53" s="190" t="s">
        <v>146</v>
      </c>
      <c r="K53" s="190" t="s">
        <v>146</v>
      </c>
      <c r="L53" s="190" t="s">
        <v>146</v>
      </c>
      <c r="M53" s="190" t="s">
        <v>146</v>
      </c>
      <c r="N53" s="190" t="s">
        <v>146</v>
      </c>
    </row>
    <row r="54" spans="1:14" x14ac:dyDescent="0.2">
      <c r="A54" s="190">
        <v>814459</v>
      </c>
      <c r="B54" s="190" t="s">
        <v>58</v>
      </c>
      <c r="C54" s="190" t="s">
        <v>146</v>
      </c>
      <c r="D54" s="190" t="s">
        <v>146</v>
      </c>
      <c r="E54" s="190" t="s">
        <v>146</v>
      </c>
      <c r="F54" s="190" t="s">
        <v>146</v>
      </c>
      <c r="G54" s="190" t="s">
        <v>146</v>
      </c>
      <c r="H54" s="190" t="s">
        <v>146</v>
      </c>
      <c r="I54" s="190" t="s">
        <v>146</v>
      </c>
      <c r="J54" s="190" t="s">
        <v>146</v>
      </c>
      <c r="K54" s="190" t="s">
        <v>146</v>
      </c>
      <c r="L54" s="190" t="s">
        <v>146</v>
      </c>
      <c r="M54" s="190" t="s">
        <v>146</v>
      </c>
      <c r="N54" s="190" t="s">
        <v>146</v>
      </c>
    </row>
    <row r="55" spans="1:14" x14ac:dyDescent="0.2">
      <c r="A55" s="190">
        <v>813212</v>
      </c>
      <c r="B55" s="190" t="s">
        <v>58</v>
      </c>
      <c r="D55" s="190" t="s">
        <v>146</v>
      </c>
      <c r="E55" s="190" t="s">
        <v>146</v>
      </c>
      <c r="F55" s="190" t="s">
        <v>146</v>
      </c>
      <c r="G55" s="190" t="s">
        <v>145</v>
      </c>
      <c r="H55" s="190" t="s">
        <v>147</v>
      </c>
      <c r="I55" s="190" t="s">
        <v>145</v>
      </c>
      <c r="J55" s="190" t="s">
        <v>146</v>
      </c>
      <c r="K55" s="190" t="s">
        <v>146</v>
      </c>
      <c r="L55" s="190" t="s">
        <v>145</v>
      </c>
      <c r="M55" s="190" t="s">
        <v>146</v>
      </c>
      <c r="N55" s="190" t="s">
        <v>146</v>
      </c>
    </row>
    <row r="56" spans="1:14" x14ac:dyDescent="0.2">
      <c r="A56" s="190">
        <v>812867</v>
      </c>
      <c r="B56" s="190" t="s">
        <v>58</v>
      </c>
      <c r="C56" s="190" t="s">
        <v>145</v>
      </c>
      <c r="D56" s="190" t="s">
        <v>146</v>
      </c>
      <c r="E56" s="190" t="s">
        <v>146</v>
      </c>
      <c r="F56" s="190" t="s">
        <v>145</v>
      </c>
      <c r="G56" s="190" t="s">
        <v>145</v>
      </c>
      <c r="H56" s="190" t="s">
        <v>147</v>
      </c>
      <c r="I56" s="190" t="s">
        <v>146</v>
      </c>
      <c r="J56" s="190" t="s">
        <v>146</v>
      </c>
      <c r="K56" s="190" t="s">
        <v>146</v>
      </c>
      <c r="L56" s="190" t="s">
        <v>146</v>
      </c>
      <c r="M56" s="190" t="s">
        <v>146</v>
      </c>
      <c r="N56" s="190" t="s">
        <v>146</v>
      </c>
    </row>
    <row r="57" spans="1:14" x14ac:dyDescent="0.2">
      <c r="A57" s="190">
        <v>810839</v>
      </c>
      <c r="B57" s="190" t="s">
        <v>58</v>
      </c>
      <c r="D57" s="190" t="s">
        <v>147</v>
      </c>
      <c r="E57" s="190" t="s">
        <v>145</v>
      </c>
      <c r="F57" s="190" t="s">
        <v>145</v>
      </c>
      <c r="J57" s="190" t="s">
        <v>146</v>
      </c>
      <c r="K57" s="190" t="s">
        <v>146</v>
      </c>
      <c r="M57" s="190" t="s">
        <v>147</v>
      </c>
    </row>
    <row r="58" spans="1:14" x14ac:dyDescent="0.2">
      <c r="A58" s="190">
        <v>813801</v>
      </c>
      <c r="B58" s="190" t="s">
        <v>58</v>
      </c>
      <c r="C58" s="190" t="s">
        <v>147</v>
      </c>
      <c r="D58" s="190" t="s">
        <v>147</v>
      </c>
      <c r="E58" s="190" t="s">
        <v>147</v>
      </c>
      <c r="F58" s="190" t="s">
        <v>146</v>
      </c>
      <c r="G58" s="190" t="s">
        <v>146</v>
      </c>
      <c r="I58" s="190" t="s">
        <v>147</v>
      </c>
      <c r="J58" s="190" t="s">
        <v>147</v>
      </c>
      <c r="K58" s="190" t="s">
        <v>147</v>
      </c>
      <c r="L58" s="190" t="s">
        <v>147</v>
      </c>
      <c r="M58" s="190" t="s">
        <v>147</v>
      </c>
    </row>
    <row r="59" spans="1:14" x14ac:dyDescent="0.2">
      <c r="A59" s="190">
        <v>814244</v>
      </c>
      <c r="B59" s="190" t="s">
        <v>58</v>
      </c>
      <c r="C59" s="190" t="s">
        <v>146</v>
      </c>
      <c r="D59" s="190" t="s">
        <v>146</v>
      </c>
      <c r="E59" s="190" t="s">
        <v>146</v>
      </c>
      <c r="F59" s="190" t="s">
        <v>146</v>
      </c>
      <c r="G59" s="190" t="s">
        <v>146</v>
      </c>
      <c r="H59" s="190" t="s">
        <v>146</v>
      </c>
      <c r="I59" s="190" t="s">
        <v>146</v>
      </c>
      <c r="J59" s="190" t="s">
        <v>146</v>
      </c>
      <c r="K59" s="190" t="s">
        <v>146</v>
      </c>
      <c r="L59" s="190" t="s">
        <v>146</v>
      </c>
      <c r="M59" s="190" t="s">
        <v>146</v>
      </c>
      <c r="N59" s="190" t="s">
        <v>146</v>
      </c>
    </row>
    <row r="60" spans="1:14" x14ac:dyDescent="0.2">
      <c r="A60" s="190">
        <v>814139</v>
      </c>
      <c r="B60" s="190" t="s">
        <v>58</v>
      </c>
      <c r="C60" s="190" t="s">
        <v>146</v>
      </c>
      <c r="D60" s="190" t="s">
        <v>146</v>
      </c>
      <c r="E60" s="190" t="s">
        <v>146</v>
      </c>
      <c r="F60" s="190" t="s">
        <v>146</v>
      </c>
      <c r="G60" s="190" t="s">
        <v>146</v>
      </c>
      <c r="H60" s="190" t="s">
        <v>146</v>
      </c>
      <c r="I60" s="190" t="s">
        <v>146</v>
      </c>
      <c r="J60" s="190" t="s">
        <v>146</v>
      </c>
      <c r="K60" s="190" t="s">
        <v>146</v>
      </c>
      <c r="L60" s="190" t="s">
        <v>146</v>
      </c>
      <c r="M60" s="190" t="s">
        <v>146</v>
      </c>
      <c r="N60" s="190" t="s">
        <v>146</v>
      </c>
    </row>
    <row r="61" spans="1:14" x14ac:dyDescent="0.2">
      <c r="A61" s="190">
        <v>812089</v>
      </c>
      <c r="B61" s="190" t="s">
        <v>58</v>
      </c>
      <c r="C61" s="190" t="s">
        <v>147</v>
      </c>
      <c r="D61" s="190" t="s">
        <v>147</v>
      </c>
      <c r="E61" s="190" t="s">
        <v>147</v>
      </c>
      <c r="F61" s="190" t="s">
        <v>147</v>
      </c>
      <c r="G61" s="190" t="s">
        <v>147</v>
      </c>
      <c r="I61" s="190" t="s">
        <v>146</v>
      </c>
      <c r="J61" s="190" t="s">
        <v>146</v>
      </c>
      <c r="K61" s="190" t="s">
        <v>146</v>
      </c>
      <c r="L61" s="190" t="s">
        <v>146</v>
      </c>
      <c r="M61" s="190" t="s">
        <v>146</v>
      </c>
      <c r="N61" s="190" t="s">
        <v>146</v>
      </c>
    </row>
    <row r="62" spans="1:14" x14ac:dyDescent="0.2">
      <c r="A62" s="190">
        <v>813872</v>
      </c>
      <c r="B62" s="190" t="s">
        <v>58</v>
      </c>
      <c r="C62" s="190" t="s">
        <v>147</v>
      </c>
      <c r="E62" s="190" t="s">
        <v>147</v>
      </c>
      <c r="H62" s="190" t="s">
        <v>147</v>
      </c>
      <c r="I62" s="190" t="s">
        <v>146</v>
      </c>
      <c r="J62" s="190" t="s">
        <v>146</v>
      </c>
      <c r="K62" s="190" t="s">
        <v>146</v>
      </c>
      <c r="L62" s="190" t="s">
        <v>146</v>
      </c>
      <c r="M62" s="190" t="s">
        <v>146</v>
      </c>
      <c r="N62" s="190" t="s">
        <v>146</v>
      </c>
    </row>
    <row r="63" spans="1:14" x14ac:dyDescent="0.2">
      <c r="A63" s="190">
        <v>808968</v>
      </c>
      <c r="B63" s="190" t="s">
        <v>58</v>
      </c>
      <c r="D63" s="190" t="s">
        <v>145</v>
      </c>
      <c r="E63" s="190" t="s">
        <v>147</v>
      </c>
      <c r="J63" s="190" t="s">
        <v>145</v>
      </c>
      <c r="L63" s="190" t="s">
        <v>146</v>
      </c>
      <c r="M63" s="190" t="s">
        <v>146</v>
      </c>
    </row>
    <row r="64" spans="1:14" x14ac:dyDescent="0.2">
      <c r="A64" s="190">
        <v>805807</v>
      </c>
      <c r="B64" s="190" t="s">
        <v>58</v>
      </c>
      <c r="D64" s="190" t="s">
        <v>145</v>
      </c>
      <c r="E64" s="190" t="s">
        <v>145</v>
      </c>
      <c r="J64" s="190" t="s">
        <v>145</v>
      </c>
      <c r="K64" s="190" t="s">
        <v>147</v>
      </c>
      <c r="L64" s="190" t="s">
        <v>147</v>
      </c>
      <c r="M64" s="190" t="s">
        <v>145</v>
      </c>
      <c r="N64" s="190" t="s">
        <v>145</v>
      </c>
    </row>
    <row r="65" spans="1:14" x14ac:dyDescent="0.2">
      <c r="A65" s="190">
        <v>813523</v>
      </c>
      <c r="B65" s="190" t="s">
        <v>58</v>
      </c>
      <c r="D65" s="190" t="s">
        <v>147</v>
      </c>
      <c r="E65" s="190" t="s">
        <v>147</v>
      </c>
      <c r="F65" s="190" t="s">
        <v>146</v>
      </c>
      <c r="G65" s="190" t="s">
        <v>147</v>
      </c>
      <c r="H65" s="190" t="s">
        <v>147</v>
      </c>
      <c r="I65" s="190" t="s">
        <v>147</v>
      </c>
      <c r="J65" s="190" t="s">
        <v>146</v>
      </c>
      <c r="K65" s="190" t="s">
        <v>146</v>
      </c>
      <c r="L65" s="190" t="s">
        <v>146</v>
      </c>
      <c r="M65" s="190" t="s">
        <v>147</v>
      </c>
      <c r="N65" s="190" t="s">
        <v>146</v>
      </c>
    </row>
    <row r="66" spans="1:14" x14ac:dyDescent="0.2">
      <c r="A66" s="190">
        <v>813819</v>
      </c>
      <c r="B66" s="190" t="s">
        <v>58</v>
      </c>
      <c r="D66" s="190" t="s">
        <v>146</v>
      </c>
      <c r="E66" s="190" t="s">
        <v>146</v>
      </c>
      <c r="F66" s="190" t="s">
        <v>146</v>
      </c>
      <c r="G66" s="190" t="s">
        <v>146</v>
      </c>
      <c r="I66" s="190" t="s">
        <v>147</v>
      </c>
      <c r="J66" s="190" t="s">
        <v>146</v>
      </c>
      <c r="K66" s="190" t="s">
        <v>146</v>
      </c>
      <c r="L66" s="190" t="s">
        <v>147</v>
      </c>
      <c r="M66" s="190" t="s">
        <v>146</v>
      </c>
      <c r="N66" s="190" t="s">
        <v>146</v>
      </c>
    </row>
    <row r="67" spans="1:14" x14ac:dyDescent="0.2">
      <c r="A67" s="190">
        <v>814485</v>
      </c>
      <c r="B67" s="190" t="s">
        <v>58</v>
      </c>
      <c r="C67" s="190" t="s">
        <v>146</v>
      </c>
      <c r="D67" s="190" t="s">
        <v>146</v>
      </c>
      <c r="E67" s="190" t="s">
        <v>146</v>
      </c>
      <c r="F67" s="190" t="s">
        <v>146</v>
      </c>
      <c r="G67" s="190" t="s">
        <v>146</v>
      </c>
      <c r="H67" s="190" t="s">
        <v>146</v>
      </c>
      <c r="I67" s="190" t="s">
        <v>146</v>
      </c>
      <c r="J67" s="190" t="s">
        <v>146</v>
      </c>
      <c r="K67" s="190" t="s">
        <v>146</v>
      </c>
      <c r="L67" s="190" t="s">
        <v>146</v>
      </c>
      <c r="M67" s="190" t="s">
        <v>146</v>
      </c>
      <c r="N67" s="190" t="s">
        <v>146</v>
      </c>
    </row>
    <row r="68" spans="1:14" x14ac:dyDescent="0.2">
      <c r="A68" s="190">
        <v>813693</v>
      </c>
      <c r="B68" s="190" t="s">
        <v>58</v>
      </c>
      <c r="C68" s="190" t="s">
        <v>147</v>
      </c>
      <c r="D68" s="190" t="s">
        <v>147</v>
      </c>
      <c r="E68" s="190" t="s">
        <v>147</v>
      </c>
      <c r="F68" s="190" t="s">
        <v>147</v>
      </c>
      <c r="G68" s="190" t="s">
        <v>146</v>
      </c>
      <c r="H68" s="190" t="s">
        <v>147</v>
      </c>
      <c r="I68" s="190" t="s">
        <v>146</v>
      </c>
      <c r="J68" s="190" t="s">
        <v>146</v>
      </c>
      <c r="K68" s="190" t="s">
        <v>146</v>
      </c>
      <c r="L68" s="190" t="s">
        <v>146</v>
      </c>
      <c r="M68" s="190" t="s">
        <v>146</v>
      </c>
      <c r="N68" s="190" t="s">
        <v>146</v>
      </c>
    </row>
    <row r="69" spans="1:14" x14ac:dyDescent="0.2">
      <c r="A69" s="190">
        <v>810023</v>
      </c>
      <c r="B69" s="190" t="s">
        <v>58</v>
      </c>
      <c r="D69" s="190" t="s">
        <v>145</v>
      </c>
      <c r="E69" s="190" t="s">
        <v>146</v>
      </c>
      <c r="H69" s="190" t="s">
        <v>147</v>
      </c>
      <c r="I69" s="190" t="s">
        <v>146</v>
      </c>
      <c r="J69" s="190" t="s">
        <v>147</v>
      </c>
      <c r="K69" s="190" t="s">
        <v>146</v>
      </c>
      <c r="L69" s="190" t="s">
        <v>146</v>
      </c>
      <c r="M69" s="190" t="s">
        <v>146</v>
      </c>
      <c r="N69" s="190" t="s">
        <v>146</v>
      </c>
    </row>
    <row r="70" spans="1:14" x14ac:dyDescent="0.2">
      <c r="A70" s="190">
        <v>803079</v>
      </c>
      <c r="B70" s="190" t="s">
        <v>58</v>
      </c>
      <c r="C70" s="190" t="s">
        <v>145</v>
      </c>
      <c r="D70" s="190" t="s">
        <v>145</v>
      </c>
      <c r="E70" s="190" t="s">
        <v>146</v>
      </c>
      <c r="F70" s="190" t="s">
        <v>145</v>
      </c>
      <c r="H70" s="190" t="s">
        <v>146</v>
      </c>
      <c r="I70" s="190" t="s">
        <v>147</v>
      </c>
      <c r="J70" s="190" t="s">
        <v>146</v>
      </c>
      <c r="K70" s="190" t="s">
        <v>147</v>
      </c>
      <c r="L70" s="190" t="s">
        <v>146</v>
      </c>
      <c r="M70" s="190" t="s">
        <v>146</v>
      </c>
      <c r="N70" s="190" t="s">
        <v>146</v>
      </c>
    </row>
    <row r="71" spans="1:14" x14ac:dyDescent="0.2">
      <c r="A71" s="190">
        <v>813622</v>
      </c>
      <c r="B71" s="190" t="s">
        <v>58</v>
      </c>
      <c r="D71" s="190" t="s">
        <v>147</v>
      </c>
      <c r="E71" s="190" t="s">
        <v>147</v>
      </c>
      <c r="I71" s="190" t="s">
        <v>146</v>
      </c>
      <c r="K71" s="190" t="s">
        <v>146</v>
      </c>
      <c r="L71" s="190" t="s">
        <v>146</v>
      </c>
    </row>
    <row r="72" spans="1:14" x14ac:dyDescent="0.2">
      <c r="A72" s="190">
        <v>813375</v>
      </c>
      <c r="B72" s="190" t="s">
        <v>58</v>
      </c>
      <c r="C72" s="190" t="s">
        <v>147</v>
      </c>
      <c r="D72" s="190" t="s">
        <v>147</v>
      </c>
      <c r="E72" s="190" t="s">
        <v>147</v>
      </c>
      <c r="F72" s="190" t="s">
        <v>147</v>
      </c>
      <c r="G72" s="190" t="s">
        <v>147</v>
      </c>
      <c r="H72" s="190" t="s">
        <v>147</v>
      </c>
      <c r="I72" s="190" t="s">
        <v>146</v>
      </c>
      <c r="J72" s="190" t="s">
        <v>146</v>
      </c>
      <c r="K72" s="190" t="s">
        <v>146</v>
      </c>
      <c r="L72" s="190" t="s">
        <v>146</v>
      </c>
      <c r="M72" s="190" t="s">
        <v>146</v>
      </c>
      <c r="N72" s="190" t="s">
        <v>146</v>
      </c>
    </row>
    <row r="73" spans="1:14" x14ac:dyDescent="0.2">
      <c r="A73" s="190">
        <v>814224</v>
      </c>
      <c r="B73" s="190" t="s">
        <v>58</v>
      </c>
      <c r="D73" s="190" t="s">
        <v>147</v>
      </c>
      <c r="E73" s="190" t="s">
        <v>147</v>
      </c>
      <c r="F73" s="190" t="s">
        <v>147</v>
      </c>
      <c r="J73" s="190" t="s">
        <v>147</v>
      </c>
      <c r="K73" s="190" t="s">
        <v>146</v>
      </c>
      <c r="L73" s="190" t="s">
        <v>147</v>
      </c>
      <c r="M73" s="190" t="s">
        <v>147</v>
      </c>
    </row>
    <row r="74" spans="1:14" x14ac:dyDescent="0.2">
      <c r="A74" s="190">
        <v>800529</v>
      </c>
      <c r="B74" s="190" t="s">
        <v>58</v>
      </c>
      <c r="C74" s="190" t="s">
        <v>145</v>
      </c>
      <c r="D74" s="190" t="s">
        <v>145</v>
      </c>
      <c r="E74" s="190" t="s">
        <v>146</v>
      </c>
      <c r="F74" s="190" t="s">
        <v>145</v>
      </c>
      <c r="G74" s="190" t="s">
        <v>146</v>
      </c>
      <c r="I74" s="190" t="s">
        <v>145</v>
      </c>
      <c r="J74" s="190" t="s">
        <v>146</v>
      </c>
      <c r="K74" s="190" t="s">
        <v>146</v>
      </c>
      <c r="L74" s="190" t="s">
        <v>146</v>
      </c>
      <c r="M74" s="190" t="s">
        <v>145</v>
      </c>
      <c r="N74" s="190" t="s">
        <v>146</v>
      </c>
    </row>
    <row r="75" spans="1:14" x14ac:dyDescent="0.2">
      <c r="A75" s="190">
        <v>810309</v>
      </c>
      <c r="B75" s="190" t="s">
        <v>58</v>
      </c>
      <c r="E75" s="190" t="s">
        <v>145</v>
      </c>
      <c r="F75" s="190" t="s">
        <v>145</v>
      </c>
      <c r="G75" s="190" t="s">
        <v>145</v>
      </c>
      <c r="J75" s="190" t="s">
        <v>145</v>
      </c>
      <c r="K75" s="190" t="s">
        <v>145</v>
      </c>
      <c r="L75" s="190" t="s">
        <v>145</v>
      </c>
    </row>
    <row r="76" spans="1:14" x14ac:dyDescent="0.2">
      <c r="A76" s="190">
        <v>811210</v>
      </c>
      <c r="B76" s="190" t="s">
        <v>58</v>
      </c>
      <c r="C76" s="190" t="s">
        <v>145</v>
      </c>
      <c r="D76" s="190" t="s">
        <v>146</v>
      </c>
      <c r="E76" s="190" t="s">
        <v>146</v>
      </c>
      <c r="F76" s="190" t="s">
        <v>145</v>
      </c>
      <c r="G76" s="190" t="s">
        <v>147</v>
      </c>
      <c r="H76" s="190" t="s">
        <v>145</v>
      </c>
      <c r="I76" s="190" t="s">
        <v>146</v>
      </c>
      <c r="J76" s="190" t="s">
        <v>146</v>
      </c>
      <c r="K76" s="190" t="s">
        <v>146</v>
      </c>
      <c r="L76" s="190" t="s">
        <v>146</v>
      </c>
      <c r="M76" s="190" t="s">
        <v>146</v>
      </c>
      <c r="N76" s="190" t="s">
        <v>146</v>
      </c>
    </row>
    <row r="77" spans="1:14" x14ac:dyDescent="0.2">
      <c r="A77" s="190">
        <v>811217</v>
      </c>
      <c r="B77" s="190" t="s">
        <v>58</v>
      </c>
      <c r="C77" s="190" t="s">
        <v>147</v>
      </c>
      <c r="D77" s="190" t="s">
        <v>146</v>
      </c>
      <c r="E77" s="190" t="s">
        <v>146</v>
      </c>
      <c r="F77" s="190" t="s">
        <v>146</v>
      </c>
      <c r="G77" s="190" t="s">
        <v>146</v>
      </c>
      <c r="H77" s="190" t="s">
        <v>147</v>
      </c>
      <c r="I77" s="190" t="s">
        <v>146</v>
      </c>
      <c r="J77" s="190" t="s">
        <v>146</v>
      </c>
      <c r="K77" s="190" t="s">
        <v>146</v>
      </c>
      <c r="L77" s="190" t="s">
        <v>146</v>
      </c>
      <c r="M77" s="190" t="s">
        <v>147</v>
      </c>
      <c r="N77" s="190" t="s">
        <v>147</v>
      </c>
    </row>
    <row r="78" spans="1:14" x14ac:dyDescent="0.2">
      <c r="A78" s="190">
        <v>807170</v>
      </c>
      <c r="B78" s="190" t="s">
        <v>58</v>
      </c>
      <c r="C78" s="190" t="s">
        <v>145</v>
      </c>
      <c r="D78" s="190" t="s">
        <v>146</v>
      </c>
      <c r="F78" s="190" t="s">
        <v>146</v>
      </c>
      <c r="G78" s="190" t="s">
        <v>146</v>
      </c>
      <c r="H78" s="190" t="s">
        <v>145</v>
      </c>
      <c r="I78" s="190" t="s">
        <v>147</v>
      </c>
      <c r="J78" s="190" t="s">
        <v>146</v>
      </c>
      <c r="K78" s="190" t="s">
        <v>146</v>
      </c>
      <c r="L78" s="190" t="s">
        <v>146</v>
      </c>
      <c r="M78" s="190" t="s">
        <v>146</v>
      </c>
      <c r="N78" s="190" t="s">
        <v>147</v>
      </c>
    </row>
    <row r="79" spans="1:14" x14ac:dyDescent="0.2">
      <c r="A79" s="190">
        <v>800081</v>
      </c>
      <c r="B79" s="190" t="s">
        <v>58</v>
      </c>
      <c r="C79" s="190" t="s">
        <v>6147</v>
      </c>
      <c r="D79" s="190" t="s">
        <v>6147</v>
      </c>
      <c r="E79" s="190" t="s">
        <v>6147</v>
      </c>
      <c r="F79" s="190" t="s">
        <v>6147</v>
      </c>
      <c r="G79" s="190" t="s">
        <v>6147</v>
      </c>
      <c r="H79" s="190" t="s">
        <v>6147</v>
      </c>
      <c r="I79" s="190" t="s">
        <v>6147</v>
      </c>
      <c r="J79" s="190" t="s">
        <v>6147</v>
      </c>
      <c r="L79" s="190" t="s">
        <v>6147</v>
      </c>
      <c r="M79" s="190" t="s">
        <v>6147</v>
      </c>
      <c r="N79" s="190" t="s">
        <v>6147</v>
      </c>
    </row>
    <row r="80" spans="1:14" x14ac:dyDescent="0.2">
      <c r="A80" s="190">
        <v>800108</v>
      </c>
      <c r="B80" s="190" t="s">
        <v>58</v>
      </c>
      <c r="C80" s="190" t="s">
        <v>6147</v>
      </c>
      <c r="E80" s="190" t="s">
        <v>6147</v>
      </c>
      <c r="F80" s="190" t="s">
        <v>6147</v>
      </c>
      <c r="G80" s="190" t="s">
        <v>6147</v>
      </c>
      <c r="I80" s="190" t="s">
        <v>6147</v>
      </c>
      <c r="J80" s="190" t="s">
        <v>6147</v>
      </c>
      <c r="K80" s="190" t="s">
        <v>6147</v>
      </c>
      <c r="L80" s="190" t="s">
        <v>6147</v>
      </c>
    </row>
    <row r="81" spans="1:14" x14ac:dyDescent="0.2">
      <c r="A81" s="190">
        <v>800179</v>
      </c>
      <c r="B81" s="190" t="s">
        <v>58</v>
      </c>
      <c r="E81" s="190" t="s">
        <v>6147</v>
      </c>
      <c r="F81" s="190" t="s">
        <v>6147</v>
      </c>
      <c r="I81" s="190" t="s">
        <v>6147</v>
      </c>
      <c r="J81" s="190" t="s">
        <v>6147</v>
      </c>
      <c r="L81" s="190" t="s">
        <v>6147</v>
      </c>
    </row>
    <row r="82" spans="1:14" x14ac:dyDescent="0.2">
      <c r="A82" s="190">
        <v>800184</v>
      </c>
      <c r="B82" s="190" t="s">
        <v>58</v>
      </c>
      <c r="D82" s="190" t="s">
        <v>6147</v>
      </c>
      <c r="E82" s="190" t="s">
        <v>6147</v>
      </c>
      <c r="H82" s="190" t="s">
        <v>6147</v>
      </c>
      <c r="I82" s="190" t="s">
        <v>6147</v>
      </c>
      <c r="J82" s="190" t="s">
        <v>6147</v>
      </c>
      <c r="K82" s="190" t="s">
        <v>6147</v>
      </c>
      <c r="L82" s="190" t="s">
        <v>6147</v>
      </c>
      <c r="M82" s="190" t="s">
        <v>6147</v>
      </c>
      <c r="N82" s="190" t="s">
        <v>6147</v>
      </c>
    </row>
    <row r="83" spans="1:14" x14ac:dyDescent="0.2">
      <c r="A83" s="190">
        <v>800254</v>
      </c>
      <c r="B83" s="190" t="s">
        <v>58</v>
      </c>
      <c r="E83" s="190" t="s">
        <v>6147</v>
      </c>
      <c r="H83" s="190" t="s">
        <v>6147</v>
      </c>
      <c r="I83" s="190" t="s">
        <v>6147</v>
      </c>
      <c r="K83" s="190" t="s">
        <v>6147</v>
      </c>
      <c r="M83" s="190" t="s">
        <v>6147</v>
      </c>
      <c r="N83" s="190" t="s">
        <v>6147</v>
      </c>
    </row>
    <row r="84" spans="1:14" x14ac:dyDescent="0.2">
      <c r="A84" s="190">
        <v>800274</v>
      </c>
      <c r="B84" s="190" t="s">
        <v>58</v>
      </c>
      <c r="C84" s="190" t="s">
        <v>6147</v>
      </c>
      <c r="E84" s="190" t="s">
        <v>6147</v>
      </c>
      <c r="F84" s="190" t="s">
        <v>6147</v>
      </c>
      <c r="G84" s="190" t="s">
        <v>6147</v>
      </c>
      <c r="I84" s="190" t="s">
        <v>6147</v>
      </c>
      <c r="J84" s="190" t="s">
        <v>6147</v>
      </c>
      <c r="K84" s="190" t="s">
        <v>6147</v>
      </c>
      <c r="L84" s="190" t="s">
        <v>6147</v>
      </c>
      <c r="N84" s="190" t="s">
        <v>6147</v>
      </c>
    </row>
    <row r="85" spans="1:14" x14ac:dyDescent="0.2">
      <c r="A85" s="190">
        <v>800399</v>
      </c>
      <c r="B85" s="190" t="s">
        <v>58</v>
      </c>
      <c r="C85" s="190" t="s">
        <v>6147</v>
      </c>
      <c r="D85" s="190" t="s">
        <v>6147</v>
      </c>
      <c r="E85" s="190" t="s">
        <v>6147</v>
      </c>
      <c r="F85" s="190" t="s">
        <v>6147</v>
      </c>
      <c r="G85" s="190" t="s">
        <v>6147</v>
      </c>
      <c r="H85" s="190" t="s">
        <v>6147</v>
      </c>
      <c r="I85" s="190" t="s">
        <v>6147</v>
      </c>
      <c r="J85" s="190" t="s">
        <v>6147</v>
      </c>
      <c r="K85" s="190" t="s">
        <v>6147</v>
      </c>
      <c r="L85" s="190" t="s">
        <v>6147</v>
      </c>
      <c r="M85" s="190" t="s">
        <v>6147</v>
      </c>
      <c r="N85" s="190" t="s">
        <v>6147</v>
      </c>
    </row>
    <row r="86" spans="1:14" x14ac:dyDescent="0.2">
      <c r="A86" s="190">
        <v>800428</v>
      </c>
      <c r="B86" s="190" t="s">
        <v>58</v>
      </c>
      <c r="C86" s="190" t="s">
        <v>6147</v>
      </c>
      <c r="D86" s="190" t="s">
        <v>6147</v>
      </c>
      <c r="E86" s="190" t="s">
        <v>6147</v>
      </c>
      <c r="F86" s="190" t="s">
        <v>6147</v>
      </c>
      <c r="G86" s="190" t="s">
        <v>6147</v>
      </c>
      <c r="H86" s="190" t="s">
        <v>6147</v>
      </c>
      <c r="J86" s="190" t="s">
        <v>6147</v>
      </c>
      <c r="K86" s="190" t="s">
        <v>6147</v>
      </c>
      <c r="L86" s="190" t="s">
        <v>6147</v>
      </c>
      <c r="M86" s="190" t="s">
        <v>6147</v>
      </c>
      <c r="N86" s="190" t="s">
        <v>6147</v>
      </c>
    </row>
    <row r="87" spans="1:14" x14ac:dyDescent="0.2">
      <c r="A87" s="190">
        <v>800585</v>
      </c>
      <c r="B87" s="190" t="s">
        <v>58</v>
      </c>
      <c r="C87" s="190" t="s">
        <v>6147</v>
      </c>
      <c r="D87" s="190" t="s">
        <v>6147</v>
      </c>
      <c r="E87" s="190" t="s">
        <v>6147</v>
      </c>
      <c r="F87" s="190" t="s">
        <v>6147</v>
      </c>
      <c r="G87" s="190" t="s">
        <v>6147</v>
      </c>
      <c r="H87" s="190" t="s">
        <v>6147</v>
      </c>
      <c r="I87" s="190" t="s">
        <v>6147</v>
      </c>
      <c r="J87" s="190" t="s">
        <v>6147</v>
      </c>
      <c r="K87" s="190" t="s">
        <v>6147</v>
      </c>
      <c r="L87" s="190" t="s">
        <v>6147</v>
      </c>
      <c r="M87" s="190" t="s">
        <v>6147</v>
      </c>
      <c r="N87" s="190" t="s">
        <v>6147</v>
      </c>
    </row>
    <row r="88" spans="1:14" x14ac:dyDescent="0.2">
      <c r="A88" s="190">
        <v>800642</v>
      </c>
      <c r="B88" s="190" t="s">
        <v>58</v>
      </c>
      <c r="C88" s="190" t="s">
        <v>6147</v>
      </c>
      <c r="G88" s="190" t="s">
        <v>6147</v>
      </c>
      <c r="I88" s="190" t="s">
        <v>6147</v>
      </c>
      <c r="K88" s="190" t="s">
        <v>6147</v>
      </c>
      <c r="L88" s="190" t="s">
        <v>6147</v>
      </c>
      <c r="M88" s="190" t="s">
        <v>6147</v>
      </c>
    </row>
    <row r="89" spans="1:14" x14ac:dyDescent="0.2">
      <c r="A89" s="190">
        <v>800676</v>
      </c>
      <c r="B89" s="190" t="s">
        <v>58</v>
      </c>
      <c r="C89" s="190" t="s">
        <v>6147</v>
      </c>
      <c r="E89" s="190" t="s">
        <v>6147</v>
      </c>
      <c r="F89" s="190" t="s">
        <v>6147</v>
      </c>
      <c r="H89" s="190" t="s">
        <v>6147</v>
      </c>
      <c r="I89" s="190" t="s">
        <v>6147</v>
      </c>
      <c r="J89" s="190" t="s">
        <v>6147</v>
      </c>
      <c r="K89" s="190" t="s">
        <v>6147</v>
      </c>
      <c r="L89" s="190" t="s">
        <v>6147</v>
      </c>
      <c r="M89" s="190" t="s">
        <v>6147</v>
      </c>
      <c r="N89" s="190" t="s">
        <v>6147</v>
      </c>
    </row>
    <row r="90" spans="1:14" x14ac:dyDescent="0.2">
      <c r="A90" s="190">
        <v>800812</v>
      </c>
      <c r="B90" s="190" t="s">
        <v>58</v>
      </c>
      <c r="F90" s="190" t="s">
        <v>6147</v>
      </c>
      <c r="H90" s="190" t="s">
        <v>6147</v>
      </c>
      <c r="J90" s="190" t="s">
        <v>6147</v>
      </c>
      <c r="K90" s="190" t="s">
        <v>6147</v>
      </c>
      <c r="L90" s="190" t="s">
        <v>6147</v>
      </c>
      <c r="M90" s="190" t="s">
        <v>6147</v>
      </c>
      <c r="N90" s="190" t="s">
        <v>6147</v>
      </c>
    </row>
    <row r="91" spans="1:14" x14ac:dyDescent="0.2">
      <c r="A91" s="190">
        <v>800898</v>
      </c>
      <c r="B91" s="190" t="s">
        <v>58</v>
      </c>
      <c r="C91" s="190" t="s">
        <v>6147</v>
      </c>
      <c r="D91" s="190" t="s">
        <v>6147</v>
      </c>
      <c r="E91" s="190" t="s">
        <v>6147</v>
      </c>
      <c r="F91" s="190" t="s">
        <v>6147</v>
      </c>
      <c r="G91" s="190" t="s">
        <v>6147</v>
      </c>
      <c r="H91" s="190" t="s">
        <v>6147</v>
      </c>
      <c r="I91" s="190" t="s">
        <v>6147</v>
      </c>
      <c r="J91" s="190" t="s">
        <v>6147</v>
      </c>
      <c r="K91" s="190" t="s">
        <v>6147</v>
      </c>
      <c r="L91" s="190" t="s">
        <v>6147</v>
      </c>
      <c r="M91" s="190" t="s">
        <v>6147</v>
      </c>
      <c r="N91" s="190" t="s">
        <v>6147</v>
      </c>
    </row>
    <row r="92" spans="1:14" x14ac:dyDescent="0.2">
      <c r="A92" s="190">
        <v>801021</v>
      </c>
      <c r="B92" s="190" t="s">
        <v>58</v>
      </c>
      <c r="C92" s="190" t="s">
        <v>6147</v>
      </c>
      <c r="E92" s="190" t="s">
        <v>6147</v>
      </c>
      <c r="F92" s="190" t="s">
        <v>6147</v>
      </c>
      <c r="G92" s="190" t="s">
        <v>6147</v>
      </c>
      <c r="I92" s="190" t="s">
        <v>6147</v>
      </c>
      <c r="J92" s="190" t="s">
        <v>6147</v>
      </c>
      <c r="K92" s="190" t="s">
        <v>6147</v>
      </c>
      <c r="L92" s="190" t="s">
        <v>6147</v>
      </c>
      <c r="M92" s="190" t="s">
        <v>6147</v>
      </c>
      <c r="N92" s="190" t="s">
        <v>6147</v>
      </c>
    </row>
    <row r="93" spans="1:14" x14ac:dyDescent="0.2">
      <c r="A93" s="190">
        <v>801065</v>
      </c>
      <c r="B93" s="190" t="s">
        <v>58</v>
      </c>
      <c r="D93" s="190" t="s">
        <v>6147</v>
      </c>
      <c r="E93" s="190" t="s">
        <v>6147</v>
      </c>
      <c r="I93" s="190" t="s">
        <v>6147</v>
      </c>
      <c r="L93" s="190" t="s">
        <v>6147</v>
      </c>
      <c r="M93" s="190" t="s">
        <v>6147</v>
      </c>
      <c r="N93" s="190" t="s">
        <v>6147</v>
      </c>
    </row>
    <row r="94" spans="1:14" x14ac:dyDescent="0.2">
      <c r="A94" s="190">
        <v>801130</v>
      </c>
      <c r="B94" s="190" t="s">
        <v>58</v>
      </c>
      <c r="C94" s="190" t="s">
        <v>6147</v>
      </c>
      <c r="D94" s="190" t="s">
        <v>6147</v>
      </c>
      <c r="E94" s="190" t="s">
        <v>6147</v>
      </c>
      <c r="F94" s="190" t="s">
        <v>6147</v>
      </c>
      <c r="G94" s="190" t="s">
        <v>6147</v>
      </c>
      <c r="H94" s="190" t="s">
        <v>6147</v>
      </c>
      <c r="I94" s="190" t="s">
        <v>6147</v>
      </c>
      <c r="J94" s="190" t="s">
        <v>6147</v>
      </c>
      <c r="K94" s="190" t="s">
        <v>6147</v>
      </c>
      <c r="L94" s="190" t="s">
        <v>6147</v>
      </c>
      <c r="M94" s="190" t="s">
        <v>6147</v>
      </c>
      <c r="N94" s="190" t="s">
        <v>6147</v>
      </c>
    </row>
    <row r="95" spans="1:14" x14ac:dyDescent="0.2">
      <c r="A95" s="190">
        <v>801139</v>
      </c>
      <c r="B95" s="190" t="s">
        <v>58</v>
      </c>
      <c r="C95" s="190" t="s">
        <v>6147</v>
      </c>
      <c r="D95" s="190" t="s">
        <v>6147</v>
      </c>
      <c r="E95" s="190" t="s">
        <v>6147</v>
      </c>
      <c r="F95" s="190" t="s">
        <v>6147</v>
      </c>
      <c r="G95" s="190" t="s">
        <v>6147</v>
      </c>
      <c r="H95" s="190" t="s">
        <v>6147</v>
      </c>
      <c r="I95" s="190" t="s">
        <v>6147</v>
      </c>
      <c r="J95" s="190" t="s">
        <v>6147</v>
      </c>
      <c r="K95" s="190" t="s">
        <v>6147</v>
      </c>
      <c r="L95" s="190" t="s">
        <v>6147</v>
      </c>
      <c r="M95" s="190" t="s">
        <v>6147</v>
      </c>
      <c r="N95" s="190" t="s">
        <v>6147</v>
      </c>
    </row>
    <row r="96" spans="1:14" x14ac:dyDescent="0.2">
      <c r="A96" s="190">
        <v>801171</v>
      </c>
      <c r="B96" s="190" t="s">
        <v>58</v>
      </c>
      <c r="E96" s="190" t="s">
        <v>6147</v>
      </c>
      <c r="F96" s="190" t="s">
        <v>6147</v>
      </c>
      <c r="G96" s="190" t="s">
        <v>6147</v>
      </c>
      <c r="H96" s="190" t="s">
        <v>6147</v>
      </c>
      <c r="J96" s="190" t="s">
        <v>6147</v>
      </c>
      <c r="K96" s="190" t="s">
        <v>6147</v>
      </c>
      <c r="L96" s="190" t="s">
        <v>6147</v>
      </c>
      <c r="N96" s="190" t="s">
        <v>6147</v>
      </c>
    </row>
    <row r="97" spans="1:14" x14ac:dyDescent="0.2">
      <c r="A97" s="190">
        <v>801191</v>
      </c>
      <c r="B97" s="190" t="s">
        <v>58</v>
      </c>
      <c r="C97" s="190" t="s">
        <v>6147</v>
      </c>
      <c r="D97" s="190" t="s">
        <v>6147</v>
      </c>
      <c r="E97" s="190" t="s">
        <v>6147</v>
      </c>
      <c r="F97" s="190" t="s">
        <v>6147</v>
      </c>
      <c r="G97" s="190" t="s">
        <v>6147</v>
      </c>
      <c r="H97" s="190" t="s">
        <v>6147</v>
      </c>
      <c r="I97" s="190" t="s">
        <v>6147</v>
      </c>
      <c r="J97" s="190" t="s">
        <v>6147</v>
      </c>
      <c r="K97" s="190" t="s">
        <v>6147</v>
      </c>
      <c r="L97" s="190" t="s">
        <v>6147</v>
      </c>
      <c r="M97" s="190" t="s">
        <v>6147</v>
      </c>
      <c r="N97" s="190" t="s">
        <v>6147</v>
      </c>
    </row>
    <row r="98" spans="1:14" x14ac:dyDescent="0.2">
      <c r="A98" s="190">
        <v>801551</v>
      </c>
      <c r="B98" s="190" t="s">
        <v>58</v>
      </c>
      <c r="E98" s="190" t="s">
        <v>6147</v>
      </c>
      <c r="F98" s="190" t="s">
        <v>6147</v>
      </c>
      <c r="G98" s="190" t="s">
        <v>6147</v>
      </c>
      <c r="H98" s="190" t="s">
        <v>6147</v>
      </c>
      <c r="J98" s="190" t="s">
        <v>6147</v>
      </c>
      <c r="K98" s="190" t="s">
        <v>6147</v>
      </c>
      <c r="L98" s="190" t="s">
        <v>6147</v>
      </c>
      <c r="N98" s="190" t="s">
        <v>6147</v>
      </c>
    </row>
    <row r="99" spans="1:14" x14ac:dyDescent="0.2">
      <c r="A99" s="190">
        <v>801617</v>
      </c>
      <c r="B99" s="190" t="s">
        <v>58</v>
      </c>
      <c r="C99" s="190" t="s">
        <v>6147</v>
      </c>
      <c r="D99" s="190" t="s">
        <v>6147</v>
      </c>
      <c r="E99" s="190" t="s">
        <v>6147</v>
      </c>
      <c r="G99" s="190" t="s">
        <v>6147</v>
      </c>
      <c r="I99" s="190" t="s">
        <v>6147</v>
      </c>
      <c r="J99" s="190" t="s">
        <v>6147</v>
      </c>
      <c r="K99" s="190" t="s">
        <v>6147</v>
      </c>
      <c r="L99" s="190" t="s">
        <v>6147</v>
      </c>
      <c r="M99" s="190" t="s">
        <v>6147</v>
      </c>
    </row>
    <row r="100" spans="1:14" x14ac:dyDescent="0.2">
      <c r="A100" s="190">
        <v>801676</v>
      </c>
      <c r="B100" s="190" t="s">
        <v>58</v>
      </c>
      <c r="C100" s="190" t="s">
        <v>6147</v>
      </c>
      <c r="D100" s="190" t="s">
        <v>6147</v>
      </c>
      <c r="E100" s="190" t="s">
        <v>6147</v>
      </c>
      <c r="F100" s="190" t="s">
        <v>6147</v>
      </c>
      <c r="G100" s="190" t="s">
        <v>6147</v>
      </c>
      <c r="H100" s="190" t="s">
        <v>6147</v>
      </c>
      <c r="I100" s="190" t="s">
        <v>6147</v>
      </c>
      <c r="J100" s="190" t="s">
        <v>6147</v>
      </c>
      <c r="K100" s="190" t="s">
        <v>6147</v>
      </c>
      <c r="L100" s="190" t="s">
        <v>6147</v>
      </c>
      <c r="M100" s="190" t="s">
        <v>6147</v>
      </c>
      <c r="N100" s="190" t="s">
        <v>6147</v>
      </c>
    </row>
    <row r="101" spans="1:14" x14ac:dyDescent="0.2">
      <c r="A101" s="190">
        <v>801678</v>
      </c>
      <c r="B101" s="190" t="s">
        <v>58</v>
      </c>
      <c r="C101" s="190" t="s">
        <v>6147</v>
      </c>
      <c r="D101" s="190" t="s">
        <v>6147</v>
      </c>
      <c r="E101" s="190" t="s">
        <v>6147</v>
      </c>
      <c r="F101" s="190" t="s">
        <v>6147</v>
      </c>
      <c r="G101" s="190" t="s">
        <v>6147</v>
      </c>
      <c r="H101" s="190" t="s">
        <v>6147</v>
      </c>
      <c r="I101" s="190" t="s">
        <v>6147</v>
      </c>
      <c r="J101" s="190" t="s">
        <v>6147</v>
      </c>
      <c r="K101" s="190" t="s">
        <v>6147</v>
      </c>
      <c r="L101" s="190" t="s">
        <v>6147</v>
      </c>
      <c r="M101" s="190" t="s">
        <v>6147</v>
      </c>
      <c r="N101" s="190" t="s">
        <v>6147</v>
      </c>
    </row>
    <row r="102" spans="1:14" x14ac:dyDescent="0.2">
      <c r="A102" s="190">
        <v>801741</v>
      </c>
      <c r="B102" s="190" t="s">
        <v>58</v>
      </c>
      <c r="C102" s="190" t="s">
        <v>6147</v>
      </c>
      <c r="D102" s="190" t="s">
        <v>6147</v>
      </c>
      <c r="E102" s="190" t="s">
        <v>6147</v>
      </c>
      <c r="F102" s="190" t="s">
        <v>6147</v>
      </c>
      <c r="I102" s="190" t="s">
        <v>6147</v>
      </c>
      <c r="K102" s="190" t="s">
        <v>6147</v>
      </c>
      <c r="L102" s="190" t="s">
        <v>6147</v>
      </c>
      <c r="M102" s="190" t="s">
        <v>6147</v>
      </c>
      <c r="N102" s="190" t="s">
        <v>6147</v>
      </c>
    </row>
    <row r="103" spans="1:14" x14ac:dyDescent="0.2">
      <c r="A103" s="190">
        <v>801748</v>
      </c>
      <c r="B103" s="190" t="s">
        <v>58</v>
      </c>
      <c r="E103" s="190" t="s">
        <v>6147</v>
      </c>
      <c r="F103" s="190" t="s">
        <v>6147</v>
      </c>
      <c r="I103" s="190" t="s">
        <v>6147</v>
      </c>
      <c r="J103" s="190" t="s">
        <v>6147</v>
      </c>
      <c r="K103" s="190" t="s">
        <v>6147</v>
      </c>
      <c r="L103" s="190" t="s">
        <v>6147</v>
      </c>
      <c r="M103" s="190" t="s">
        <v>6147</v>
      </c>
    </row>
    <row r="104" spans="1:14" x14ac:dyDescent="0.2">
      <c r="A104" s="190">
        <v>801755</v>
      </c>
      <c r="B104" s="190" t="s">
        <v>58</v>
      </c>
      <c r="D104" s="190" t="s">
        <v>6147</v>
      </c>
      <c r="E104" s="190" t="s">
        <v>6147</v>
      </c>
      <c r="F104" s="190" t="s">
        <v>6147</v>
      </c>
      <c r="H104" s="190" t="s">
        <v>6147</v>
      </c>
      <c r="I104" s="190" t="s">
        <v>6147</v>
      </c>
      <c r="J104" s="190" t="s">
        <v>6147</v>
      </c>
      <c r="L104" s="190" t="s">
        <v>6147</v>
      </c>
      <c r="M104" s="190" t="s">
        <v>6147</v>
      </c>
      <c r="N104" s="190" t="s">
        <v>6147</v>
      </c>
    </row>
    <row r="105" spans="1:14" x14ac:dyDescent="0.2">
      <c r="A105" s="190">
        <v>801794</v>
      </c>
      <c r="B105" s="190" t="s">
        <v>58</v>
      </c>
      <c r="E105" s="190" t="s">
        <v>6147</v>
      </c>
      <c r="H105" s="190" t="s">
        <v>6147</v>
      </c>
      <c r="J105" s="190" t="s">
        <v>6147</v>
      </c>
      <c r="K105" s="190" t="s">
        <v>6147</v>
      </c>
      <c r="M105" s="190" t="s">
        <v>6147</v>
      </c>
      <c r="N105" s="190" t="s">
        <v>6147</v>
      </c>
    </row>
    <row r="106" spans="1:14" x14ac:dyDescent="0.2">
      <c r="A106" s="190">
        <v>801800</v>
      </c>
      <c r="B106" s="190" t="s">
        <v>58</v>
      </c>
      <c r="C106" s="190" t="s">
        <v>6147</v>
      </c>
      <c r="D106" s="190" t="s">
        <v>6147</v>
      </c>
      <c r="E106" s="190" t="s">
        <v>6147</v>
      </c>
      <c r="G106" s="190" t="s">
        <v>6147</v>
      </c>
      <c r="I106" s="190" t="s">
        <v>6147</v>
      </c>
      <c r="K106" s="190" t="s">
        <v>6147</v>
      </c>
      <c r="L106" s="190" t="s">
        <v>6147</v>
      </c>
    </row>
    <row r="107" spans="1:14" x14ac:dyDescent="0.2">
      <c r="A107" s="190">
        <v>801945</v>
      </c>
      <c r="B107" s="190" t="s">
        <v>58</v>
      </c>
      <c r="C107" s="190" t="s">
        <v>6147</v>
      </c>
      <c r="D107" s="190" t="s">
        <v>6147</v>
      </c>
      <c r="E107" s="190" t="s">
        <v>6147</v>
      </c>
      <c r="F107" s="190" t="s">
        <v>6147</v>
      </c>
      <c r="G107" s="190" t="s">
        <v>6147</v>
      </c>
      <c r="H107" s="190" t="s">
        <v>6147</v>
      </c>
      <c r="I107" s="190" t="s">
        <v>6147</v>
      </c>
      <c r="J107" s="190" t="s">
        <v>6147</v>
      </c>
      <c r="K107" s="190" t="s">
        <v>6147</v>
      </c>
      <c r="L107" s="190" t="s">
        <v>6147</v>
      </c>
      <c r="M107" s="190" t="s">
        <v>6147</v>
      </c>
      <c r="N107" s="190" t="s">
        <v>6147</v>
      </c>
    </row>
    <row r="108" spans="1:14" x14ac:dyDescent="0.2">
      <c r="A108" s="190">
        <v>802042</v>
      </c>
      <c r="B108" s="190" t="s">
        <v>58</v>
      </c>
      <c r="C108" s="190" t="s">
        <v>6147</v>
      </c>
      <c r="D108" s="190" t="s">
        <v>6147</v>
      </c>
      <c r="E108" s="190" t="s">
        <v>6147</v>
      </c>
      <c r="F108" s="190" t="s">
        <v>6147</v>
      </c>
      <c r="G108" s="190" t="s">
        <v>6147</v>
      </c>
      <c r="H108" s="190" t="s">
        <v>6147</v>
      </c>
      <c r="I108" s="190" t="s">
        <v>6147</v>
      </c>
      <c r="J108" s="190" t="s">
        <v>6147</v>
      </c>
      <c r="K108" s="190" t="s">
        <v>6147</v>
      </c>
      <c r="L108" s="190" t="s">
        <v>6147</v>
      </c>
      <c r="M108" s="190" t="s">
        <v>6147</v>
      </c>
      <c r="N108" s="190" t="s">
        <v>6147</v>
      </c>
    </row>
    <row r="109" spans="1:14" x14ac:dyDescent="0.2">
      <c r="A109" s="190">
        <v>802048</v>
      </c>
      <c r="B109" s="190" t="s">
        <v>58</v>
      </c>
      <c r="C109" s="190" t="s">
        <v>6147</v>
      </c>
      <c r="D109" s="190" t="s">
        <v>6147</v>
      </c>
      <c r="E109" s="190" t="s">
        <v>6147</v>
      </c>
      <c r="F109" s="190" t="s">
        <v>6147</v>
      </c>
      <c r="G109" s="190" t="s">
        <v>6147</v>
      </c>
      <c r="H109" s="190" t="s">
        <v>6147</v>
      </c>
      <c r="I109" s="190" t="s">
        <v>6147</v>
      </c>
      <c r="J109" s="190" t="s">
        <v>6147</v>
      </c>
      <c r="K109" s="190" t="s">
        <v>6147</v>
      </c>
      <c r="L109" s="190" t="s">
        <v>6147</v>
      </c>
      <c r="M109" s="190" t="s">
        <v>6147</v>
      </c>
      <c r="N109" s="190" t="s">
        <v>6147</v>
      </c>
    </row>
    <row r="110" spans="1:14" x14ac:dyDescent="0.2">
      <c r="A110" s="190">
        <v>802165</v>
      </c>
      <c r="B110" s="190" t="s">
        <v>58</v>
      </c>
      <c r="C110" s="190" t="s">
        <v>6147</v>
      </c>
      <c r="D110" s="190" t="s">
        <v>6147</v>
      </c>
      <c r="E110" s="190" t="s">
        <v>6147</v>
      </c>
      <c r="F110" s="190" t="s">
        <v>6147</v>
      </c>
      <c r="G110" s="190" t="s">
        <v>6147</v>
      </c>
      <c r="H110" s="190" t="s">
        <v>6147</v>
      </c>
      <c r="I110" s="190" t="s">
        <v>6147</v>
      </c>
      <c r="J110" s="190" t="s">
        <v>6147</v>
      </c>
      <c r="K110" s="190" t="s">
        <v>6147</v>
      </c>
      <c r="L110" s="190" t="s">
        <v>6147</v>
      </c>
      <c r="M110" s="190" t="s">
        <v>6147</v>
      </c>
      <c r="N110" s="190" t="s">
        <v>6147</v>
      </c>
    </row>
    <row r="111" spans="1:14" x14ac:dyDescent="0.2">
      <c r="A111" s="190">
        <v>802233</v>
      </c>
      <c r="B111" s="190" t="s">
        <v>58</v>
      </c>
      <c r="C111" s="190" t="s">
        <v>6147</v>
      </c>
      <c r="D111" s="190" t="s">
        <v>6147</v>
      </c>
      <c r="E111" s="190" t="s">
        <v>6147</v>
      </c>
      <c r="F111" s="190" t="s">
        <v>6147</v>
      </c>
      <c r="G111" s="190" t="s">
        <v>6147</v>
      </c>
      <c r="H111" s="190" t="s">
        <v>6147</v>
      </c>
      <c r="I111" s="190" t="s">
        <v>6147</v>
      </c>
      <c r="J111" s="190" t="s">
        <v>6147</v>
      </c>
      <c r="K111" s="190" t="s">
        <v>6147</v>
      </c>
      <c r="L111" s="190" t="s">
        <v>6147</v>
      </c>
      <c r="M111" s="190" t="s">
        <v>6147</v>
      </c>
      <c r="N111" s="190" t="s">
        <v>6147</v>
      </c>
    </row>
    <row r="112" spans="1:14" x14ac:dyDescent="0.2">
      <c r="A112" s="190">
        <v>802237</v>
      </c>
      <c r="B112" s="190" t="s">
        <v>58</v>
      </c>
      <c r="C112" s="190" t="s">
        <v>6147</v>
      </c>
      <c r="D112" s="190" t="s">
        <v>6147</v>
      </c>
      <c r="E112" s="190" t="s">
        <v>6147</v>
      </c>
      <c r="G112" s="190" t="s">
        <v>6147</v>
      </c>
      <c r="I112" s="190" t="s">
        <v>6147</v>
      </c>
      <c r="J112" s="190" t="s">
        <v>6147</v>
      </c>
      <c r="K112" s="190" t="s">
        <v>6147</v>
      </c>
      <c r="L112" s="190" t="s">
        <v>6147</v>
      </c>
      <c r="M112" s="190" t="s">
        <v>6147</v>
      </c>
      <c r="N112" s="190" t="s">
        <v>6147</v>
      </c>
    </row>
    <row r="113" spans="1:14" x14ac:dyDescent="0.2">
      <c r="A113" s="190">
        <v>802328</v>
      </c>
      <c r="B113" s="190" t="s">
        <v>58</v>
      </c>
      <c r="H113" s="190" t="s">
        <v>6147</v>
      </c>
      <c r="J113" s="190" t="s">
        <v>6147</v>
      </c>
      <c r="K113" s="190" t="s">
        <v>6147</v>
      </c>
      <c r="M113" s="190" t="s">
        <v>6147</v>
      </c>
      <c r="N113" s="190" t="s">
        <v>6147</v>
      </c>
    </row>
    <row r="114" spans="1:14" x14ac:dyDescent="0.2">
      <c r="A114" s="190">
        <v>802382</v>
      </c>
      <c r="B114" s="190" t="s">
        <v>58</v>
      </c>
      <c r="H114" s="190" t="s">
        <v>6147</v>
      </c>
      <c r="J114" s="190" t="s">
        <v>6147</v>
      </c>
      <c r="K114" s="190" t="s">
        <v>6147</v>
      </c>
      <c r="L114" s="190" t="s">
        <v>6147</v>
      </c>
      <c r="N114" s="190" t="s">
        <v>6147</v>
      </c>
    </row>
    <row r="115" spans="1:14" x14ac:dyDescent="0.2">
      <c r="A115" s="190">
        <v>802544</v>
      </c>
      <c r="B115" s="190" t="s">
        <v>58</v>
      </c>
      <c r="C115" s="190" t="s">
        <v>6147</v>
      </c>
      <c r="D115" s="190" t="s">
        <v>6147</v>
      </c>
      <c r="H115" s="190" t="s">
        <v>6147</v>
      </c>
      <c r="M115" s="190" t="s">
        <v>6147</v>
      </c>
      <c r="N115" s="190" t="s">
        <v>6147</v>
      </c>
    </row>
    <row r="116" spans="1:14" x14ac:dyDescent="0.2">
      <c r="A116" s="190">
        <v>802562</v>
      </c>
      <c r="B116" s="190" t="s">
        <v>58</v>
      </c>
      <c r="C116" s="190" t="s">
        <v>6147</v>
      </c>
      <c r="D116" s="190" t="s">
        <v>6147</v>
      </c>
      <c r="E116" s="190" t="s">
        <v>6147</v>
      </c>
      <c r="F116" s="190" t="s">
        <v>6147</v>
      </c>
      <c r="G116" s="190" t="s">
        <v>6147</v>
      </c>
      <c r="H116" s="190" t="s">
        <v>6147</v>
      </c>
      <c r="I116" s="190" t="s">
        <v>6147</v>
      </c>
      <c r="J116" s="190" t="s">
        <v>6147</v>
      </c>
      <c r="K116" s="190" t="s">
        <v>6147</v>
      </c>
      <c r="L116" s="190" t="s">
        <v>6147</v>
      </c>
      <c r="M116" s="190" t="s">
        <v>6147</v>
      </c>
      <c r="N116" s="190" t="s">
        <v>6147</v>
      </c>
    </row>
    <row r="117" spans="1:14" x14ac:dyDescent="0.2">
      <c r="A117" s="190">
        <v>802672</v>
      </c>
      <c r="B117" s="190" t="s">
        <v>58</v>
      </c>
      <c r="D117" s="190" t="s">
        <v>6147</v>
      </c>
      <c r="E117" s="190" t="s">
        <v>6147</v>
      </c>
      <c r="F117" s="190" t="s">
        <v>6147</v>
      </c>
      <c r="G117" s="190" t="s">
        <v>6147</v>
      </c>
      <c r="H117" s="190" t="s">
        <v>6147</v>
      </c>
      <c r="I117" s="190" t="s">
        <v>6147</v>
      </c>
      <c r="J117" s="190" t="s">
        <v>6147</v>
      </c>
      <c r="K117" s="190" t="s">
        <v>6147</v>
      </c>
      <c r="L117" s="190" t="s">
        <v>6147</v>
      </c>
      <c r="M117" s="190" t="s">
        <v>6147</v>
      </c>
    </row>
    <row r="118" spans="1:14" x14ac:dyDescent="0.2">
      <c r="A118" s="190">
        <v>802687</v>
      </c>
      <c r="B118" s="190" t="s">
        <v>58</v>
      </c>
      <c r="C118" s="190" t="s">
        <v>6147</v>
      </c>
      <c r="D118" s="190" t="s">
        <v>6147</v>
      </c>
      <c r="E118" s="190" t="s">
        <v>6147</v>
      </c>
      <c r="F118" s="190" t="s">
        <v>6147</v>
      </c>
      <c r="G118" s="190" t="s">
        <v>6147</v>
      </c>
      <c r="K118" s="190" t="s">
        <v>6147</v>
      </c>
      <c r="L118" s="190" t="s">
        <v>6147</v>
      </c>
      <c r="M118" s="190" t="s">
        <v>6147</v>
      </c>
    </row>
    <row r="119" spans="1:14" x14ac:dyDescent="0.2">
      <c r="A119" s="190">
        <v>802701</v>
      </c>
      <c r="B119" s="190" t="s">
        <v>58</v>
      </c>
      <c r="C119" s="190" t="s">
        <v>6147</v>
      </c>
      <c r="D119" s="190" t="s">
        <v>6147</v>
      </c>
      <c r="E119" s="190" t="s">
        <v>6147</v>
      </c>
      <c r="F119" s="190" t="s">
        <v>6147</v>
      </c>
      <c r="G119" s="190" t="s">
        <v>6147</v>
      </c>
      <c r="H119" s="190" t="s">
        <v>6147</v>
      </c>
      <c r="I119" s="190" t="s">
        <v>6147</v>
      </c>
      <c r="J119" s="190" t="s">
        <v>6147</v>
      </c>
      <c r="K119" s="190" t="s">
        <v>6147</v>
      </c>
      <c r="L119" s="190" t="s">
        <v>6147</v>
      </c>
      <c r="M119" s="190" t="s">
        <v>6147</v>
      </c>
      <c r="N119" s="190" t="s">
        <v>6147</v>
      </c>
    </row>
    <row r="120" spans="1:14" x14ac:dyDescent="0.2">
      <c r="A120" s="190">
        <v>802727</v>
      </c>
      <c r="B120" s="190" t="s">
        <v>58</v>
      </c>
      <c r="D120" s="190" t="s">
        <v>6147</v>
      </c>
      <c r="E120" s="190" t="s">
        <v>6147</v>
      </c>
      <c r="F120" s="190" t="s">
        <v>6147</v>
      </c>
      <c r="H120" s="190" t="s">
        <v>6147</v>
      </c>
      <c r="I120" s="190" t="s">
        <v>6147</v>
      </c>
      <c r="J120" s="190" t="s">
        <v>6147</v>
      </c>
      <c r="K120" s="190" t="s">
        <v>6147</v>
      </c>
      <c r="L120" s="190" t="s">
        <v>6147</v>
      </c>
      <c r="M120" s="190" t="s">
        <v>6147</v>
      </c>
      <c r="N120" s="190" t="s">
        <v>6147</v>
      </c>
    </row>
    <row r="121" spans="1:14" x14ac:dyDescent="0.2">
      <c r="A121" s="190">
        <v>802742</v>
      </c>
      <c r="B121" s="190" t="s">
        <v>58</v>
      </c>
      <c r="E121" s="190" t="s">
        <v>6147</v>
      </c>
      <c r="J121" s="190" t="s">
        <v>6147</v>
      </c>
      <c r="K121" s="190" t="s">
        <v>6147</v>
      </c>
      <c r="L121" s="190" t="s">
        <v>6147</v>
      </c>
      <c r="M121" s="190" t="s">
        <v>6147</v>
      </c>
    </row>
    <row r="122" spans="1:14" x14ac:dyDescent="0.2">
      <c r="A122" s="190">
        <v>802760</v>
      </c>
      <c r="B122" s="190" t="s">
        <v>58</v>
      </c>
      <c r="C122" s="190" t="s">
        <v>6147</v>
      </c>
      <c r="D122" s="190" t="s">
        <v>6147</v>
      </c>
      <c r="E122" s="190" t="s">
        <v>6147</v>
      </c>
      <c r="F122" s="190" t="s">
        <v>6147</v>
      </c>
      <c r="G122" s="190" t="s">
        <v>6147</v>
      </c>
      <c r="H122" s="190" t="s">
        <v>6147</v>
      </c>
      <c r="I122" s="190" t="s">
        <v>6147</v>
      </c>
      <c r="J122" s="190" t="s">
        <v>6147</v>
      </c>
      <c r="K122" s="190" t="s">
        <v>6147</v>
      </c>
      <c r="L122" s="190" t="s">
        <v>6147</v>
      </c>
      <c r="M122" s="190" t="s">
        <v>6147</v>
      </c>
      <c r="N122" s="190" t="s">
        <v>6147</v>
      </c>
    </row>
    <row r="123" spans="1:14" x14ac:dyDescent="0.2">
      <c r="A123" s="190">
        <v>802777</v>
      </c>
      <c r="B123" s="190" t="s">
        <v>58</v>
      </c>
      <c r="D123" s="190" t="s">
        <v>6147</v>
      </c>
      <c r="E123" s="190" t="s">
        <v>6147</v>
      </c>
      <c r="F123" s="190" t="s">
        <v>6147</v>
      </c>
      <c r="G123" s="190" t="s">
        <v>6147</v>
      </c>
      <c r="J123" s="190" t="s">
        <v>6147</v>
      </c>
      <c r="K123" s="190" t="s">
        <v>6147</v>
      </c>
      <c r="L123" s="190" t="s">
        <v>6147</v>
      </c>
      <c r="M123" s="190" t="s">
        <v>6147</v>
      </c>
    </row>
    <row r="124" spans="1:14" x14ac:dyDescent="0.2">
      <c r="A124" s="190">
        <v>802812</v>
      </c>
      <c r="B124" s="190" t="s">
        <v>58</v>
      </c>
      <c r="C124" s="190" t="s">
        <v>6147</v>
      </c>
      <c r="D124" s="190" t="s">
        <v>6147</v>
      </c>
      <c r="E124" s="190" t="s">
        <v>6147</v>
      </c>
      <c r="F124" s="190" t="s">
        <v>6147</v>
      </c>
      <c r="G124" s="190" t="s">
        <v>6147</v>
      </c>
      <c r="H124" s="190" t="s">
        <v>6147</v>
      </c>
      <c r="I124" s="190" t="s">
        <v>6147</v>
      </c>
      <c r="J124" s="190" t="s">
        <v>6147</v>
      </c>
      <c r="K124" s="190" t="s">
        <v>6147</v>
      </c>
      <c r="L124" s="190" t="s">
        <v>6147</v>
      </c>
      <c r="M124" s="190" t="s">
        <v>6147</v>
      </c>
      <c r="N124" s="190" t="s">
        <v>6147</v>
      </c>
    </row>
    <row r="125" spans="1:14" x14ac:dyDescent="0.2">
      <c r="A125" s="190">
        <v>802924</v>
      </c>
      <c r="B125" s="190" t="s">
        <v>58</v>
      </c>
      <c r="D125" s="190" t="s">
        <v>6147</v>
      </c>
      <c r="F125" s="190" t="s">
        <v>6147</v>
      </c>
      <c r="H125" s="190" t="s">
        <v>6147</v>
      </c>
      <c r="I125" s="190" t="s">
        <v>6147</v>
      </c>
      <c r="J125" s="190" t="s">
        <v>6147</v>
      </c>
      <c r="K125" s="190" t="s">
        <v>6147</v>
      </c>
      <c r="L125" s="190" t="s">
        <v>6147</v>
      </c>
      <c r="M125" s="190" t="s">
        <v>6147</v>
      </c>
      <c r="N125" s="190" t="s">
        <v>6147</v>
      </c>
    </row>
    <row r="126" spans="1:14" x14ac:dyDescent="0.2">
      <c r="A126" s="190">
        <v>802934</v>
      </c>
      <c r="B126" s="190" t="s">
        <v>58</v>
      </c>
      <c r="C126" s="190" t="s">
        <v>6147</v>
      </c>
      <c r="D126" s="190" t="s">
        <v>6147</v>
      </c>
      <c r="E126" s="190" t="s">
        <v>6147</v>
      </c>
      <c r="F126" s="190" t="s">
        <v>6147</v>
      </c>
      <c r="H126" s="190" t="s">
        <v>6147</v>
      </c>
      <c r="I126" s="190" t="s">
        <v>6147</v>
      </c>
      <c r="J126" s="190" t="s">
        <v>6147</v>
      </c>
      <c r="K126" s="190" t="s">
        <v>6147</v>
      </c>
      <c r="L126" s="190" t="s">
        <v>6147</v>
      </c>
      <c r="M126" s="190" t="s">
        <v>6147</v>
      </c>
      <c r="N126" s="190" t="s">
        <v>6147</v>
      </c>
    </row>
    <row r="127" spans="1:14" x14ac:dyDescent="0.2">
      <c r="A127" s="190">
        <v>802996</v>
      </c>
      <c r="B127" s="190" t="s">
        <v>58</v>
      </c>
      <c r="C127" s="190" t="s">
        <v>6147</v>
      </c>
      <c r="D127" s="190" t="s">
        <v>6147</v>
      </c>
      <c r="E127" s="190" t="s">
        <v>6147</v>
      </c>
      <c r="J127" s="190" t="s">
        <v>6147</v>
      </c>
      <c r="K127" s="190" t="s">
        <v>6147</v>
      </c>
    </row>
    <row r="128" spans="1:14" x14ac:dyDescent="0.2">
      <c r="A128" s="190">
        <v>803102</v>
      </c>
      <c r="B128" s="190" t="s">
        <v>58</v>
      </c>
      <c r="C128" s="190" t="s">
        <v>6147</v>
      </c>
      <c r="D128" s="190" t="s">
        <v>6147</v>
      </c>
      <c r="E128" s="190" t="s">
        <v>6147</v>
      </c>
      <c r="F128" s="190" t="s">
        <v>6147</v>
      </c>
      <c r="G128" s="190" t="s">
        <v>6147</v>
      </c>
      <c r="I128" s="190" t="s">
        <v>6147</v>
      </c>
      <c r="J128" s="190" t="s">
        <v>6147</v>
      </c>
      <c r="K128" s="190" t="s">
        <v>6147</v>
      </c>
      <c r="L128" s="190" t="s">
        <v>6147</v>
      </c>
      <c r="M128" s="190" t="s">
        <v>6147</v>
      </c>
      <c r="N128" s="190" t="s">
        <v>6147</v>
      </c>
    </row>
    <row r="129" spans="1:14" x14ac:dyDescent="0.2">
      <c r="A129" s="190">
        <v>803230</v>
      </c>
      <c r="B129" s="190" t="s">
        <v>58</v>
      </c>
      <c r="E129" s="190" t="s">
        <v>6147</v>
      </c>
      <c r="H129" s="190" t="s">
        <v>6147</v>
      </c>
      <c r="L129" s="190" t="s">
        <v>6147</v>
      </c>
      <c r="M129" s="190" t="s">
        <v>6147</v>
      </c>
      <c r="N129" s="190" t="s">
        <v>6147</v>
      </c>
    </row>
    <row r="130" spans="1:14" x14ac:dyDescent="0.2">
      <c r="A130" s="190">
        <v>803320</v>
      </c>
      <c r="B130" s="190" t="s">
        <v>58</v>
      </c>
      <c r="C130" s="190" t="s">
        <v>6147</v>
      </c>
      <c r="D130" s="190" t="s">
        <v>6147</v>
      </c>
      <c r="E130" s="190" t="s">
        <v>6147</v>
      </c>
      <c r="G130" s="190" t="s">
        <v>6147</v>
      </c>
      <c r="H130" s="190" t="s">
        <v>6147</v>
      </c>
      <c r="I130" s="190" t="s">
        <v>6147</v>
      </c>
      <c r="J130" s="190" t="s">
        <v>6147</v>
      </c>
      <c r="K130" s="190" t="s">
        <v>6147</v>
      </c>
      <c r="L130" s="190" t="s">
        <v>6147</v>
      </c>
      <c r="M130" s="190" t="s">
        <v>6147</v>
      </c>
      <c r="N130" s="190" t="s">
        <v>6147</v>
      </c>
    </row>
    <row r="131" spans="1:14" x14ac:dyDescent="0.2">
      <c r="A131" s="190">
        <v>803462</v>
      </c>
      <c r="B131" s="190" t="s">
        <v>58</v>
      </c>
      <c r="D131" s="190" t="s">
        <v>6147</v>
      </c>
      <c r="E131" s="190" t="s">
        <v>6147</v>
      </c>
      <c r="F131" s="190" t="s">
        <v>6147</v>
      </c>
      <c r="G131" s="190" t="s">
        <v>6147</v>
      </c>
      <c r="H131" s="190" t="s">
        <v>6147</v>
      </c>
      <c r="I131" s="190" t="s">
        <v>6147</v>
      </c>
      <c r="J131" s="190" t="s">
        <v>6147</v>
      </c>
      <c r="K131" s="190" t="s">
        <v>6147</v>
      </c>
      <c r="L131" s="190" t="s">
        <v>6147</v>
      </c>
      <c r="M131" s="190" t="s">
        <v>6147</v>
      </c>
      <c r="N131" s="190" t="s">
        <v>6147</v>
      </c>
    </row>
    <row r="132" spans="1:14" x14ac:dyDescent="0.2">
      <c r="A132" s="190">
        <v>803475</v>
      </c>
      <c r="B132" s="190" t="s">
        <v>58</v>
      </c>
      <c r="C132" s="190" t="s">
        <v>6147</v>
      </c>
      <c r="D132" s="190" t="s">
        <v>6147</v>
      </c>
      <c r="E132" s="190" t="s">
        <v>6147</v>
      </c>
      <c r="F132" s="190" t="s">
        <v>6147</v>
      </c>
      <c r="I132" s="190" t="s">
        <v>6147</v>
      </c>
      <c r="J132" s="190" t="s">
        <v>6147</v>
      </c>
      <c r="K132" s="190" t="s">
        <v>6147</v>
      </c>
      <c r="L132" s="190" t="s">
        <v>6147</v>
      </c>
      <c r="M132" s="190" t="s">
        <v>6147</v>
      </c>
      <c r="N132" s="190" t="s">
        <v>6147</v>
      </c>
    </row>
    <row r="133" spans="1:14" x14ac:dyDescent="0.2">
      <c r="A133" s="190">
        <v>803491</v>
      </c>
      <c r="B133" s="190" t="s">
        <v>58</v>
      </c>
      <c r="C133" s="190" t="s">
        <v>6147</v>
      </c>
      <c r="D133" s="190" t="s">
        <v>6147</v>
      </c>
      <c r="E133" s="190" t="s">
        <v>6147</v>
      </c>
      <c r="F133" s="190" t="s">
        <v>6147</v>
      </c>
      <c r="G133" s="190" t="s">
        <v>6147</v>
      </c>
      <c r="H133" s="190" t="s">
        <v>6147</v>
      </c>
      <c r="I133" s="190" t="s">
        <v>6147</v>
      </c>
      <c r="J133" s="190" t="s">
        <v>6147</v>
      </c>
      <c r="K133" s="190" t="s">
        <v>6147</v>
      </c>
      <c r="L133" s="190" t="s">
        <v>6147</v>
      </c>
      <c r="M133" s="190" t="s">
        <v>6147</v>
      </c>
      <c r="N133" s="190" t="s">
        <v>6147</v>
      </c>
    </row>
    <row r="134" spans="1:14" x14ac:dyDescent="0.2">
      <c r="A134" s="190">
        <v>803577</v>
      </c>
      <c r="B134" s="190" t="s">
        <v>58</v>
      </c>
      <c r="C134" s="190" t="s">
        <v>6147</v>
      </c>
      <c r="D134" s="190" t="s">
        <v>6147</v>
      </c>
      <c r="E134" s="190" t="s">
        <v>6147</v>
      </c>
      <c r="F134" s="190" t="s">
        <v>6147</v>
      </c>
      <c r="G134" s="190" t="s">
        <v>6147</v>
      </c>
      <c r="H134" s="190" t="s">
        <v>6147</v>
      </c>
      <c r="I134" s="190" t="s">
        <v>6147</v>
      </c>
      <c r="J134" s="190" t="s">
        <v>6147</v>
      </c>
      <c r="K134" s="190" t="s">
        <v>6147</v>
      </c>
      <c r="L134" s="190" t="s">
        <v>6147</v>
      </c>
      <c r="M134" s="190" t="s">
        <v>6147</v>
      </c>
      <c r="N134" s="190" t="s">
        <v>6147</v>
      </c>
    </row>
    <row r="135" spans="1:14" x14ac:dyDescent="0.2">
      <c r="A135" s="190">
        <v>803624</v>
      </c>
      <c r="B135" s="190" t="s">
        <v>58</v>
      </c>
      <c r="C135" s="190" t="s">
        <v>6147</v>
      </c>
      <c r="D135" s="190" t="s">
        <v>6147</v>
      </c>
      <c r="E135" s="190" t="s">
        <v>6147</v>
      </c>
      <c r="F135" s="190" t="s">
        <v>6147</v>
      </c>
      <c r="G135" s="190" t="s">
        <v>6147</v>
      </c>
      <c r="H135" s="190" t="s">
        <v>6147</v>
      </c>
      <c r="I135" s="190" t="s">
        <v>6147</v>
      </c>
      <c r="J135" s="190" t="s">
        <v>6147</v>
      </c>
      <c r="K135" s="190" t="s">
        <v>6147</v>
      </c>
      <c r="L135" s="190" t="s">
        <v>6147</v>
      </c>
      <c r="M135" s="190" t="s">
        <v>6147</v>
      </c>
      <c r="N135" s="190" t="s">
        <v>6147</v>
      </c>
    </row>
    <row r="136" spans="1:14" x14ac:dyDescent="0.2">
      <c r="A136" s="190">
        <v>803636</v>
      </c>
      <c r="B136" s="190" t="s">
        <v>58</v>
      </c>
      <c r="E136" s="190" t="s">
        <v>6147</v>
      </c>
      <c r="F136" s="190" t="s">
        <v>6147</v>
      </c>
      <c r="G136" s="190" t="s">
        <v>6147</v>
      </c>
      <c r="H136" s="190" t="s">
        <v>6147</v>
      </c>
      <c r="J136" s="190" t="s">
        <v>6147</v>
      </c>
      <c r="K136" s="190" t="s">
        <v>6147</v>
      </c>
      <c r="L136" s="190" t="s">
        <v>6147</v>
      </c>
      <c r="M136" s="190" t="s">
        <v>6147</v>
      </c>
      <c r="N136" s="190" t="s">
        <v>6147</v>
      </c>
    </row>
    <row r="137" spans="1:14" x14ac:dyDescent="0.2">
      <c r="A137" s="190">
        <v>803658</v>
      </c>
      <c r="B137" s="190" t="s">
        <v>58</v>
      </c>
      <c r="C137" s="190" t="s">
        <v>6147</v>
      </c>
      <c r="D137" s="190" t="s">
        <v>6147</v>
      </c>
      <c r="E137" s="190" t="s">
        <v>6147</v>
      </c>
      <c r="F137" s="190" t="s">
        <v>6147</v>
      </c>
      <c r="H137" s="190" t="s">
        <v>6147</v>
      </c>
      <c r="I137" s="190" t="s">
        <v>6147</v>
      </c>
      <c r="J137" s="190" t="s">
        <v>6147</v>
      </c>
      <c r="K137" s="190" t="s">
        <v>6147</v>
      </c>
      <c r="L137" s="190" t="s">
        <v>6147</v>
      </c>
      <c r="M137" s="190" t="s">
        <v>6147</v>
      </c>
      <c r="N137" s="190" t="s">
        <v>6147</v>
      </c>
    </row>
    <row r="138" spans="1:14" x14ac:dyDescent="0.2">
      <c r="A138" s="190">
        <v>803671</v>
      </c>
      <c r="B138" s="190" t="s">
        <v>58</v>
      </c>
      <c r="C138" s="190" t="s">
        <v>6147</v>
      </c>
      <c r="D138" s="190" t="s">
        <v>6147</v>
      </c>
      <c r="E138" s="190" t="s">
        <v>6147</v>
      </c>
      <c r="G138" s="190" t="s">
        <v>6147</v>
      </c>
      <c r="H138" s="190" t="s">
        <v>6147</v>
      </c>
      <c r="I138" s="190" t="s">
        <v>6147</v>
      </c>
      <c r="J138" s="190" t="s">
        <v>6147</v>
      </c>
      <c r="K138" s="190" t="s">
        <v>6147</v>
      </c>
      <c r="L138" s="190" t="s">
        <v>6147</v>
      </c>
      <c r="M138" s="190" t="s">
        <v>6147</v>
      </c>
      <c r="N138" s="190" t="s">
        <v>6147</v>
      </c>
    </row>
    <row r="139" spans="1:14" x14ac:dyDescent="0.2">
      <c r="A139" s="190">
        <v>803673</v>
      </c>
      <c r="B139" s="190" t="s">
        <v>58</v>
      </c>
      <c r="E139" s="190" t="s">
        <v>6147</v>
      </c>
      <c r="F139" s="190" t="s">
        <v>6147</v>
      </c>
      <c r="H139" s="190" t="s">
        <v>6147</v>
      </c>
      <c r="J139" s="190" t="s">
        <v>6147</v>
      </c>
      <c r="K139" s="190" t="s">
        <v>6147</v>
      </c>
      <c r="L139" s="190" t="s">
        <v>6147</v>
      </c>
      <c r="M139" s="190" t="s">
        <v>6147</v>
      </c>
      <c r="N139" s="190" t="s">
        <v>6147</v>
      </c>
    </row>
    <row r="140" spans="1:14" x14ac:dyDescent="0.2">
      <c r="A140" s="190">
        <v>803706</v>
      </c>
      <c r="B140" s="190" t="s">
        <v>58</v>
      </c>
      <c r="C140" s="190" t="s">
        <v>6147</v>
      </c>
      <c r="D140" s="190" t="s">
        <v>6147</v>
      </c>
      <c r="E140" s="190" t="s">
        <v>6147</v>
      </c>
      <c r="F140" s="190" t="s">
        <v>6147</v>
      </c>
      <c r="G140" s="190" t="s">
        <v>6147</v>
      </c>
      <c r="H140" s="190" t="s">
        <v>6147</v>
      </c>
      <c r="I140" s="190" t="s">
        <v>6147</v>
      </c>
      <c r="J140" s="190" t="s">
        <v>6147</v>
      </c>
      <c r="K140" s="190" t="s">
        <v>6147</v>
      </c>
      <c r="L140" s="190" t="s">
        <v>6147</v>
      </c>
      <c r="M140" s="190" t="s">
        <v>6147</v>
      </c>
      <c r="N140" s="190" t="s">
        <v>6147</v>
      </c>
    </row>
    <row r="141" spans="1:14" x14ac:dyDescent="0.2">
      <c r="A141" s="190">
        <v>803842</v>
      </c>
      <c r="B141" s="190" t="s">
        <v>58</v>
      </c>
      <c r="C141" s="190" t="s">
        <v>6147</v>
      </c>
      <c r="D141" s="190" t="s">
        <v>6147</v>
      </c>
      <c r="E141" s="190" t="s">
        <v>6147</v>
      </c>
      <c r="H141" s="190" t="s">
        <v>6147</v>
      </c>
      <c r="I141" s="190" t="s">
        <v>6147</v>
      </c>
      <c r="J141" s="190" t="s">
        <v>6147</v>
      </c>
      <c r="K141" s="190" t="s">
        <v>6147</v>
      </c>
      <c r="L141" s="190" t="s">
        <v>6147</v>
      </c>
      <c r="M141" s="190" t="s">
        <v>6147</v>
      </c>
    </row>
    <row r="142" spans="1:14" x14ac:dyDescent="0.2">
      <c r="A142" s="190">
        <v>803855</v>
      </c>
      <c r="B142" s="190" t="s">
        <v>58</v>
      </c>
      <c r="C142" s="190" t="s">
        <v>6147</v>
      </c>
      <c r="D142" s="190" t="s">
        <v>6147</v>
      </c>
      <c r="E142" s="190" t="s">
        <v>6147</v>
      </c>
      <c r="F142" s="190" t="s">
        <v>6147</v>
      </c>
      <c r="G142" s="190" t="s">
        <v>6147</v>
      </c>
      <c r="H142" s="190" t="s">
        <v>6147</v>
      </c>
      <c r="I142" s="190" t="s">
        <v>6147</v>
      </c>
      <c r="J142" s="190" t="s">
        <v>6147</v>
      </c>
      <c r="K142" s="190" t="s">
        <v>6147</v>
      </c>
      <c r="L142" s="190" t="s">
        <v>6147</v>
      </c>
      <c r="N142" s="190" t="s">
        <v>6147</v>
      </c>
    </row>
    <row r="143" spans="1:14" x14ac:dyDescent="0.2">
      <c r="A143" s="190">
        <v>803975</v>
      </c>
      <c r="B143" s="190" t="s">
        <v>58</v>
      </c>
      <c r="D143" s="190" t="s">
        <v>6147</v>
      </c>
      <c r="E143" s="190" t="s">
        <v>6147</v>
      </c>
      <c r="F143" s="190" t="s">
        <v>6147</v>
      </c>
      <c r="G143" s="190" t="s">
        <v>6147</v>
      </c>
      <c r="H143" s="190" t="s">
        <v>6147</v>
      </c>
      <c r="J143" s="190" t="s">
        <v>6147</v>
      </c>
      <c r="K143" s="190" t="s">
        <v>6147</v>
      </c>
      <c r="L143" s="190" t="s">
        <v>6147</v>
      </c>
      <c r="N143" s="190" t="s">
        <v>6147</v>
      </c>
    </row>
    <row r="144" spans="1:14" x14ac:dyDescent="0.2">
      <c r="A144" s="190">
        <v>804017</v>
      </c>
      <c r="B144" s="190" t="s">
        <v>58</v>
      </c>
      <c r="D144" s="190" t="s">
        <v>6147</v>
      </c>
      <c r="E144" s="190" t="s">
        <v>6147</v>
      </c>
      <c r="G144" s="190" t="s">
        <v>6147</v>
      </c>
      <c r="H144" s="190" t="s">
        <v>6147</v>
      </c>
      <c r="I144" s="190" t="s">
        <v>6147</v>
      </c>
      <c r="J144" s="190" t="s">
        <v>6147</v>
      </c>
      <c r="K144" s="190" t="s">
        <v>6147</v>
      </c>
      <c r="L144" s="190" t="s">
        <v>6147</v>
      </c>
      <c r="M144" s="190" t="s">
        <v>6147</v>
      </c>
      <c r="N144" s="190" t="s">
        <v>6147</v>
      </c>
    </row>
    <row r="145" spans="1:14" x14ac:dyDescent="0.2">
      <c r="A145" s="190">
        <v>804024</v>
      </c>
      <c r="B145" s="190" t="s">
        <v>58</v>
      </c>
      <c r="E145" s="190" t="s">
        <v>6147</v>
      </c>
      <c r="F145" s="190" t="s">
        <v>6147</v>
      </c>
      <c r="J145" s="190" t="s">
        <v>6147</v>
      </c>
      <c r="K145" s="190" t="s">
        <v>6147</v>
      </c>
      <c r="M145" s="190" t="s">
        <v>6147</v>
      </c>
    </row>
    <row r="146" spans="1:14" x14ac:dyDescent="0.2">
      <c r="A146" s="190">
        <v>804094</v>
      </c>
      <c r="B146" s="190" t="s">
        <v>58</v>
      </c>
      <c r="C146" s="190" t="s">
        <v>6147</v>
      </c>
      <c r="D146" s="190" t="s">
        <v>6147</v>
      </c>
      <c r="E146" s="190" t="s">
        <v>6147</v>
      </c>
      <c r="F146" s="190" t="s">
        <v>6147</v>
      </c>
      <c r="G146" s="190" t="s">
        <v>6147</v>
      </c>
      <c r="H146" s="190" t="s">
        <v>6147</v>
      </c>
      <c r="I146" s="190" t="s">
        <v>6147</v>
      </c>
      <c r="J146" s="190" t="s">
        <v>6147</v>
      </c>
      <c r="K146" s="190" t="s">
        <v>6147</v>
      </c>
      <c r="L146" s="190" t="s">
        <v>6147</v>
      </c>
      <c r="M146" s="190" t="s">
        <v>6147</v>
      </c>
      <c r="N146" s="190" t="s">
        <v>6147</v>
      </c>
    </row>
    <row r="147" spans="1:14" x14ac:dyDescent="0.2">
      <c r="A147" s="190">
        <v>804216</v>
      </c>
      <c r="B147" s="190" t="s">
        <v>58</v>
      </c>
      <c r="D147" s="190" t="s">
        <v>6147</v>
      </c>
      <c r="H147" s="190" t="s">
        <v>6147</v>
      </c>
      <c r="J147" s="190" t="s">
        <v>6147</v>
      </c>
      <c r="K147" s="190" t="s">
        <v>6147</v>
      </c>
      <c r="N147" s="190" t="s">
        <v>6147</v>
      </c>
    </row>
    <row r="148" spans="1:14" x14ac:dyDescent="0.2">
      <c r="A148" s="190">
        <v>804219</v>
      </c>
      <c r="B148" s="190" t="s">
        <v>58</v>
      </c>
      <c r="C148" s="190" t="s">
        <v>6147</v>
      </c>
      <c r="D148" s="190" t="s">
        <v>6147</v>
      </c>
      <c r="H148" s="190" t="s">
        <v>6147</v>
      </c>
      <c r="J148" s="190" t="s">
        <v>6147</v>
      </c>
      <c r="K148" s="190" t="s">
        <v>6147</v>
      </c>
      <c r="L148" s="190" t="s">
        <v>6147</v>
      </c>
      <c r="N148" s="190" t="s">
        <v>6147</v>
      </c>
    </row>
    <row r="149" spans="1:14" x14ac:dyDescent="0.2">
      <c r="A149" s="190">
        <v>804271</v>
      </c>
      <c r="B149" s="190" t="s">
        <v>58</v>
      </c>
      <c r="C149" s="190" t="s">
        <v>6147</v>
      </c>
      <c r="D149" s="190" t="s">
        <v>6147</v>
      </c>
      <c r="E149" s="190" t="s">
        <v>6147</v>
      </c>
      <c r="H149" s="190" t="s">
        <v>6147</v>
      </c>
      <c r="I149" s="190" t="s">
        <v>6147</v>
      </c>
      <c r="J149" s="190" t="s">
        <v>6147</v>
      </c>
      <c r="K149" s="190" t="s">
        <v>6147</v>
      </c>
      <c r="L149" s="190" t="s">
        <v>6147</v>
      </c>
      <c r="M149" s="190" t="s">
        <v>6147</v>
      </c>
      <c r="N149" s="190" t="s">
        <v>6147</v>
      </c>
    </row>
    <row r="150" spans="1:14" x14ac:dyDescent="0.2">
      <c r="A150" s="190">
        <v>804343</v>
      </c>
      <c r="B150" s="190" t="s">
        <v>58</v>
      </c>
      <c r="D150" s="190" t="s">
        <v>6147</v>
      </c>
      <c r="G150" s="190" t="s">
        <v>6147</v>
      </c>
      <c r="H150" s="190" t="s">
        <v>6147</v>
      </c>
      <c r="I150" s="190" t="s">
        <v>6147</v>
      </c>
      <c r="J150" s="190" t="s">
        <v>6147</v>
      </c>
      <c r="K150" s="190" t="s">
        <v>6147</v>
      </c>
      <c r="L150" s="190" t="s">
        <v>6147</v>
      </c>
      <c r="N150" s="190" t="s">
        <v>6147</v>
      </c>
    </row>
    <row r="151" spans="1:14" x14ac:dyDescent="0.2">
      <c r="A151" s="190">
        <v>804349</v>
      </c>
      <c r="B151" s="190" t="s">
        <v>58</v>
      </c>
      <c r="D151" s="190" t="s">
        <v>6147</v>
      </c>
      <c r="E151" s="190" t="s">
        <v>6147</v>
      </c>
      <c r="G151" s="190" t="s">
        <v>6147</v>
      </c>
      <c r="H151" s="190" t="s">
        <v>6147</v>
      </c>
      <c r="J151" s="190" t="s">
        <v>6147</v>
      </c>
      <c r="K151" s="190" t="s">
        <v>6147</v>
      </c>
      <c r="L151" s="190" t="s">
        <v>6147</v>
      </c>
      <c r="M151" s="190" t="s">
        <v>6147</v>
      </c>
      <c r="N151" s="190" t="s">
        <v>6147</v>
      </c>
    </row>
    <row r="152" spans="1:14" x14ac:dyDescent="0.2">
      <c r="A152" s="190">
        <v>804368</v>
      </c>
      <c r="B152" s="190" t="s">
        <v>58</v>
      </c>
      <c r="E152" s="190" t="s">
        <v>6147</v>
      </c>
      <c r="G152" s="190" t="s">
        <v>6147</v>
      </c>
      <c r="H152" s="190" t="s">
        <v>6147</v>
      </c>
      <c r="J152" s="190" t="s">
        <v>6147</v>
      </c>
      <c r="K152" s="190" t="s">
        <v>6147</v>
      </c>
      <c r="L152" s="190" t="s">
        <v>6147</v>
      </c>
      <c r="M152" s="190" t="s">
        <v>6147</v>
      </c>
    </row>
    <row r="153" spans="1:14" x14ac:dyDescent="0.2">
      <c r="A153" s="190">
        <v>804417</v>
      </c>
      <c r="B153" s="190" t="s">
        <v>58</v>
      </c>
      <c r="C153" s="190" t="s">
        <v>6147</v>
      </c>
      <c r="E153" s="190" t="s">
        <v>6147</v>
      </c>
      <c r="F153" s="190" t="s">
        <v>6147</v>
      </c>
      <c r="G153" s="190" t="s">
        <v>6147</v>
      </c>
      <c r="H153" s="190" t="s">
        <v>6147</v>
      </c>
      <c r="I153" s="190" t="s">
        <v>6147</v>
      </c>
      <c r="J153" s="190" t="s">
        <v>6147</v>
      </c>
      <c r="K153" s="190" t="s">
        <v>6147</v>
      </c>
      <c r="L153" s="190" t="s">
        <v>6147</v>
      </c>
      <c r="M153" s="190" t="s">
        <v>6147</v>
      </c>
      <c r="N153" s="190" t="s">
        <v>6147</v>
      </c>
    </row>
    <row r="154" spans="1:14" x14ac:dyDescent="0.2">
      <c r="A154" s="190">
        <v>804453</v>
      </c>
      <c r="B154" s="190" t="s">
        <v>58</v>
      </c>
      <c r="C154" s="190" t="s">
        <v>6147</v>
      </c>
      <c r="D154" s="190" t="s">
        <v>6147</v>
      </c>
      <c r="E154" s="190" t="s">
        <v>6147</v>
      </c>
      <c r="F154" s="190" t="s">
        <v>6147</v>
      </c>
      <c r="G154" s="190" t="s">
        <v>6147</v>
      </c>
      <c r="H154" s="190" t="s">
        <v>6147</v>
      </c>
      <c r="I154" s="190" t="s">
        <v>6147</v>
      </c>
      <c r="J154" s="190" t="s">
        <v>6147</v>
      </c>
      <c r="K154" s="190" t="s">
        <v>6147</v>
      </c>
      <c r="L154" s="190" t="s">
        <v>6147</v>
      </c>
      <c r="M154" s="190" t="s">
        <v>6147</v>
      </c>
      <c r="N154" s="190" t="s">
        <v>6147</v>
      </c>
    </row>
    <row r="155" spans="1:14" x14ac:dyDescent="0.2">
      <c r="A155" s="190">
        <v>804469</v>
      </c>
      <c r="B155" s="190" t="s">
        <v>58</v>
      </c>
      <c r="C155" s="190" t="s">
        <v>6147</v>
      </c>
      <c r="D155" s="190" t="s">
        <v>6147</v>
      </c>
      <c r="E155" s="190" t="s">
        <v>6147</v>
      </c>
      <c r="F155" s="190" t="s">
        <v>6147</v>
      </c>
      <c r="G155" s="190" t="s">
        <v>6147</v>
      </c>
      <c r="H155" s="190" t="s">
        <v>6147</v>
      </c>
      <c r="I155" s="190" t="s">
        <v>6147</v>
      </c>
      <c r="J155" s="190" t="s">
        <v>6147</v>
      </c>
      <c r="K155" s="190" t="s">
        <v>6147</v>
      </c>
      <c r="L155" s="190" t="s">
        <v>6147</v>
      </c>
      <c r="M155" s="190" t="s">
        <v>6147</v>
      </c>
      <c r="N155" s="190" t="s">
        <v>6147</v>
      </c>
    </row>
    <row r="156" spans="1:14" x14ac:dyDescent="0.2">
      <c r="A156" s="190">
        <v>804525</v>
      </c>
      <c r="B156" s="190" t="s">
        <v>58</v>
      </c>
      <c r="C156" s="190" t="s">
        <v>6147</v>
      </c>
      <c r="D156" s="190" t="s">
        <v>6147</v>
      </c>
      <c r="E156" s="190" t="s">
        <v>6147</v>
      </c>
      <c r="F156" s="190" t="s">
        <v>6147</v>
      </c>
      <c r="G156" s="190" t="s">
        <v>6147</v>
      </c>
      <c r="H156" s="190" t="s">
        <v>6147</v>
      </c>
      <c r="I156" s="190" t="s">
        <v>6147</v>
      </c>
      <c r="J156" s="190" t="s">
        <v>6147</v>
      </c>
      <c r="K156" s="190" t="s">
        <v>6147</v>
      </c>
      <c r="L156" s="190" t="s">
        <v>6147</v>
      </c>
      <c r="M156" s="190" t="s">
        <v>6147</v>
      </c>
      <c r="N156" s="190" t="s">
        <v>6147</v>
      </c>
    </row>
    <row r="157" spans="1:14" x14ac:dyDescent="0.2">
      <c r="A157" s="190">
        <v>804533</v>
      </c>
      <c r="B157" s="190" t="s">
        <v>58</v>
      </c>
      <c r="D157" s="190" t="s">
        <v>6147</v>
      </c>
      <c r="G157" s="190" t="s">
        <v>6147</v>
      </c>
      <c r="K157" s="190" t="s">
        <v>6147</v>
      </c>
      <c r="L157" s="190" t="s">
        <v>6147</v>
      </c>
      <c r="M157" s="190" t="s">
        <v>6147</v>
      </c>
      <c r="N157" s="190" t="s">
        <v>6147</v>
      </c>
    </row>
    <row r="158" spans="1:14" x14ac:dyDescent="0.2">
      <c r="A158" s="190">
        <v>804549</v>
      </c>
      <c r="B158" s="190" t="s">
        <v>58</v>
      </c>
      <c r="E158" s="190" t="s">
        <v>6147</v>
      </c>
      <c r="F158" s="190" t="s">
        <v>6147</v>
      </c>
      <c r="G158" s="190" t="s">
        <v>6147</v>
      </c>
      <c r="J158" s="190" t="s">
        <v>6147</v>
      </c>
      <c r="K158" s="190" t="s">
        <v>6147</v>
      </c>
      <c r="L158" s="190" t="s">
        <v>6147</v>
      </c>
      <c r="M158" s="190" t="s">
        <v>6147</v>
      </c>
    </row>
    <row r="159" spans="1:14" x14ac:dyDescent="0.2">
      <c r="A159" s="190">
        <v>804563</v>
      </c>
      <c r="B159" s="190" t="s">
        <v>58</v>
      </c>
      <c r="D159" s="190" t="s">
        <v>6147</v>
      </c>
      <c r="E159" s="190" t="s">
        <v>6147</v>
      </c>
      <c r="F159" s="190" t="s">
        <v>6147</v>
      </c>
      <c r="G159" s="190" t="s">
        <v>6147</v>
      </c>
      <c r="I159" s="190" t="s">
        <v>6147</v>
      </c>
      <c r="J159" s="190" t="s">
        <v>6147</v>
      </c>
      <c r="K159" s="190" t="s">
        <v>6147</v>
      </c>
      <c r="L159" s="190" t="s">
        <v>6147</v>
      </c>
      <c r="M159" s="190" t="s">
        <v>6147</v>
      </c>
    </row>
    <row r="160" spans="1:14" x14ac:dyDescent="0.2">
      <c r="A160" s="190">
        <v>804619</v>
      </c>
      <c r="B160" s="190" t="s">
        <v>58</v>
      </c>
      <c r="C160" s="190" t="s">
        <v>6147</v>
      </c>
      <c r="D160" s="190" t="s">
        <v>6147</v>
      </c>
      <c r="E160" s="190" t="s">
        <v>6147</v>
      </c>
      <c r="F160" s="190" t="s">
        <v>6147</v>
      </c>
      <c r="G160" s="190" t="s">
        <v>6147</v>
      </c>
      <c r="I160" s="190" t="s">
        <v>6147</v>
      </c>
      <c r="J160" s="190" t="s">
        <v>6147</v>
      </c>
      <c r="K160" s="190" t="s">
        <v>6147</v>
      </c>
      <c r="L160" s="190" t="s">
        <v>6147</v>
      </c>
      <c r="M160" s="190" t="s">
        <v>6147</v>
      </c>
    </row>
    <row r="161" spans="1:14" x14ac:dyDescent="0.2">
      <c r="A161" s="190">
        <v>804780</v>
      </c>
      <c r="B161" s="190" t="s">
        <v>58</v>
      </c>
      <c r="D161" s="190" t="s">
        <v>6147</v>
      </c>
      <c r="E161" s="190" t="s">
        <v>6147</v>
      </c>
      <c r="F161" s="190" t="s">
        <v>6147</v>
      </c>
      <c r="G161" s="190" t="s">
        <v>6147</v>
      </c>
      <c r="H161" s="190" t="s">
        <v>6147</v>
      </c>
      <c r="I161" s="190" t="s">
        <v>6147</v>
      </c>
      <c r="J161" s="190" t="s">
        <v>6147</v>
      </c>
      <c r="K161" s="190" t="s">
        <v>6147</v>
      </c>
      <c r="L161" s="190" t="s">
        <v>6147</v>
      </c>
      <c r="M161" s="190" t="s">
        <v>6147</v>
      </c>
      <c r="N161" s="190" t="s">
        <v>6147</v>
      </c>
    </row>
    <row r="162" spans="1:14" x14ac:dyDescent="0.2">
      <c r="A162" s="190">
        <v>804827</v>
      </c>
      <c r="B162" s="190" t="s">
        <v>58</v>
      </c>
      <c r="D162" s="190" t="s">
        <v>6147</v>
      </c>
      <c r="E162" s="190" t="s">
        <v>6147</v>
      </c>
      <c r="F162" s="190" t="s">
        <v>6147</v>
      </c>
      <c r="G162" s="190" t="s">
        <v>6147</v>
      </c>
      <c r="H162" s="190" t="s">
        <v>6147</v>
      </c>
      <c r="I162" s="190" t="s">
        <v>6147</v>
      </c>
      <c r="J162" s="190" t="s">
        <v>6147</v>
      </c>
      <c r="K162" s="190" t="s">
        <v>6147</v>
      </c>
      <c r="L162" s="190" t="s">
        <v>6147</v>
      </c>
      <c r="M162" s="190" t="s">
        <v>6147</v>
      </c>
      <c r="N162" s="190" t="s">
        <v>6147</v>
      </c>
    </row>
    <row r="163" spans="1:14" x14ac:dyDescent="0.2">
      <c r="A163" s="190">
        <v>804863</v>
      </c>
      <c r="B163" s="190" t="s">
        <v>58</v>
      </c>
      <c r="C163" s="190" t="s">
        <v>6147</v>
      </c>
      <c r="D163" s="190" t="s">
        <v>6147</v>
      </c>
      <c r="E163" s="190" t="s">
        <v>6147</v>
      </c>
      <c r="F163" s="190" t="s">
        <v>6147</v>
      </c>
      <c r="G163" s="190" t="s">
        <v>6147</v>
      </c>
      <c r="H163" s="190" t="s">
        <v>6147</v>
      </c>
      <c r="J163" s="190" t="s">
        <v>6147</v>
      </c>
      <c r="K163" s="190" t="s">
        <v>6147</v>
      </c>
      <c r="L163" s="190" t="s">
        <v>6147</v>
      </c>
      <c r="M163" s="190" t="s">
        <v>6147</v>
      </c>
      <c r="N163" s="190" t="s">
        <v>6147</v>
      </c>
    </row>
    <row r="164" spans="1:14" x14ac:dyDescent="0.2">
      <c r="A164" s="190">
        <v>804884</v>
      </c>
      <c r="B164" s="190" t="s">
        <v>58</v>
      </c>
      <c r="C164" s="190" t="s">
        <v>6147</v>
      </c>
      <c r="D164" s="190" t="s">
        <v>6147</v>
      </c>
      <c r="F164" s="190" t="s">
        <v>6147</v>
      </c>
      <c r="I164" s="190" t="s">
        <v>6147</v>
      </c>
      <c r="J164" s="190" t="s">
        <v>6147</v>
      </c>
      <c r="K164" s="190" t="s">
        <v>6147</v>
      </c>
      <c r="L164" s="190" t="s">
        <v>6147</v>
      </c>
      <c r="M164" s="190" t="s">
        <v>6147</v>
      </c>
    </row>
    <row r="165" spans="1:14" x14ac:dyDescent="0.2">
      <c r="A165" s="190">
        <v>804911</v>
      </c>
      <c r="B165" s="190" t="s">
        <v>58</v>
      </c>
      <c r="D165" s="190" t="s">
        <v>6147</v>
      </c>
      <c r="E165" s="190" t="s">
        <v>6147</v>
      </c>
      <c r="G165" s="190" t="s">
        <v>6147</v>
      </c>
      <c r="H165" s="190" t="s">
        <v>6147</v>
      </c>
      <c r="J165" s="190" t="s">
        <v>6147</v>
      </c>
      <c r="K165" s="190" t="s">
        <v>6147</v>
      </c>
      <c r="L165" s="190" t="s">
        <v>6147</v>
      </c>
      <c r="M165" s="190" t="s">
        <v>6147</v>
      </c>
      <c r="N165" s="190" t="s">
        <v>6147</v>
      </c>
    </row>
    <row r="166" spans="1:14" x14ac:dyDescent="0.2">
      <c r="A166" s="190">
        <v>804937</v>
      </c>
      <c r="B166" s="190" t="s">
        <v>58</v>
      </c>
      <c r="D166" s="190" t="s">
        <v>6147</v>
      </c>
      <c r="E166" s="190" t="s">
        <v>6147</v>
      </c>
      <c r="H166" s="190" t="s">
        <v>6147</v>
      </c>
      <c r="J166" s="190" t="s">
        <v>6147</v>
      </c>
      <c r="K166" s="190" t="s">
        <v>6147</v>
      </c>
      <c r="M166" s="190" t="s">
        <v>6147</v>
      </c>
      <c r="N166" s="190" t="s">
        <v>6147</v>
      </c>
    </row>
    <row r="167" spans="1:14" x14ac:dyDescent="0.2">
      <c r="A167" s="190">
        <v>804948</v>
      </c>
      <c r="B167" s="190" t="s">
        <v>58</v>
      </c>
      <c r="C167" s="190" t="s">
        <v>6147</v>
      </c>
      <c r="D167" s="190" t="s">
        <v>6147</v>
      </c>
      <c r="E167" s="190" t="s">
        <v>6147</v>
      </c>
      <c r="F167" s="190" t="s">
        <v>6147</v>
      </c>
      <c r="G167" s="190" t="s">
        <v>6147</v>
      </c>
      <c r="H167" s="190" t="s">
        <v>6147</v>
      </c>
      <c r="I167" s="190" t="s">
        <v>6147</v>
      </c>
      <c r="J167" s="190" t="s">
        <v>6147</v>
      </c>
      <c r="K167" s="190" t="s">
        <v>6147</v>
      </c>
      <c r="L167" s="190" t="s">
        <v>6147</v>
      </c>
      <c r="M167" s="190" t="s">
        <v>6147</v>
      </c>
      <c r="N167" s="190" t="s">
        <v>6147</v>
      </c>
    </row>
    <row r="168" spans="1:14" x14ac:dyDescent="0.2">
      <c r="A168" s="190">
        <v>804958</v>
      </c>
      <c r="B168" s="190" t="s">
        <v>58</v>
      </c>
      <c r="C168" s="190" t="s">
        <v>6147</v>
      </c>
      <c r="D168" s="190" t="s">
        <v>6147</v>
      </c>
      <c r="E168" s="190" t="s">
        <v>6147</v>
      </c>
      <c r="F168" s="190" t="s">
        <v>6147</v>
      </c>
      <c r="G168" s="190" t="s">
        <v>6147</v>
      </c>
      <c r="H168" s="190" t="s">
        <v>6147</v>
      </c>
      <c r="I168" s="190" t="s">
        <v>6147</v>
      </c>
      <c r="J168" s="190" t="s">
        <v>6147</v>
      </c>
      <c r="K168" s="190" t="s">
        <v>6147</v>
      </c>
      <c r="L168" s="190" t="s">
        <v>6147</v>
      </c>
      <c r="M168" s="190" t="s">
        <v>6147</v>
      </c>
      <c r="N168" s="190" t="s">
        <v>6147</v>
      </c>
    </row>
    <row r="169" spans="1:14" x14ac:dyDescent="0.2">
      <c r="A169" s="190">
        <v>804984</v>
      </c>
      <c r="B169" s="190" t="s">
        <v>58</v>
      </c>
      <c r="D169" s="190" t="s">
        <v>6147</v>
      </c>
      <c r="G169" s="190" t="s">
        <v>6147</v>
      </c>
      <c r="I169" s="190" t="s">
        <v>6147</v>
      </c>
      <c r="K169" s="190" t="s">
        <v>6147</v>
      </c>
      <c r="L169" s="190" t="s">
        <v>6147</v>
      </c>
      <c r="M169" s="190" t="s">
        <v>6147</v>
      </c>
      <c r="N169" s="190" t="s">
        <v>6147</v>
      </c>
    </row>
    <row r="170" spans="1:14" x14ac:dyDescent="0.2">
      <c r="A170" s="190">
        <v>805010</v>
      </c>
      <c r="B170" s="190" t="s">
        <v>58</v>
      </c>
      <c r="C170" s="190" t="s">
        <v>6147</v>
      </c>
      <c r="D170" s="190" t="s">
        <v>6147</v>
      </c>
      <c r="E170" s="190" t="s">
        <v>6147</v>
      </c>
      <c r="F170" s="190" t="s">
        <v>6147</v>
      </c>
      <c r="G170" s="190" t="s">
        <v>6147</v>
      </c>
      <c r="H170" s="190" t="s">
        <v>6147</v>
      </c>
      <c r="J170" s="190" t="s">
        <v>6147</v>
      </c>
      <c r="K170" s="190" t="s">
        <v>6147</v>
      </c>
      <c r="L170" s="190" t="s">
        <v>6147</v>
      </c>
    </row>
    <row r="171" spans="1:14" x14ac:dyDescent="0.2">
      <c r="A171" s="190">
        <v>805017</v>
      </c>
      <c r="B171" s="190" t="s">
        <v>58</v>
      </c>
      <c r="D171" s="190" t="s">
        <v>6147</v>
      </c>
      <c r="E171" s="190" t="s">
        <v>6147</v>
      </c>
      <c r="F171" s="190" t="s">
        <v>6147</v>
      </c>
      <c r="K171" s="190" t="s">
        <v>6147</v>
      </c>
      <c r="L171" s="190" t="s">
        <v>6147</v>
      </c>
    </row>
    <row r="172" spans="1:14" x14ac:dyDescent="0.2">
      <c r="A172" s="190">
        <v>805040</v>
      </c>
      <c r="B172" s="190" t="s">
        <v>58</v>
      </c>
      <c r="C172" s="190" t="s">
        <v>6147</v>
      </c>
      <c r="D172" s="190" t="s">
        <v>6147</v>
      </c>
      <c r="E172" s="190" t="s">
        <v>6147</v>
      </c>
      <c r="F172" s="190" t="s">
        <v>6147</v>
      </c>
      <c r="G172" s="190" t="s">
        <v>6147</v>
      </c>
      <c r="H172" s="190" t="s">
        <v>6147</v>
      </c>
      <c r="I172" s="190" t="s">
        <v>6147</v>
      </c>
      <c r="J172" s="190" t="s">
        <v>6147</v>
      </c>
      <c r="K172" s="190" t="s">
        <v>6147</v>
      </c>
      <c r="L172" s="190" t="s">
        <v>6147</v>
      </c>
      <c r="M172" s="190" t="s">
        <v>6147</v>
      </c>
      <c r="N172" s="190" t="s">
        <v>6147</v>
      </c>
    </row>
    <row r="173" spans="1:14" x14ac:dyDescent="0.2">
      <c r="A173" s="190">
        <v>805047</v>
      </c>
      <c r="B173" s="190" t="s">
        <v>58</v>
      </c>
      <c r="C173" s="190" t="s">
        <v>6147</v>
      </c>
      <c r="D173" s="190" t="s">
        <v>6147</v>
      </c>
      <c r="E173" s="190" t="s">
        <v>6147</v>
      </c>
      <c r="F173" s="190" t="s">
        <v>6147</v>
      </c>
      <c r="G173" s="190" t="s">
        <v>6147</v>
      </c>
      <c r="H173" s="190" t="s">
        <v>6147</v>
      </c>
      <c r="I173" s="190" t="s">
        <v>6147</v>
      </c>
      <c r="J173" s="190" t="s">
        <v>6147</v>
      </c>
      <c r="K173" s="190" t="s">
        <v>6147</v>
      </c>
      <c r="L173" s="190" t="s">
        <v>6147</v>
      </c>
      <c r="M173" s="190" t="s">
        <v>6147</v>
      </c>
      <c r="N173" s="190" t="s">
        <v>6147</v>
      </c>
    </row>
    <row r="174" spans="1:14" x14ac:dyDescent="0.2">
      <c r="A174" s="190">
        <v>805068</v>
      </c>
      <c r="B174" s="190" t="s">
        <v>58</v>
      </c>
      <c r="D174" s="190" t="s">
        <v>6147</v>
      </c>
      <c r="E174" s="190" t="s">
        <v>6147</v>
      </c>
      <c r="H174" s="190" t="s">
        <v>6147</v>
      </c>
      <c r="J174" s="190" t="s">
        <v>6147</v>
      </c>
      <c r="K174" s="190" t="s">
        <v>6147</v>
      </c>
      <c r="L174" s="190" t="s">
        <v>6147</v>
      </c>
      <c r="M174" s="190" t="s">
        <v>6147</v>
      </c>
      <c r="N174" s="190" t="s">
        <v>6147</v>
      </c>
    </row>
    <row r="175" spans="1:14" x14ac:dyDescent="0.2">
      <c r="A175" s="190">
        <v>805072</v>
      </c>
      <c r="B175" s="190" t="s">
        <v>58</v>
      </c>
      <c r="C175" s="190" t="s">
        <v>6147</v>
      </c>
      <c r="D175" s="190" t="s">
        <v>6147</v>
      </c>
      <c r="F175" s="190" t="s">
        <v>6147</v>
      </c>
      <c r="H175" s="190" t="s">
        <v>6147</v>
      </c>
      <c r="I175" s="190" t="s">
        <v>6147</v>
      </c>
      <c r="J175" s="190" t="s">
        <v>6147</v>
      </c>
      <c r="K175" s="190" t="s">
        <v>6147</v>
      </c>
      <c r="L175" s="190" t="s">
        <v>6147</v>
      </c>
      <c r="M175" s="190" t="s">
        <v>6147</v>
      </c>
      <c r="N175" s="190" t="s">
        <v>6147</v>
      </c>
    </row>
    <row r="176" spans="1:14" x14ac:dyDescent="0.2">
      <c r="A176" s="190">
        <v>805099</v>
      </c>
      <c r="B176" s="190" t="s">
        <v>58</v>
      </c>
      <c r="D176" s="190" t="s">
        <v>6147</v>
      </c>
      <c r="E176" s="190" t="s">
        <v>6147</v>
      </c>
      <c r="F176" s="190" t="s">
        <v>6147</v>
      </c>
      <c r="H176" s="190" t="s">
        <v>6147</v>
      </c>
      <c r="I176" s="190" t="s">
        <v>6147</v>
      </c>
      <c r="J176" s="190" t="s">
        <v>6147</v>
      </c>
      <c r="K176" s="190" t="s">
        <v>6147</v>
      </c>
      <c r="L176" s="190" t="s">
        <v>6147</v>
      </c>
      <c r="M176" s="190" t="s">
        <v>6147</v>
      </c>
      <c r="N176" s="190" t="s">
        <v>6147</v>
      </c>
    </row>
    <row r="177" spans="1:14" x14ac:dyDescent="0.2">
      <c r="A177" s="190">
        <v>805104</v>
      </c>
      <c r="B177" s="190" t="s">
        <v>58</v>
      </c>
      <c r="D177" s="190" t="s">
        <v>6147</v>
      </c>
      <c r="E177" s="190" t="s">
        <v>6147</v>
      </c>
      <c r="G177" s="190" t="s">
        <v>6147</v>
      </c>
      <c r="J177" s="190" t="s">
        <v>6147</v>
      </c>
      <c r="K177" s="190" t="s">
        <v>6147</v>
      </c>
      <c r="M177" s="190" t="s">
        <v>6147</v>
      </c>
      <c r="N177" s="190" t="s">
        <v>6147</v>
      </c>
    </row>
    <row r="178" spans="1:14" x14ac:dyDescent="0.2">
      <c r="A178" s="190">
        <v>805156</v>
      </c>
      <c r="B178" s="190" t="s">
        <v>58</v>
      </c>
      <c r="D178" s="190" t="s">
        <v>6147</v>
      </c>
      <c r="E178" s="190" t="s">
        <v>6147</v>
      </c>
      <c r="F178" s="190" t="s">
        <v>6147</v>
      </c>
      <c r="G178" s="190" t="s">
        <v>6147</v>
      </c>
      <c r="H178" s="190" t="s">
        <v>6147</v>
      </c>
      <c r="J178" s="190" t="s">
        <v>6147</v>
      </c>
      <c r="K178" s="190" t="s">
        <v>6147</v>
      </c>
      <c r="L178" s="190" t="s">
        <v>6147</v>
      </c>
      <c r="N178" s="190" t="s">
        <v>6147</v>
      </c>
    </row>
    <row r="179" spans="1:14" x14ac:dyDescent="0.2">
      <c r="A179" s="190">
        <v>805189</v>
      </c>
      <c r="B179" s="190" t="s">
        <v>58</v>
      </c>
      <c r="C179" s="190" t="s">
        <v>6147</v>
      </c>
      <c r="D179" s="190" t="s">
        <v>6147</v>
      </c>
      <c r="E179" s="190" t="s">
        <v>6147</v>
      </c>
      <c r="F179" s="190" t="s">
        <v>6147</v>
      </c>
      <c r="G179" s="190" t="s">
        <v>6147</v>
      </c>
      <c r="H179" s="190" t="s">
        <v>6147</v>
      </c>
      <c r="I179" s="190" t="s">
        <v>6147</v>
      </c>
      <c r="J179" s="190" t="s">
        <v>6147</v>
      </c>
      <c r="K179" s="190" t="s">
        <v>6147</v>
      </c>
      <c r="L179" s="190" t="s">
        <v>6147</v>
      </c>
      <c r="M179" s="190" t="s">
        <v>6147</v>
      </c>
      <c r="N179" s="190" t="s">
        <v>6147</v>
      </c>
    </row>
    <row r="180" spans="1:14" x14ac:dyDescent="0.2">
      <c r="A180" s="190">
        <v>805196</v>
      </c>
      <c r="B180" s="190" t="s">
        <v>58</v>
      </c>
      <c r="C180" s="190" t="s">
        <v>6147</v>
      </c>
      <c r="D180" s="190" t="s">
        <v>6147</v>
      </c>
      <c r="E180" s="190" t="s">
        <v>6147</v>
      </c>
      <c r="F180" s="190" t="s">
        <v>6147</v>
      </c>
      <c r="G180" s="190" t="s">
        <v>6147</v>
      </c>
      <c r="H180" s="190" t="s">
        <v>6147</v>
      </c>
      <c r="I180" s="190" t="s">
        <v>6147</v>
      </c>
      <c r="J180" s="190" t="s">
        <v>6147</v>
      </c>
      <c r="K180" s="190" t="s">
        <v>6147</v>
      </c>
      <c r="L180" s="190" t="s">
        <v>6147</v>
      </c>
      <c r="M180" s="190" t="s">
        <v>6147</v>
      </c>
      <c r="N180" s="190" t="s">
        <v>6147</v>
      </c>
    </row>
    <row r="181" spans="1:14" x14ac:dyDescent="0.2">
      <c r="A181" s="190">
        <v>805202</v>
      </c>
      <c r="B181" s="190" t="s">
        <v>58</v>
      </c>
      <c r="C181" s="190" t="s">
        <v>6147</v>
      </c>
      <c r="D181" s="190" t="s">
        <v>6147</v>
      </c>
      <c r="E181" s="190" t="s">
        <v>6147</v>
      </c>
      <c r="F181" s="190" t="s">
        <v>6147</v>
      </c>
      <c r="I181" s="190" t="s">
        <v>6147</v>
      </c>
      <c r="J181" s="190" t="s">
        <v>6147</v>
      </c>
      <c r="K181" s="190" t="s">
        <v>6147</v>
      </c>
      <c r="L181" s="190" t="s">
        <v>6147</v>
      </c>
      <c r="M181" s="190" t="s">
        <v>6147</v>
      </c>
      <c r="N181" s="190" t="s">
        <v>6147</v>
      </c>
    </row>
    <row r="182" spans="1:14" x14ac:dyDescent="0.2">
      <c r="A182" s="190">
        <v>805207</v>
      </c>
      <c r="B182" s="190" t="s">
        <v>58</v>
      </c>
      <c r="C182" s="190" t="s">
        <v>6147</v>
      </c>
      <c r="D182" s="190" t="s">
        <v>6147</v>
      </c>
      <c r="E182" s="190" t="s">
        <v>6147</v>
      </c>
      <c r="F182" s="190" t="s">
        <v>6147</v>
      </c>
      <c r="G182" s="190" t="s">
        <v>6147</v>
      </c>
      <c r="H182" s="190" t="s">
        <v>6147</v>
      </c>
      <c r="I182" s="190" t="s">
        <v>6147</v>
      </c>
      <c r="J182" s="190" t="s">
        <v>6147</v>
      </c>
      <c r="K182" s="190" t="s">
        <v>6147</v>
      </c>
      <c r="L182" s="190" t="s">
        <v>6147</v>
      </c>
      <c r="M182" s="190" t="s">
        <v>6147</v>
      </c>
      <c r="N182" s="190" t="s">
        <v>6147</v>
      </c>
    </row>
    <row r="183" spans="1:14" x14ac:dyDescent="0.2">
      <c r="A183" s="190">
        <v>805215</v>
      </c>
      <c r="B183" s="190" t="s">
        <v>58</v>
      </c>
      <c r="C183" s="190" t="s">
        <v>6147</v>
      </c>
      <c r="D183" s="190" t="s">
        <v>6147</v>
      </c>
      <c r="E183" s="190" t="s">
        <v>6147</v>
      </c>
      <c r="F183" s="190" t="s">
        <v>6147</v>
      </c>
      <c r="G183" s="190" t="s">
        <v>6147</v>
      </c>
      <c r="H183" s="190" t="s">
        <v>6147</v>
      </c>
      <c r="J183" s="190" t="s">
        <v>6147</v>
      </c>
      <c r="K183" s="190" t="s">
        <v>6147</v>
      </c>
      <c r="L183" s="190" t="s">
        <v>6147</v>
      </c>
      <c r="M183" s="190" t="s">
        <v>6147</v>
      </c>
      <c r="N183" s="190" t="s">
        <v>6147</v>
      </c>
    </row>
    <row r="184" spans="1:14" x14ac:dyDescent="0.2">
      <c r="A184" s="190">
        <v>805218</v>
      </c>
      <c r="B184" s="190" t="s">
        <v>58</v>
      </c>
      <c r="E184" s="190" t="s">
        <v>6147</v>
      </c>
      <c r="H184" s="190" t="s">
        <v>6147</v>
      </c>
      <c r="J184" s="190" t="s">
        <v>6147</v>
      </c>
      <c r="K184" s="190" t="s">
        <v>6147</v>
      </c>
      <c r="L184" s="190" t="s">
        <v>6147</v>
      </c>
      <c r="N184" s="190" t="s">
        <v>6147</v>
      </c>
    </row>
    <row r="185" spans="1:14" x14ac:dyDescent="0.2">
      <c r="A185" s="190">
        <v>805220</v>
      </c>
      <c r="B185" s="190" t="s">
        <v>58</v>
      </c>
      <c r="C185" s="190" t="s">
        <v>6147</v>
      </c>
      <c r="D185" s="190" t="s">
        <v>6147</v>
      </c>
      <c r="E185" s="190" t="s">
        <v>6147</v>
      </c>
      <c r="F185" s="190" t="s">
        <v>6147</v>
      </c>
      <c r="G185" s="190" t="s">
        <v>6147</v>
      </c>
      <c r="H185" s="190" t="s">
        <v>6147</v>
      </c>
      <c r="I185" s="190" t="s">
        <v>6147</v>
      </c>
      <c r="J185" s="190" t="s">
        <v>6147</v>
      </c>
      <c r="K185" s="190" t="s">
        <v>6147</v>
      </c>
      <c r="L185" s="190" t="s">
        <v>6147</v>
      </c>
      <c r="M185" s="190" t="s">
        <v>6147</v>
      </c>
      <c r="N185" s="190" t="s">
        <v>6147</v>
      </c>
    </row>
    <row r="186" spans="1:14" x14ac:dyDescent="0.2">
      <c r="A186" s="190">
        <v>805223</v>
      </c>
      <c r="B186" s="190" t="s">
        <v>58</v>
      </c>
      <c r="D186" s="190" t="s">
        <v>6147</v>
      </c>
      <c r="G186" s="190" t="s">
        <v>6147</v>
      </c>
      <c r="H186" s="190" t="s">
        <v>6147</v>
      </c>
      <c r="I186" s="190" t="s">
        <v>6147</v>
      </c>
      <c r="J186" s="190" t="s">
        <v>6147</v>
      </c>
      <c r="K186" s="190" t="s">
        <v>6147</v>
      </c>
      <c r="L186" s="190" t="s">
        <v>6147</v>
      </c>
      <c r="M186" s="190" t="s">
        <v>6147</v>
      </c>
      <c r="N186" s="190" t="s">
        <v>6147</v>
      </c>
    </row>
    <row r="187" spans="1:14" x14ac:dyDescent="0.2">
      <c r="A187" s="190">
        <v>805316</v>
      </c>
      <c r="B187" s="190" t="s">
        <v>58</v>
      </c>
      <c r="C187" s="190" t="s">
        <v>6147</v>
      </c>
      <c r="D187" s="190" t="s">
        <v>6147</v>
      </c>
      <c r="E187" s="190" t="s">
        <v>6147</v>
      </c>
      <c r="F187" s="190" t="s">
        <v>6147</v>
      </c>
      <c r="G187" s="190" t="s">
        <v>6147</v>
      </c>
      <c r="H187" s="190" t="s">
        <v>6147</v>
      </c>
      <c r="I187" s="190" t="s">
        <v>6147</v>
      </c>
      <c r="J187" s="190" t="s">
        <v>6147</v>
      </c>
      <c r="K187" s="190" t="s">
        <v>6147</v>
      </c>
      <c r="L187" s="190" t="s">
        <v>6147</v>
      </c>
      <c r="M187" s="190" t="s">
        <v>6147</v>
      </c>
      <c r="N187" s="190" t="s">
        <v>6147</v>
      </c>
    </row>
    <row r="188" spans="1:14" x14ac:dyDescent="0.2">
      <c r="A188" s="190">
        <v>805343</v>
      </c>
      <c r="B188" s="190" t="s">
        <v>58</v>
      </c>
      <c r="D188" s="190" t="s">
        <v>6147</v>
      </c>
      <c r="E188" s="190" t="s">
        <v>6147</v>
      </c>
      <c r="G188" s="190" t="s">
        <v>6147</v>
      </c>
      <c r="H188" s="190" t="s">
        <v>6147</v>
      </c>
      <c r="J188" s="190" t="s">
        <v>6147</v>
      </c>
      <c r="K188" s="190" t="s">
        <v>6147</v>
      </c>
      <c r="L188" s="190" t="s">
        <v>6147</v>
      </c>
      <c r="M188" s="190" t="s">
        <v>6147</v>
      </c>
      <c r="N188" s="190" t="s">
        <v>6147</v>
      </c>
    </row>
    <row r="189" spans="1:14" x14ac:dyDescent="0.2">
      <c r="A189" s="190">
        <v>805352</v>
      </c>
      <c r="B189" s="190" t="s">
        <v>58</v>
      </c>
      <c r="D189" s="190" t="s">
        <v>6147</v>
      </c>
      <c r="E189" s="190" t="s">
        <v>6147</v>
      </c>
      <c r="F189" s="190" t="s">
        <v>6147</v>
      </c>
      <c r="G189" s="190" t="s">
        <v>6147</v>
      </c>
      <c r="H189" s="190" t="s">
        <v>6147</v>
      </c>
      <c r="J189" s="190" t="s">
        <v>6147</v>
      </c>
      <c r="K189" s="190" t="s">
        <v>6147</v>
      </c>
      <c r="L189" s="190" t="s">
        <v>6147</v>
      </c>
      <c r="M189" s="190" t="s">
        <v>6147</v>
      </c>
      <c r="N189" s="190" t="s">
        <v>6147</v>
      </c>
    </row>
    <row r="190" spans="1:14" x14ac:dyDescent="0.2">
      <c r="A190" s="190">
        <v>805356</v>
      </c>
      <c r="B190" s="190" t="s">
        <v>58</v>
      </c>
      <c r="F190" s="190" t="s">
        <v>6147</v>
      </c>
      <c r="I190" s="190" t="s">
        <v>6147</v>
      </c>
      <c r="J190" s="190" t="s">
        <v>6147</v>
      </c>
      <c r="K190" s="190" t="s">
        <v>6147</v>
      </c>
      <c r="L190" s="190" t="s">
        <v>6147</v>
      </c>
      <c r="M190" s="190" t="s">
        <v>6147</v>
      </c>
    </row>
    <row r="191" spans="1:14" x14ac:dyDescent="0.2">
      <c r="A191" s="190">
        <v>805358</v>
      </c>
      <c r="B191" s="190" t="s">
        <v>58</v>
      </c>
      <c r="D191" s="190" t="s">
        <v>6147</v>
      </c>
      <c r="E191" s="190" t="s">
        <v>6147</v>
      </c>
      <c r="F191" s="190" t="s">
        <v>6147</v>
      </c>
      <c r="G191" s="190" t="s">
        <v>6147</v>
      </c>
      <c r="H191" s="190" t="s">
        <v>6147</v>
      </c>
      <c r="I191" s="190" t="s">
        <v>6147</v>
      </c>
      <c r="J191" s="190" t="s">
        <v>6147</v>
      </c>
      <c r="K191" s="190" t="s">
        <v>6147</v>
      </c>
      <c r="L191" s="190" t="s">
        <v>6147</v>
      </c>
      <c r="M191" s="190" t="s">
        <v>6147</v>
      </c>
      <c r="N191" s="190" t="s">
        <v>6147</v>
      </c>
    </row>
    <row r="192" spans="1:14" x14ac:dyDescent="0.2">
      <c r="A192" s="190">
        <v>805371</v>
      </c>
      <c r="B192" s="190" t="s">
        <v>58</v>
      </c>
      <c r="D192" s="190" t="s">
        <v>6147</v>
      </c>
      <c r="H192" s="190" t="s">
        <v>6147</v>
      </c>
      <c r="I192" s="190" t="s">
        <v>6147</v>
      </c>
      <c r="J192" s="190" t="s">
        <v>6147</v>
      </c>
      <c r="K192" s="190" t="s">
        <v>6147</v>
      </c>
      <c r="L192" s="190" t="s">
        <v>6147</v>
      </c>
      <c r="M192" s="190" t="s">
        <v>6147</v>
      </c>
      <c r="N192" s="190" t="s">
        <v>6147</v>
      </c>
    </row>
    <row r="193" spans="1:14" x14ac:dyDescent="0.2">
      <c r="A193" s="190">
        <v>805410</v>
      </c>
      <c r="B193" s="190" t="s">
        <v>58</v>
      </c>
      <c r="D193" s="190" t="s">
        <v>6147</v>
      </c>
      <c r="E193" s="190" t="s">
        <v>6147</v>
      </c>
      <c r="H193" s="190" t="s">
        <v>6147</v>
      </c>
      <c r="I193" s="190" t="s">
        <v>6147</v>
      </c>
      <c r="K193" s="190" t="s">
        <v>6147</v>
      </c>
      <c r="L193" s="190" t="s">
        <v>6147</v>
      </c>
      <c r="N193" s="190" t="s">
        <v>1406</v>
      </c>
    </row>
    <row r="194" spans="1:14" x14ac:dyDescent="0.2">
      <c r="A194" s="190">
        <v>805413</v>
      </c>
      <c r="B194" s="190" t="s">
        <v>58</v>
      </c>
      <c r="C194" s="190" t="s">
        <v>6147</v>
      </c>
      <c r="D194" s="190" t="s">
        <v>6147</v>
      </c>
      <c r="E194" s="190" t="s">
        <v>6147</v>
      </c>
      <c r="F194" s="190" t="s">
        <v>6147</v>
      </c>
      <c r="G194" s="190" t="s">
        <v>6147</v>
      </c>
      <c r="H194" s="190" t="s">
        <v>6147</v>
      </c>
      <c r="I194" s="190" t="s">
        <v>6147</v>
      </c>
      <c r="J194" s="190" t="s">
        <v>6147</v>
      </c>
      <c r="K194" s="190" t="s">
        <v>6147</v>
      </c>
      <c r="L194" s="190" t="s">
        <v>6147</v>
      </c>
      <c r="M194" s="190" t="s">
        <v>6147</v>
      </c>
      <c r="N194" s="190" t="s">
        <v>6147</v>
      </c>
    </row>
    <row r="195" spans="1:14" x14ac:dyDescent="0.2">
      <c r="A195" s="190">
        <v>805478</v>
      </c>
      <c r="B195" s="190" t="s">
        <v>58</v>
      </c>
      <c r="D195" s="190" t="s">
        <v>6147</v>
      </c>
      <c r="E195" s="190" t="s">
        <v>6147</v>
      </c>
      <c r="H195" s="190" t="s">
        <v>6147</v>
      </c>
      <c r="I195" s="190" t="s">
        <v>6147</v>
      </c>
      <c r="J195" s="190" t="s">
        <v>6147</v>
      </c>
      <c r="L195" s="190" t="s">
        <v>6147</v>
      </c>
      <c r="M195" s="190" t="s">
        <v>6147</v>
      </c>
      <c r="N195" s="190" t="s">
        <v>6147</v>
      </c>
    </row>
    <row r="196" spans="1:14" x14ac:dyDescent="0.2">
      <c r="A196" s="190">
        <v>805521</v>
      </c>
      <c r="B196" s="190" t="s">
        <v>58</v>
      </c>
      <c r="C196" s="190" t="s">
        <v>6147</v>
      </c>
      <c r="D196" s="190" t="s">
        <v>6147</v>
      </c>
      <c r="E196" s="190" t="s">
        <v>6147</v>
      </c>
      <c r="F196" s="190" t="s">
        <v>6147</v>
      </c>
      <c r="G196" s="190" t="s">
        <v>6147</v>
      </c>
      <c r="H196" s="190" t="s">
        <v>6147</v>
      </c>
      <c r="J196" s="190" t="s">
        <v>6147</v>
      </c>
      <c r="K196" s="190" t="s">
        <v>6147</v>
      </c>
      <c r="L196" s="190" t="s">
        <v>6147</v>
      </c>
      <c r="M196" s="190" t="s">
        <v>6147</v>
      </c>
      <c r="N196" s="190" t="s">
        <v>6147</v>
      </c>
    </row>
    <row r="197" spans="1:14" x14ac:dyDescent="0.2">
      <c r="A197" s="190">
        <v>805554</v>
      </c>
      <c r="B197" s="190" t="s">
        <v>58</v>
      </c>
      <c r="D197" s="190" t="s">
        <v>6147</v>
      </c>
      <c r="E197" s="190" t="s">
        <v>6147</v>
      </c>
      <c r="J197" s="190" t="s">
        <v>6147</v>
      </c>
      <c r="K197" s="190" t="s">
        <v>6147</v>
      </c>
      <c r="L197" s="190" t="s">
        <v>6147</v>
      </c>
      <c r="M197" s="190" t="s">
        <v>6147</v>
      </c>
    </row>
    <row r="198" spans="1:14" x14ac:dyDescent="0.2">
      <c r="A198" s="190">
        <v>805568</v>
      </c>
      <c r="B198" s="190" t="s">
        <v>58</v>
      </c>
      <c r="E198" s="190" t="s">
        <v>6147</v>
      </c>
      <c r="F198" s="190" t="s">
        <v>6147</v>
      </c>
      <c r="H198" s="190" t="s">
        <v>6147</v>
      </c>
      <c r="I198" s="190" t="s">
        <v>6147</v>
      </c>
      <c r="J198" s="190" t="s">
        <v>6147</v>
      </c>
      <c r="K198" s="190" t="s">
        <v>6147</v>
      </c>
      <c r="L198" s="190" t="s">
        <v>6147</v>
      </c>
      <c r="M198" s="190" t="s">
        <v>6147</v>
      </c>
      <c r="N198" s="190" t="s">
        <v>6147</v>
      </c>
    </row>
    <row r="199" spans="1:14" x14ac:dyDescent="0.2">
      <c r="A199" s="190">
        <v>805573</v>
      </c>
      <c r="B199" s="190" t="s">
        <v>58</v>
      </c>
      <c r="C199" s="190" t="s">
        <v>6147</v>
      </c>
      <c r="D199" s="190" t="s">
        <v>6147</v>
      </c>
      <c r="E199" s="190" t="s">
        <v>6147</v>
      </c>
      <c r="F199" s="190" t="s">
        <v>6147</v>
      </c>
      <c r="G199" s="190" t="s">
        <v>6147</v>
      </c>
      <c r="H199" s="190" t="s">
        <v>6147</v>
      </c>
      <c r="I199" s="190" t="s">
        <v>6147</v>
      </c>
      <c r="J199" s="190" t="s">
        <v>6147</v>
      </c>
      <c r="K199" s="190" t="s">
        <v>6147</v>
      </c>
      <c r="L199" s="190" t="s">
        <v>6147</v>
      </c>
      <c r="M199" s="190" t="s">
        <v>6147</v>
      </c>
      <c r="N199" s="190" t="s">
        <v>6147</v>
      </c>
    </row>
    <row r="200" spans="1:14" x14ac:dyDescent="0.2">
      <c r="A200" s="190">
        <v>805595</v>
      </c>
      <c r="B200" s="190" t="s">
        <v>58</v>
      </c>
      <c r="C200" s="190" t="s">
        <v>6147</v>
      </c>
      <c r="D200" s="190" t="s">
        <v>6147</v>
      </c>
      <c r="E200" s="190" t="s">
        <v>6147</v>
      </c>
      <c r="G200" s="190" t="s">
        <v>6147</v>
      </c>
      <c r="H200" s="190" t="s">
        <v>6147</v>
      </c>
      <c r="J200" s="190" t="s">
        <v>6147</v>
      </c>
      <c r="K200" s="190" t="s">
        <v>6147</v>
      </c>
      <c r="L200" s="190" t="s">
        <v>6147</v>
      </c>
      <c r="M200" s="190" t="s">
        <v>6147</v>
      </c>
      <c r="N200" s="190" t="s">
        <v>6147</v>
      </c>
    </row>
    <row r="201" spans="1:14" x14ac:dyDescent="0.2">
      <c r="A201" s="190">
        <v>805608</v>
      </c>
      <c r="B201" s="190" t="s">
        <v>58</v>
      </c>
      <c r="G201" s="190" t="s">
        <v>6147</v>
      </c>
      <c r="H201" s="190" t="s">
        <v>6147</v>
      </c>
      <c r="K201" s="190" t="s">
        <v>6147</v>
      </c>
      <c r="L201" s="190" t="s">
        <v>6147</v>
      </c>
      <c r="N201" s="190" t="s">
        <v>6147</v>
      </c>
    </row>
    <row r="202" spans="1:14" x14ac:dyDescent="0.2">
      <c r="A202" s="190">
        <v>805626</v>
      </c>
      <c r="B202" s="190" t="s">
        <v>58</v>
      </c>
      <c r="D202" s="190" t="s">
        <v>6147</v>
      </c>
      <c r="G202" s="190" t="s">
        <v>6147</v>
      </c>
      <c r="H202" s="190" t="s">
        <v>6147</v>
      </c>
      <c r="J202" s="190" t="s">
        <v>6147</v>
      </c>
      <c r="K202" s="190" t="s">
        <v>6147</v>
      </c>
      <c r="L202" s="190" t="s">
        <v>6147</v>
      </c>
      <c r="M202" s="190" t="s">
        <v>6147</v>
      </c>
      <c r="N202" s="190" t="s">
        <v>6147</v>
      </c>
    </row>
    <row r="203" spans="1:14" x14ac:dyDescent="0.2">
      <c r="A203" s="190">
        <v>805646</v>
      </c>
      <c r="B203" s="190" t="s">
        <v>58</v>
      </c>
      <c r="C203" s="190" t="s">
        <v>6147</v>
      </c>
      <c r="D203" s="190" t="s">
        <v>6147</v>
      </c>
      <c r="H203" s="190" t="s">
        <v>6147</v>
      </c>
      <c r="I203" s="190" t="s">
        <v>6147</v>
      </c>
      <c r="J203" s="190" t="s">
        <v>6147</v>
      </c>
      <c r="K203" s="190" t="s">
        <v>6147</v>
      </c>
      <c r="L203" s="190" t="s">
        <v>6147</v>
      </c>
      <c r="M203" s="190" t="s">
        <v>6147</v>
      </c>
    </row>
    <row r="204" spans="1:14" x14ac:dyDescent="0.2">
      <c r="A204" s="190">
        <v>805658</v>
      </c>
      <c r="B204" s="190" t="s">
        <v>58</v>
      </c>
      <c r="E204" s="190" t="s">
        <v>6147</v>
      </c>
      <c r="F204" s="190" t="s">
        <v>6147</v>
      </c>
      <c r="H204" s="190" t="s">
        <v>6147</v>
      </c>
      <c r="J204" s="190" t="s">
        <v>6147</v>
      </c>
      <c r="N204" s="190" t="s">
        <v>6147</v>
      </c>
    </row>
    <row r="205" spans="1:14" x14ac:dyDescent="0.2">
      <c r="A205" s="190">
        <v>805687</v>
      </c>
      <c r="B205" s="190" t="s">
        <v>58</v>
      </c>
      <c r="C205" s="190" t="s">
        <v>6147</v>
      </c>
      <c r="D205" s="190" t="s">
        <v>6147</v>
      </c>
      <c r="E205" s="190" t="s">
        <v>6147</v>
      </c>
      <c r="F205" s="190" t="s">
        <v>6147</v>
      </c>
      <c r="G205" s="190" t="s">
        <v>6147</v>
      </c>
      <c r="I205" s="190" t="s">
        <v>6147</v>
      </c>
      <c r="J205" s="190" t="s">
        <v>6147</v>
      </c>
      <c r="K205" s="190" t="s">
        <v>6147</v>
      </c>
      <c r="L205" s="190" t="s">
        <v>6147</v>
      </c>
      <c r="M205" s="190" t="s">
        <v>6147</v>
      </c>
      <c r="N205" s="190" t="s">
        <v>6147</v>
      </c>
    </row>
    <row r="206" spans="1:14" x14ac:dyDescent="0.2">
      <c r="A206" s="190">
        <v>805688</v>
      </c>
      <c r="B206" s="190" t="s">
        <v>58</v>
      </c>
      <c r="C206" s="190" t="s">
        <v>6147</v>
      </c>
      <c r="F206" s="190" t="s">
        <v>6147</v>
      </c>
      <c r="H206" s="190" t="s">
        <v>6147</v>
      </c>
      <c r="L206" s="190" t="s">
        <v>6147</v>
      </c>
      <c r="M206" s="190" t="s">
        <v>6147</v>
      </c>
      <c r="N206" s="190" t="s">
        <v>6147</v>
      </c>
    </row>
    <row r="207" spans="1:14" x14ac:dyDescent="0.2">
      <c r="A207" s="190">
        <v>805689</v>
      </c>
      <c r="B207" s="190" t="s">
        <v>58</v>
      </c>
      <c r="D207" s="190" t="s">
        <v>6147</v>
      </c>
      <c r="F207" s="190" t="s">
        <v>6147</v>
      </c>
      <c r="G207" s="190" t="s">
        <v>6147</v>
      </c>
      <c r="H207" s="190" t="s">
        <v>6147</v>
      </c>
      <c r="J207" s="190" t="s">
        <v>6147</v>
      </c>
      <c r="K207" s="190" t="s">
        <v>6147</v>
      </c>
      <c r="L207" s="190" t="s">
        <v>6147</v>
      </c>
      <c r="M207" s="190" t="s">
        <v>6147</v>
      </c>
      <c r="N207" s="190" t="s">
        <v>6147</v>
      </c>
    </row>
    <row r="208" spans="1:14" x14ac:dyDescent="0.2">
      <c r="A208" s="190">
        <v>805693</v>
      </c>
      <c r="B208" s="190" t="s">
        <v>58</v>
      </c>
      <c r="D208" s="190" t="s">
        <v>6147</v>
      </c>
      <c r="E208" s="190" t="s">
        <v>6147</v>
      </c>
      <c r="F208" s="190" t="s">
        <v>6147</v>
      </c>
      <c r="G208" s="190" t="s">
        <v>6147</v>
      </c>
      <c r="H208" s="190" t="s">
        <v>6147</v>
      </c>
      <c r="J208" s="190" t="s">
        <v>6147</v>
      </c>
      <c r="K208" s="190" t="s">
        <v>6147</v>
      </c>
      <c r="L208" s="190" t="s">
        <v>6147</v>
      </c>
      <c r="M208" s="190" t="s">
        <v>6147</v>
      </c>
    </row>
    <row r="209" spans="1:14" x14ac:dyDescent="0.2">
      <c r="A209" s="190">
        <v>805698</v>
      </c>
      <c r="B209" s="190" t="s">
        <v>58</v>
      </c>
      <c r="C209" s="190" t="s">
        <v>6147</v>
      </c>
      <c r="D209" s="190" t="s">
        <v>6147</v>
      </c>
      <c r="E209" s="190" t="s">
        <v>6147</v>
      </c>
      <c r="F209" s="190" t="s">
        <v>6147</v>
      </c>
      <c r="H209" s="190" t="s">
        <v>6147</v>
      </c>
      <c r="J209" s="190" t="s">
        <v>6147</v>
      </c>
      <c r="K209" s="190" t="s">
        <v>6147</v>
      </c>
      <c r="L209" s="190" t="s">
        <v>6147</v>
      </c>
      <c r="M209" s="190" t="s">
        <v>6147</v>
      </c>
      <c r="N209" s="190" t="s">
        <v>6147</v>
      </c>
    </row>
    <row r="210" spans="1:14" x14ac:dyDescent="0.2">
      <c r="A210" s="190">
        <v>805763</v>
      </c>
      <c r="B210" s="190" t="s">
        <v>58</v>
      </c>
      <c r="C210" s="190" t="s">
        <v>6147</v>
      </c>
      <c r="D210" s="190" t="s">
        <v>6147</v>
      </c>
      <c r="E210" s="190" t="s">
        <v>6147</v>
      </c>
      <c r="F210" s="190" t="s">
        <v>6147</v>
      </c>
      <c r="H210" s="190" t="s">
        <v>6147</v>
      </c>
      <c r="I210" s="190" t="s">
        <v>6147</v>
      </c>
      <c r="J210" s="190" t="s">
        <v>6147</v>
      </c>
      <c r="K210" s="190" t="s">
        <v>6147</v>
      </c>
      <c r="L210" s="190" t="s">
        <v>6147</v>
      </c>
      <c r="M210" s="190" t="s">
        <v>6147</v>
      </c>
      <c r="N210" s="190" t="s">
        <v>6147</v>
      </c>
    </row>
    <row r="211" spans="1:14" x14ac:dyDescent="0.2">
      <c r="A211" s="190">
        <v>805787</v>
      </c>
      <c r="B211" s="190" t="s">
        <v>58</v>
      </c>
      <c r="C211" s="190" t="s">
        <v>6147</v>
      </c>
      <c r="D211" s="190" t="s">
        <v>6147</v>
      </c>
      <c r="E211" s="190" t="s">
        <v>6147</v>
      </c>
      <c r="L211" s="190" t="s">
        <v>6147</v>
      </c>
      <c r="M211" s="190" t="s">
        <v>6147</v>
      </c>
      <c r="N211" s="190" t="s">
        <v>6147</v>
      </c>
    </row>
    <row r="212" spans="1:14" x14ac:dyDescent="0.2">
      <c r="A212" s="190">
        <v>805829</v>
      </c>
      <c r="B212" s="190" t="s">
        <v>58</v>
      </c>
      <c r="D212" s="190" t="s">
        <v>6147</v>
      </c>
      <c r="E212" s="190" t="s">
        <v>6147</v>
      </c>
      <c r="F212" s="190" t="s">
        <v>6147</v>
      </c>
      <c r="G212" s="190" t="s">
        <v>6147</v>
      </c>
      <c r="H212" s="190" t="s">
        <v>6147</v>
      </c>
      <c r="I212" s="190" t="s">
        <v>6147</v>
      </c>
      <c r="J212" s="190" t="s">
        <v>6147</v>
      </c>
      <c r="K212" s="190" t="s">
        <v>6147</v>
      </c>
      <c r="L212" s="190" t="s">
        <v>6147</v>
      </c>
      <c r="M212" s="190" t="s">
        <v>6147</v>
      </c>
      <c r="N212" s="190" t="s">
        <v>6147</v>
      </c>
    </row>
    <row r="213" spans="1:14" x14ac:dyDescent="0.2">
      <c r="A213" s="190">
        <v>805853</v>
      </c>
      <c r="B213" s="190" t="s">
        <v>58</v>
      </c>
      <c r="C213" s="190" t="s">
        <v>6147</v>
      </c>
      <c r="D213" s="190" t="s">
        <v>6147</v>
      </c>
      <c r="E213" s="190" t="s">
        <v>6147</v>
      </c>
      <c r="J213" s="190" t="s">
        <v>6147</v>
      </c>
      <c r="K213" s="190" t="s">
        <v>6147</v>
      </c>
      <c r="L213" s="190" t="s">
        <v>6147</v>
      </c>
      <c r="M213" s="190" t="s">
        <v>6147</v>
      </c>
    </row>
    <row r="214" spans="1:14" x14ac:dyDescent="0.2">
      <c r="A214" s="190">
        <v>805888</v>
      </c>
      <c r="B214" s="190" t="s">
        <v>58</v>
      </c>
      <c r="D214" s="190" t="s">
        <v>6147</v>
      </c>
      <c r="E214" s="190" t="s">
        <v>6147</v>
      </c>
      <c r="F214" s="190" t="s">
        <v>6147</v>
      </c>
      <c r="I214" s="190" t="s">
        <v>6147</v>
      </c>
      <c r="J214" s="190" t="s">
        <v>6147</v>
      </c>
      <c r="K214" s="190" t="s">
        <v>6147</v>
      </c>
      <c r="L214" s="190" t="s">
        <v>6147</v>
      </c>
      <c r="M214" s="190" t="s">
        <v>6147</v>
      </c>
      <c r="N214" s="190" t="s">
        <v>6147</v>
      </c>
    </row>
    <row r="215" spans="1:14" x14ac:dyDescent="0.2">
      <c r="A215" s="190">
        <v>805903</v>
      </c>
      <c r="B215" s="190" t="s">
        <v>58</v>
      </c>
      <c r="D215" s="190" t="s">
        <v>6147</v>
      </c>
      <c r="E215" s="190" t="s">
        <v>6147</v>
      </c>
      <c r="F215" s="190" t="s">
        <v>6147</v>
      </c>
      <c r="G215" s="190" t="s">
        <v>6147</v>
      </c>
      <c r="H215" s="190" t="s">
        <v>6147</v>
      </c>
      <c r="I215" s="190" t="s">
        <v>6147</v>
      </c>
      <c r="J215" s="190" t="s">
        <v>6147</v>
      </c>
      <c r="K215" s="190" t="s">
        <v>6147</v>
      </c>
      <c r="L215" s="190" t="s">
        <v>6147</v>
      </c>
      <c r="N215" s="190" t="s">
        <v>6147</v>
      </c>
    </row>
    <row r="216" spans="1:14" x14ac:dyDescent="0.2">
      <c r="A216" s="190">
        <v>805908</v>
      </c>
      <c r="B216" s="190" t="s">
        <v>58</v>
      </c>
      <c r="C216" s="190" t="s">
        <v>6147</v>
      </c>
      <c r="D216" s="190" t="s">
        <v>6147</v>
      </c>
      <c r="E216" s="190" t="s">
        <v>6147</v>
      </c>
      <c r="F216" s="190" t="s">
        <v>6147</v>
      </c>
      <c r="G216" s="190" t="s">
        <v>6147</v>
      </c>
      <c r="H216" s="190" t="s">
        <v>6147</v>
      </c>
      <c r="I216" s="190" t="s">
        <v>6147</v>
      </c>
      <c r="J216" s="190" t="s">
        <v>6147</v>
      </c>
      <c r="K216" s="190" t="s">
        <v>6147</v>
      </c>
      <c r="L216" s="190" t="s">
        <v>6147</v>
      </c>
      <c r="M216" s="190" t="s">
        <v>6147</v>
      </c>
      <c r="N216" s="190" t="s">
        <v>6147</v>
      </c>
    </row>
    <row r="217" spans="1:14" x14ac:dyDescent="0.2">
      <c r="A217" s="190">
        <v>805933</v>
      </c>
      <c r="B217" s="190" t="s">
        <v>58</v>
      </c>
      <c r="D217" s="190" t="s">
        <v>6147</v>
      </c>
      <c r="E217" s="190" t="s">
        <v>6147</v>
      </c>
      <c r="H217" s="190" t="s">
        <v>6147</v>
      </c>
      <c r="J217" s="190" t="s">
        <v>6147</v>
      </c>
      <c r="L217" s="190" t="s">
        <v>6147</v>
      </c>
      <c r="M217" s="190" t="s">
        <v>6147</v>
      </c>
      <c r="N217" s="190" t="s">
        <v>6147</v>
      </c>
    </row>
    <row r="218" spans="1:14" x14ac:dyDescent="0.2">
      <c r="A218" s="190">
        <v>805983</v>
      </c>
      <c r="B218" s="190" t="s">
        <v>58</v>
      </c>
      <c r="C218" s="190" t="s">
        <v>6147</v>
      </c>
      <c r="D218" s="190" t="s">
        <v>6147</v>
      </c>
      <c r="E218" s="190" t="s">
        <v>6147</v>
      </c>
      <c r="F218" s="190" t="s">
        <v>6147</v>
      </c>
      <c r="G218" s="190" t="s">
        <v>6147</v>
      </c>
      <c r="H218" s="190" t="s">
        <v>6147</v>
      </c>
      <c r="I218" s="190" t="s">
        <v>6147</v>
      </c>
      <c r="J218" s="190" t="s">
        <v>6147</v>
      </c>
      <c r="K218" s="190" t="s">
        <v>6147</v>
      </c>
      <c r="L218" s="190" t="s">
        <v>6147</v>
      </c>
      <c r="M218" s="190" t="s">
        <v>6147</v>
      </c>
      <c r="N218" s="190" t="s">
        <v>6147</v>
      </c>
    </row>
    <row r="219" spans="1:14" x14ac:dyDescent="0.2">
      <c r="A219" s="190">
        <v>805987</v>
      </c>
      <c r="B219" s="190" t="s">
        <v>58</v>
      </c>
      <c r="C219" s="190" t="s">
        <v>6147</v>
      </c>
      <c r="D219" s="190" t="s">
        <v>6147</v>
      </c>
      <c r="E219" s="190" t="s">
        <v>6147</v>
      </c>
      <c r="F219" s="190" t="s">
        <v>6147</v>
      </c>
      <c r="G219" s="190" t="s">
        <v>6147</v>
      </c>
      <c r="H219" s="190" t="s">
        <v>6147</v>
      </c>
      <c r="I219" s="190" t="s">
        <v>6147</v>
      </c>
      <c r="J219" s="190" t="s">
        <v>6147</v>
      </c>
      <c r="K219" s="190" t="s">
        <v>6147</v>
      </c>
      <c r="L219" s="190" t="s">
        <v>6147</v>
      </c>
      <c r="M219" s="190" t="s">
        <v>6147</v>
      </c>
      <c r="N219" s="190" t="s">
        <v>6147</v>
      </c>
    </row>
    <row r="220" spans="1:14" x14ac:dyDescent="0.2">
      <c r="A220" s="190">
        <v>805994</v>
      </c>
      <c r="B220" s="190" t="s">
        <v>58</v>
      </c>
      <c r="C220" s="190" t="s">
        <v>6147</v>
      </c>
      <c r="D220" s="190" t="s">
        <v>6147</v>
      </c>
      <c r="E220" s="190" t="s">
        <v>6147</v>
      </c>
      <c r="F220" s="190" t="s">
        <v>6147</v>
      </c>
      <c r="G220" s="190" t="s">
        <v>6147</v>
      </c>
      <c r="H220" s="190" t="s">
        <v>6147</v>
      </c>
      <c r="I220" s="190" t="s">
        <v>6147</v>
      </c>
      <c r="J220" s="190" t="s">
        <v>6147</v>
      </c>
      <c r="K220" s="190" t="s">
        <v>6147</v>
      </c>
      <c r="L220" s="190" t="s">
        <v>6147</v>
      </c>
      <c r="M220" s="190" t="s">
        <v>6147</v>
      </c>
      <c r="N220" s="190" t="s">
        <v>6147</v>
      </c>
    </row>
    <row r="221" spans="1:14" x14ac:dyDescent="0.2">
      <c r="A221" s="190">
        <v>806026</v>
      </c>
      <c r="B221" s="190" t="s">
        <v>58</v>
      </c>
      <c r="C221" s="190" t="s">
        <v>6147</v>
      </c>
      <c r="D221" s="190" t="s">
        <v>6147</v>
      </c>
      <c r="E221" s="190" t="s">
        <v>6147</v>
      </c>
      <c r="F221" s="190" t="s">
        <v>6147</v>
      </c>
      <c r="H221" s="190" t="s">
        <v>6147</v>
      </c>
      <c r="I221" s="190" t="s">
        <v>6147</v>
      </c>
      <c r="J221" s="190" t="s">
        <v>6147</v>
      </c>
      <c r="K221" s="190" t="s">
        <v>6147</v>
      </c>
      <c r="L221" s="190" t="s">
        <v>6147</v>
      </c>
      <c r="M221" s="190" t="s">
        <v>6147</v>
      </c>
      <c r="N221" s="190" t="s">
        <v>6147</v>
      </c>
    </row>
    <row r="222" spans="1:14" x14ac:dyDescent="0.2">
      <c r="A222" s="190">
        <v>806039</v>
      </c>
      <c r="B222" s="190" t="s">
        <v>58</v>
      </c>
      <c r="H222" s="190" t="s">
        <v>6147</v>
      </c>
      <c r="I222" s="190" t="s">
        <v>6147</v>
      </c>
      <c r="K222" s="190" t="s">
        <v>6147</v>
      </c>
      <c r="L222" s="190" t="s">
        <v>6147</v>
      </c>
      <c r="M222" s="190" t="s">
        <v>6147</v>
      </c>
    </row>
    <row r="223" spans="1:14" x14ac:dyDescent="0.2">
      <c r="A223" s="190">
        <v>806046</v>
      </c>
      <c r="B223" s="190" t="s">
        <v>58</v>
      </c>
      <c r="C223" s="190" t="s">
        <v>6147</v>
      </c>
      <c r="D223" s="190" t="s">
        <v>6147</v>
      </c>
      <c r="E223" s="190" t="s">
        <v>6147</v>
      </c>
      <c r="F223" s="190" t="s">
        <v>6147</v>
      </c>
      <c r="G223" s="190" t="s">
        <v>6147</v>
      </c>
      <c r="H223" s="190" t="s">
        <v>6147</v>
      </c>
      <c r="I223" s="190" t="s">
        <v>6147</v>
      </c>
      <c r="J223" s="190" t="s">
        <v>6147</v>
      </c>
      <c r="K223" s="190" t="s">
        <v>6147</v>
      </c>
      <c r="L223" s="190" t="s">
        <v>6147</v>
      </c>
      <c r="M223" s="190" t="s">
        <v>6147</v>
      </c>
      <c r="N223" s="190" t="s">
        <v>6147</v>
      </c>
    </row>
    <row r="224" spans="1:14" x14ac:dyDescent="0.2">
      <c r="A224" s="190">
        <v>806071</v>
      </c>
      <c r="B224" s="190" t="s">
        <v>58</v>
      </c>
      <c r="C224" s="190" t="s">
        <v>6147</v>
      </c>
      <c r="D224" s="190" t="s">
        <v>6147</v>
      </c>
      <c r="E224" s="190" t="s">
        <v>6147</v>
      </c>
      <c r="F224" s="190" t="s">
        <v>6147</v>
      </c>
      <c r="G224" s="190" t="s">
        <v>6147</v>
      </c>
      <c r="I224" s="190" t="s">
        <v>6147</v>
      </c>
      <c r="J224" s="190" t="s">
        <v>6147</v>
      </c>
      <c r="K224" s="190" t="s">
        <v>6147</v>
      </c>
      <c r="L224" s="190" t="s">
        <v>6147</v>
      </c>
      <c r="M224" s="190" t="s">
        <v>6147</v>
      </c>
      <c r="N224" s="190" t="s">
        <v>6147</v>
      </c>
    </row>
    <row r="225" spans="1:14" x14ac:dyDescent="0.2">
      <c r="A225" s="190">
        <v>806092</v>
      </c>
      <c r="B225" s="190" t="s">
        <v>58</v>
      </c>
      <c r="D225" s="190" t="s">
        <v>6147</v>
      </c>
      <c r="F225" s="190" t="s">
        <v>6147</v>
      </c>
      <c r="G225" s="190" t="s">
        <v>6147</v>
      </c>
      <c r="I225" s="190" t="s">
        <v>6147</v>
      </c>
      <c r="J225" s="190" t="s">
        <v>6147</v>
      </c>
      <c r="K225" s="190" t="s">
        <v>6147</v>
      </c>
      <c r="L225" s="190" t="s">
        <v>6147</v>
      </c>
      <c r="M225" s="190" t="s">
        <v>6147</v>
      </c>
      <c r="N225" s="190" t="s">
        <v>6147</v>
      </c>
    </row>
    <row r="226" spans="1:14" x14ac:dyDescent="0.2">
      <c r="A226" s="190">
        <v>806104</v>
      </c>
      <c r="B226" s="190" t="s">
        <v>58</v>
      </c>
      <c r="C226" s="190" t="s">
        <v>6147</v>
      </c>
      <c r="D226" s="190" t="s">
        <v>6147</v>
      </c>
      <c r="E226" s="190" t="s">
        <v>6147</v>
      </c>
      <c r="F226" s="190" t="s">
        <v>6147</v>
      </c>
      <c r="G226" s="190" t="s">
        <v>6147</v>
      </c>
      <c r="H226" s="190" t="s">
        <v>6147</v>
      </c>
      <c r="I226" s="190" t="s">
        <v>6147</v>
      </c>
      <c r="J226" s="190" t="s">
        <v>6147</v>
      </c>
      <c r="K226" s="190" t="s">
        <v>6147</v>
      </c>
      <c r="L226" s="190" t="s">
        <v>6147</v>
      </c>
      <c r="M226" s="190" t="s">
        <v>6147</v>
      </c>
      <c r="N226" s="190" t="s">
        <v>6147</v>
      </c>
    </row>
    <row r="227" spans="1:14" x14ac:dyDescent="0.2">
      <c r="A227" s="190">
        <v>806129</v>
      </c>
      <c r="B227" s="190" t="s">
        <v>58</v>
      </c>
      <c r="D227" s="190" t="s">
        <v>6147</v>
      </c>
      <c r="E227" s="190" t="s">
        <v>6147</v>
      </c>
      <c r="F227" s="190" t="s">
        <v>6147</v>
      </c>
      <c r="G227" s="190" t="s">
        <v>6147</v>
      </c>
      <c r="J227" s="190" t="s">
        <v>6147</v>
      </c>
      <c r="K227" s="190" t="s">
        <v>6147</v>
      </c>
      <c r="L227" s="190" t="s">
        <v>6147</v>
      </c>
      <c r="M227" s="190" t="s">
        <v>6147</v>
      </c>
    </row>
    <row r="228" spans="1:14" x14ac:dyDescent="0.2">
      <c r="A228" s="190">
        <v>806131</v>
      </c>
      <c r="B228" s="190" t="s">
        <v>58</v>
      </c>
      <c r="D228" s="190" t="s">
        <v>6147</v>
      </c>
      <c r="E228" s="190" t="s">
        <v>6147</v>
      </c>
      <c r="F228" s="190" t="s">
        <v>6147</v>
      </c>
      <c r="G228" s="190" t="s">
        <v>6147</v>
      </c>
      <c r="H228" s="190" t="s">
        <v>6147</v>
      </c>
      <c r="I228" s="190" t="s">
        <v>6147</v>
      </c>
      <c r="J228" s="190" t="s">
        <v>6147</v>
      </c>
      <c r="K228" s="190" t="s">
        <v>6147</v>
      </c>
      <c r="L228" s="190" t="s">
        <v>6147</v>
      </c>
      <c r="M228" s="190" t="s">
        <v>6147</v>
      </c>
      <c r="N228" s="190" t="s">
        <v>6147</v>
      </c>
    </row>
    <row r="229" spans="1:14" x14ac:dyDescent="0.2">
      <c r="A229" s="190">
        <v>806142</v>
      </c>
      <c r="B229" s="190" t="s">
        <v>58</v>
      </c>
      <c r="D229" s="190" t="s">
        <v>6147</v>
      </c>
      <c r="E229" s="190" t="s">
        <v>6147</v>
      </c>
      <c r="H229" s="190" t="s">
        <v>6147</v>
      </c>
      <c r="J229" s="190" t="s">
        <v>6147</v>
      </c>
      <c r="K229" s="190" t="s">
        <v>6147</v>
      </c>
      <c r="L229" s="190" t="s">
        <v>6147</v>
      </c>
    </row>
    <row r="230" spans="1:14" x14ac:dyDescent="0.2">
      <c r="A230" s="190">
        <v>806180</v>
      </c>
      <c r="B230" s="190" t="s">
        <v>58</v>
      </c>
      <c r="D230" s="190" t="s">
        <v>6147</v>
      </c>
      <c r="E230" s="190" t="s">
        <v>6147</v>
      </c>
      <c r="H230" s="190" t="s">
        <v>6147</v>
      </c>
      <c r="I230" s="190" t="s">
        <v>6147</v>
      </c>
      <c r="K230" s="190" t="s">
        <v>6147</v>
      </c>
      <c r="L230" s="190" t="s">
        <v>6147</v>
      </c>
    </row>
    <row r="231" spans="1:14" x14ac:dyDescent="0.2">
      <c r="A231" s="190">
        <v>806206</v>
      </c>
      <c r="B231" s="190" t="s">
        <v>58</v>
      </c>
      <c r="C231" s="190" t="s">
        <v>6147</v>
      </c>
      <c r="D231" s="190" t="s">
        <v>6147</v>
      </c>
      <c r="F231" s="190" t="s">
        <v>6147</v>
      </c>
      <c r="H231" s="190" t="s">
        <v>6147</v>
      </c>
      <c r="I231" s="190" t="s">
        <v>6147</v>
      </c>
      <c r="J231" s="190" t="s">
        <v>6147</v>
      </c>
      <c r="K231" s="190" t="s">
        <v>6147</v>
      </c>
      <c r="L231" s="190" t="s">
        <v>6147</v>
      </c>
      <c r="M231" s="190" t="s">
        <v>6147</v>
      </c>
      <c r="N231" s="190" t="s">
        <v>6147</v>
      </c>
    </row>
    <row r="232" spans="1:14" x14ac:dyDescent="0.2">
      <c r="A232" s="190">
        <v>806241</v>
      </c>
      <c r="B232" s="190" t="s">
        <v>58</v>
      </c>
      <c r="C232" s="190" t="s">
        <v>6147</v>
      </c>
      <c r="D232" s="190" t="s">
        <v>6147</v>
      </c>
      <c r="E232" s="190" t="s">
        <v>6147</v>
      </c>
      <c r="F232" s="190" t="s">
        <v>6147</v>
      </c>
      <c r="G232" s="190" t="s">
        <v>6147</v>
      </c>
      <c r="H232" s="190" t="s">
        <v>6147</v>
      </c>
      <c r="I232" s="190" t="s">
        <v>6147</v>
      </c>
      <c r="J232" s="190" t="s">
        <v>6147</v>
      </c>
      <c r="K232" s="190" t="s">
        <v>6147</v>
      </c>
      <c r="L232" s="190" t="s">
        <v>6147</v>
      </c>
      <c r="M232" s="190" t="s">
        <v>6147</v>
      </c>
      <c r="N232" s="190" t="s">
        <v>6147</v>
      </c>
    </row>
    <row r="233" spans="1:14" x14ac:dyDescent="0.2">
      <c r="A233" s="190">
        <v>806242</v>
      </c>
      <c r="B233" s="190" t="s">
        <v>58</v>
      </c>
      <c r="C233" s="190" t="s">
        <v>6147</v>
      </c>
      <c r="D233" s="190" t="s">
        <v>6147</v>
      </c>
      <c r="H233" s="190" t="s">
        <v>6147</v>
      </c>
      <c r="L233" s="190" t="s">
        <v>6147</v>
      </c>
      <c r="N233" s="190" t="s">
        <v>6147</v>
      </c>
    </row>
    <row r="234" spans="1:14" x14ac:dyDescent="0.2">
      <c r="A234" s="190">
        <v>806273</v>
      </c>
      <c r="B234" s="190" t="s">
        <v>58</v>
      </c>
      <c r="C234" s="190" t="s">
        <v>6147</v>
      </c>
      <c r="D234" s="190" t="s">
        <v>6147</v>
      </c>
      <c r="E234" s="190" t="s">
        <v>6147</v>
      </c>
      <c r="F234" s="190" t="s">
        <v>6147</v>
      </c>
      <c r="H234" s="190" t="s">
        <v>6147</v>
      </c>
      <c r="I234" s="190" t="s">
        <v>6147</v>
      </c>
      <c r="J234" s="190" t="s">
        <v>6147</v>
      </c>
      <c r="K234" s="190" t="s">
        <v>6147</v>
      </c>
      <c r="L234" s="190" t="s">
        <v>6147</v>
      </c>
      <c r="M234" s="190" t="s">
        <v>6147</v>
      </c>
      <c r="N234" s="190" t="s">
        <v>6147</v>
      </c>
    </row>
    <row r="235" spans="1:14" x14ac:dyDescent="0.2">
      <c r="A235" s="190">
        <v>806308</v>
      </c>
      <c r="B235" s="190" t="s">
        <v>58</v>
      </c>
      <c r="C235" s="190" t="s">
        <v>6147</v>
      </c>
      <c r="D235" s="190" t="s">
        <v>6147</v>
      </c>
      <c r="E235" s="190" t="s">
        <v>6147</v>
      </c>
      <c r="F235" s="190" t="s">
        <v>6147</v>
      </c>
      <c r="G235" s="190" t="s">
        <v>6147</v>
      </c>
      <c r="H235" s="190" t="s">
        <v>6147</v>
      </c>
      <c r="J235" s="190" t="s">
        <v>6147</v>
      </c>
      <c r="K235" s="190" t="s">
        <v>6147</v>
      </c>
      <c r="L235" s="190" t="s">
        <v>6147</v>
      </c>
      <c r="M235" s="190" t="s">
        <v>6147</v>
      </c>
      <c r="N235" s="190" t="s">
        <v>6147</v>
      </c>
    </row>
    <row r="236" spans="1:14" x14ac:dyDescent="0.2">
      <c r="A236" s="190">
        <v>806309</v>
      </c>
      <c r="B236" s="190" t="s">
        <v>58</v>
      </c>
      <c r="C236" s="190" t="s">
        <v>6147</v>
      </c>
      <c r="D236" s="190" t="s">
        <v>6147</v>
      </c>
      <c r="E236" s="190" t="s">
        <v>6147</v>
      </c>
      <c r="F236" s="190" t="s">
        <v>6147</v>
      </c>
      <c r="G236" s="190" t="s">
        <v>6147</v>
      </c>
      <c r="H236" s="190" t="s">
        <v>6147</v>
      </c>
      <c r="J236" s="190" t="s">
        <v>6147</v>
      </c>
      <c r="K236" s="190" t="s">
        <v>6147</v>
      </c>
      <c r="M236" s="190" t="s">
        <v>6147</v>
      </c>
      <c r="N236" s="190" t="s">
        <v>6147</v>
      </c>
    </row>
    <row r="237" spans="1:14" x14ac:dyDescent="0.2">
      <c r="A237" s="190">
        <v>806329</v>
      </c>
      <c r="B237" s="190" t="s">
        <v>58</v>
      </c>
      <c r="D237" s="190" t="s">
        <v>6147</v>
      </c>
      <c r="E237" s="190" t="s">
        <v>6147</v>
      </c>
      <c r="I237" s="190" t="s">
        <v>6147</v>
      </c>
      <c r="K237" s="190" t="s">
        <v>6147</v>
      </c>
      <c r="L237" s="190" t="s">
        <v>6147</v>
      </c>
    </row>
    <row r="238" spans="1:14" x14ac:dyDescent="0.2">
      <c r="A238" s="190">
        <v>806345</v>
      </c>
      <c r="B238" s="190" t="s">
        <v>58</v>
      </c>
      <c r="E238" s="190" t="s">
        <v>6147</v>
      </c>
      <c r="F238" s="190" t="s">
        <v>6147</v>
      </c>
      <c r="H238" s="190" t="s">
        <v>6147</v>
      </c>
      <c r="J238" s="190" t="s">
        <v>6147</v>
      </c>
      <c r="K238" s="190" t="s">
        <v>6147</v>
      </c>
      <c r="M238" s="190" t="s">
        <v>6147</v>
      </c>
      <c r="N238" s="190" t="s">
        <v>6147</v>
      </c>
    </row>
    <row r="239" spans="1:14" x14ac:dyDescent="0.2">
      <c r="A239" s="190">
        <v>806379</v>
      </c>
      <c r="B239" s="190" t="s">
        <v>58</v>
      </c>
      <c r="C239" s="190" t="s">
        <v>6147</v>
      </c>
      <c r="F239" s="190" t="s">
        <v>6147</v>
      </c>
      <c r="G239" s="190" t="s">
        <v>6147</v>
      </c>
      <c r="J239" s="190" t="s">
        <v>6147</v>
      </c>
      <c r="K239" s="190" t="s">
        <v>6147</v>
      </c>
      <c r="L239" s="190" t="s">
        <v>6147</v>
      </c>
      <c r="M239" s="190" t="s">
        <v>6147</v>
      </c>
      <c r="N239" s="190" t="s">
        <v>6147</v>
      </c>
    </row>
    <row r="240" spans="1:14" x14ac:dyDescent="0.2">
      <c r="A240" s="190">
        <v>806383</v>
      </c>
      <c r="B240" s="190" t="s">
        <v>58</v>
      </c>
      <c r="C240" s="190" t="s">
        <v>6147</v>
      </c>
      <c r="D240" s="190" t="s">
        <v>6147</v>
      </c>
      <c r="J240" s="190" t="s">
        <v>6147</v>
      </c>
      <c r="K240" s="190" t="s">
        <v>6147</v>
      </c>
      <c r="L240" s="190" t="s">
        <v>6147</v>
      </c>
    </row>
    <row r="241" spans="1:14" x14ac:dyDescent="0.2">
      <c r="A241" s="190">
        <v>806394</v>
      </c>
      <c r="B241" s="190" t="s">
        <v>58</v>
      </c>
      <c r="C241" s="190" t="s">
        <v>6147</v>
      </c>
      <c r="D241" s="190" t="s">
        <v>6147</v>
      </c>
      <c r="E241" s="190" t="s">
        <v>6147</v>
      </c>
      <c r="F241" s="190" t="s">
        <v>6147</v>
      </c>
      <c r="G241" s="190" t="s">
        <v>6147</v>
      </c>
      <c r="H241" s="190" t="s">
        <v>6147</v>
      </c>
      <c r="I241" s="190" t="s">
        <v>6147</v>
      </c>
      <c r="J241" s="190" t="s">
        <v>6147</v>
      </c>
      <c r="K241" s="190" t="s">
        <v>6147</v>
      </c>
      <c r="L241" s="190" t="s">
        <v>6147</v>
      </c>
      <c r="M241" s="190" t="s">
        <v>6147</v>
      </c>
      <c r="N241" s="190" t="s">
        <v>6147</v>
      </c>
    </row>
    <row r="242" spans="1:14" x14ac:dyDescent="0.2">
      <c r="A242" s="190">
        <v>806445</v>
      </c>
      <c r="B242" s="190" t="s">
        <v>58</v>
      </c>
      <c r="C242" s="190" t="s">
        <v>6147</v>
      </c>
      <c r="D242" s="190" t="s">
        <v>6147</v>
      </c>
      <c r="E242" s="190" t="s">
        <v>6147</v>
      </c>
      <c r="G242" s="190" t="s">
        <v>6147</v>
      </c>
      <c r="I242" s="190" t="s">
        <v>6147</v>
      </c>
      <c r="J242" s="190" t="s">
        <v>6147</v>
      </c>
      <c r="K242" s="190" t="s">
        <v>6147</v>
      </c>
      <c r="L242" s="190" t="s">
        <v>6147</v>
      </c>
      <c r="M242" s="190" t="s">
        <v>6147</v>
      </c>
      <c r="N242" s="190" t="s">
        <v>6147</v>
      </c>
    </row>
    <row r="243" spans="1:14" x14ac:dyDescent="0.2">
      <c r="A243" s="190">
        <v>806543</v>
      </c>
      <c r="B243" s="190" t="s">
        <v>58</v>
      </c>
      <c r="C243" s="190" t="s">
        <v>6147</v>
      </c>
      <c r="D243" s="190" t="s">
        <v>6147</v>
      </c>
      <c r="E243" s="190" t="s">
        <v>6147</v>
      </c>
      <c r="F243" s="190" t="s">
        <v>6147</v>
      </c>
      <c r="G243" s="190" t="s">
        <v>6147</v>
      </c>
      <c r="H243" s="190" t="s">
        <v>6147</v>
      </c>
      <c r="I243" s="190" t="s">
        <v>6147</v>
      </c>
      <c r="J243" s="190" t="s">
        <v>6147</v>
      </c>
      <c r="K243" s="190" t="s">
        <v>6147</v>
      </c>
      <c r="L243" s="190" t="s">
        <v>6147</v>
      </c>
      <c r="M243" s="190" t="s">
        <v>6147</v>
      </c>
      <c r="N243" s="190" t="s">
        <v>6147</v>
      </c>
    </row>
    <row r="244" spans="1:14" x14ac:dyDescent="0.2">
      <c r="A244" s="190">
        <v>806551</v>
      </c>
      <c r="B244" s="190" t="s">
        <v>58</v>
      </c>
      <c r="C244" s="190" t="s">
        <v>6147</v>
      </c>
      <c r="D244" s="190" t="s">
        <v>6147</v>
      </c>
      <c r="E244" s="190" t="s">
        <v>6147</v>
      </c>
      <c r="F244" s="190" t="s">
        <v>6147</v>
      </c>
      <c r="J244" s="190" t="s">
        <v>6147</v>
      </c>
      <c r="K244" s="190" t="s">
        <v>6147</v>
      </c>
      <c r="L244" s="190" t="s">
        <v>6147</v>
      </c>
      <c r="M244" s="190" t="s">
        <v>6147</v>
      </c>
      <c r="N244" s="190" t="s">
        <v>6147</v>
      </c>
    </row>
    <row r="245" spans="1:14" x14ac:dyDescent="0.2">
      <c r="A245" s="190">
        <v>806565</v>
      </c>
      <c r="B245" s="190" t="s">
        <v>58</v>
      </c>
      <c r="C245" s="190" t="s">
        <v>6147</v>
      </c>
      <c r="D245" s="190" t="s">
        <v>6147</v>
      </c>
      <c r="E245" s="190" t="s">
        <v>6147</v>
      </c>
      <c r="H245" s="190" t="s">
        <v>6147</v>
      </c>
      <c r="J245" s="190" t="s">
        <v>6147</v>
      </c>
      <c r="K245" s="190" t="s">
        <v>6147</v>
      </c>
      <c r="L245" s="190" t="s">
        <v>6147</v>
      </c>
      <c r="N245" s="190" t="s">
        <v>6147</v>
      </c>
    </row>
    <row r="246" spans="1:14" x14ac:dyDescent="0.2">
      <c r="A246" s="190">
        <v>806639</v>
      </c>
      <c r="B246" s="190" t="s">
        <v>58</v>
      </c>
      <c r="D246" s="190" t="s">
        <v>6147</v>
      </c>
      <c r="E246" s="190" t="s">
        <v>6147</v>
      </c>
      <c r="F246" s="190" t="s">
        <v>6147</v>
      </c>
      <c r="G246" s="190" t="s">
        <v>6147</v>
      </c>
      <c r="H246" s="190" t="s">
        <v>6147</v>
      </c>
      <c r="I246" s="190" t="s">
        <v>6147</v>
      </c>
      <c r="J246" s="190" t="s">
        <v>6147</v>
      </c>
      <c r="L246" s="190" t="s">
        <v>6147</v>
      </c>
      <c r="M246" s="190" t="s">
        <v>6147</v>
      </c>
    </row>
    <row r="247" spans="1:14" x14ac:dyDescent="0.2">
      <c r="A247" s="190">
        <v>806646</v>
      </c>
      <c r="B247" s="190" t="s">
        <v>58</v>
      </c>
      <c r="C247" s="190" t="s">
        <v>6147</v>
      </c>
      <c r="D247" s="190" t="s">
        <v>6147</v>
      </c>
      <c r="E247" s="190" t="s">
        <v>6147</v>
      </c>
      <c r="F247" s="190" t="s">
        <v>6147</v>
      </c>
      <c r="G247" s="190" t="s">
        <v>6147</v>
      </c>
      <c r="H247" s="190" t="s">
        <v>6147</v>
      </c>
      <c r="I247" s="190" t="s">
        <v>6147</v>
      </c>
      <c r="J247" s="190" t="s">
        <v>6147</v>
      </c>
      <c r="K247" s="190" t="s">
        <v>6147</v>
      </c>
      <c r="L247" s="190" t="s">
        <v>6147</v>
      </c>
      <c r="M247" s="190" t="s">
        <v>6147</v>
      </c>
      <c r="N247" s="190" t="s">
        <v>6147</v>
      </c>
    </row>
    <row r="248" spans="1:14" x14ac:dyDescent="0.2">
      <c r="A248" s="190">
        <v>806660</v>
      </c>
      <c r="B248" s="190" t="s">
        <v>58</v>
      </c>
      <c r="D248" s="190" t="s">
        <v>6147</v>
      </c>
      <c r="E248" s="190" t="s">
        <v>6147</v>
      </c>
      <c r="F248" s="190" t="s">
        <v>6147</v>
      </c>
      <c r="G248" s="190" t="s">
        <v>6147</v>
      </c>
      <c r="I248" s="190" t="s">
        <v>6147</v>
      </c>
      <c r="J248" s="190" t="s">
        <v>6147</v>
      </c>
      <c r="K248" s="190" t="s">
        <v>6147</v>
      </c>
      <c r="L248" s="190" t="s">
        <v>6147</v>
      </c>
      <c r="M248" s="190" t="s">
        <v>6147</v>
      </c>
    </row>
    <row r="249" spans="1:14" x14ac:dyDescent="0.2">
      <c r="A249" s="190">
        <v>806680</v>
      </c>
      <c r="B249" s="190" t="s">
        <v>58</v>
      </c>
      <c r="C249" s="190" t="s">
        <v>6147</v>
      </c>
      <c r="D249" s="190" t="s">
        <v>6147</v>
      </c>
      <c r="E249" s="190" t="s">
        <v>6147</v>
      </c>
      <c r="F249" s="190" t="s">
        <v>6147</v>
      </c>
      <c r="G249" s="190" t="s">
        <v>6147</v>
      </c>
      <c r="H249" s="190" t="s">
        <v>6147</v>
      </c>
      <c r="I249" s="190" t="s">
        <v>6147</v>
      </c>
      <c r="J249" s="190" t="s">
        <v>6147</v>
      </c>
      <c r="K249" s="190" t="s">
        <v>6147</v>
      </c>
      <c r="L249" s="190" t="s">
        <v>6147</v>
      </c>
      <c r="M249" s="190" t="s">
        <v>6147</v>
      </c>
      <c r="N249" s="190" t="s">
        <v>6147</v>
      </c>
    </row>
    <row r="250" spans="1:14" x14ac:dyDescent="0.2">
      <c r="A250" s="190">
        <v>806692</v>
      </c>
      <c r="B250" s="190" t="s">
        <v>58</v>
      </c>
      <c r="C250" s="190" t="s">
        <v>6147</v>
      </c>
      <c r="E250" s="190" t="s">
        <v>6147</v>
      </c>
      <c r="F250" s="190" t="s">
        <v>6147</v>
      </c>
      <c r="G250" s="190" t="s">
        <v>6147</v>
      </c>
      <c r="H250" s="190" t="s">
        <v>6147</v>
      </c>
      <c r="I250" s="190" t="s">
        <v>6147</v>
      </c>
      <c r="J250" s="190" t="s">
        <v>6147</v>
      </c>
      <c r="K250" s="190" t="s">
        <v>6147</v>
      </c>
      <c r="L250" s="190" t="s">
        <v>6147</v>
      </c>
      <c r="N250" s="190" t="s">
        <v>6147</v>
      </c>
    </row>
    <row r="251" spans="1:14" x14ac:dyDescent="0.2">
      <c r="A251" s="190">
        <v>806695</v>
      </c>
      <c r="B251" s="190" t="s">
        <v>58</v>
      </c>
      <c r="D251" s="190" t="s">
        <v>6147</v>
      </c>
      <c r="F251" s="190" t="s">
        <v>6147</v>
      </c>
      <c r="G251" s="190" t="s">
        <v>6147</v>
      </c>
      <c r="H251" s="190" t="s">
        <v>6147</v>
      </c>
      <c r="I251" s="190" t="s">
        <v>6147</v>
      </c>
      <c r="J251" s="190" t="s">
        <v>6147</v>
      </c>
      <c r="K251" s="190" t="s">
        <v>6147</v>
      </c>
      <c r="L251" s="190" t="s">
        <v>6147</v>
      </c>
      <c r="M251" s="190" t="s">
        <v>6147</v>
      </c>
      <c r="N251" s="190" t="s">
        <v>6147</v>
      </c>
    </row>
    <row r="252" spans="1:14" x14ac:dyDescent="0.2">
      <c r="A252" s="190">
        <v>806709</v>
      </c>
      <c r="B252" s="190" t="s">
        <v>58</v>
      </c>
      <c r="C252" s="190" t="s">
        <v>6147</v>
      </c>
      <c r="E252" s="190" t="s">
        <v>6147</v>
      </c>
      <c r="G252" s="190" t="s">
        <v>6147</v>
      </c>
      <c r="J252" s="190" t="s">
        <v>6147</v>
      </c>
      <c r="L252" s="190" t="s">
        <v>6147</v>
      </c>
    </row>
    <row r="253" spans="1:14" x14ac:dyDescent="0.2">
      <c r="A253" s="190">
        <v>806725</v>
      </c>
      <c r="B253" s="190" t="s">
        <v>58</v>
      </c>
      <c r="E253" s="190" t="s">
        <v>6147</v>
      </c>
      <c r="F253" s="190" t="s">
        <v>6147</v>
      </c>
      <c r="G253" s="190" t="s">
        <v>6147</v>
      </c>
      <c r="H253" s="190" t="s">
        <v>6147</v>
      </c>
      <c r="I253" s="190" t="s">
        <v>6147</v>
      </c>
      <c r="J253" s="190" t="s">
        <v>6147</v>
      </c>
      <c r="K253" s="190" t="s">
        <v>6147</v>
      </c>
      <c r="L253" s="190" t="s">
        <v>6147</v>
      </c>
      <c r="M253" s="190" t="s">
        <v>6147</v>
      </c>
      <c r="N253" s="190" t="s">
        <v>6147</v>
      </c>
    </row>
    <row r="254" spans="1:14" x14ac:dyDescent="0.2">
      <c r="A254" s="190">
        <v>806728</v>
      </c>
      <c r="B254" s="190" t="s">
        <v>58</v>
      </c>
      <c r="C254" s="190" t="s">
        <v>6147</v>
      </c>
      <c r="D254" s="190" t="s">
        <v>6147</v>
      </c>
      <c r="E254" s="190" t="s">
        <v>6147</v>
      </c>
      <c r="H254" s="190" t="s">
        <v>6147</v>
      </c>
      <c r="J254" s="190" t="s">
        <v>6147</v>
      </c>
      <c r="K254" s="190" t="s">
        <v>6147</v>
      </c>
      <c r="L254" s="190" t="s">
        <v>6147</v>
      </c>
      <c r="M254" s="190" t="s">
        <v>6147</v>
      </c>
      <c r="N254" s="190" t="s">
        <v>6147</v>
      </c>
    </row>
    <row r="255" spans="1:14" x14ac:dyDescent="0.2">
      <c r="A255" s="190">
        <v>806732</v>
      </c>
      <c r="B255" s="190" t="s">
        <v>58</v>
      </c>
      <c r="C255" s="190" t="s">
        <v>6147</v>
      </c>
      <c r="D255" s="190" t="s">
        <v>6147</v>
      </c>
      <c r="E255" s="190" t="s">
        <v>6147</v>
      </c>
      <c r="F255" s="190" t="s">
        <v>6147</v>
      </c>
      <c r="G255" s="190" t="s">
        <v>6147</v>
      </c>
      <c r="H255" s="190" t="s">
        <v>6147</v>
      </c>
      <c r="I255" s="190" t="s">
        <v>6147</v>
      </c>
      <c r="J255" s="190" t="s">
        <v>6147</v>
      </c>
      <c r="K255" s="190" t="s">
        <v>6147</v>
      </c>
      <c r="L255" s="190" t="s">
        <v>6147</v>
      </c>
      <c r="M255" s="190" t="s">
        <v>6147</v>
      </c>
      <c r="N255" s="190" t="s">
        <v>6147</v>
      </c>
    </row>
    <row r="256" spans="1:14" x14ac:dyDescent="0.2">
      <c r="A256" s="190">
        <v>806751</v>
      </c>
      <c r="B256" s="190" t="s">
        <v>58</v>
      </c>
      <c r="D256" s="190" t="s">
        <v>6147</v>
      </c>
      <c r="E256" s="190" t="s">
        <v>6147</v>
      </c>
      <c r="F256" s="190" t="s">
        <v>6147</v>
      </c>
      <c r="H256" s="190" t="s">
        <v>6147</v>
      </c>
      <c r="I256" s="190" t="s">
        <v>6147</v>
      </c>
    </row>
    <row r="257" spans="1:14" x14ac:dyDescent="0.2">
      <c r="A257" s="190">
        <v>806772</v>
      </c>
      <c r="B257" s="190" t="s">
        <v>58</v>
      </c>
      <c r="C257" s="190" t="s">
        <v>6147</v>
      </c>
      <c r="D257" s="190" t="s">
        <v>6147</v>
      </c>
      <c r="E257" s="190" t="s">
        <v>6147</v>
      </c>
      <c r="H257" s="190" t="s">
        <v>6147</v>
      </c>
      <c r="I257" s="190" t="s">
        <v>6147</v>
      </c>
      <c r="J257" s="190" t="s">
        <v>6147</v>
      </c>
      <c r="K257" s="190" t="s">
        <v>6147</v>
      </c>
      <c r="L257" s="190" t="s">
        <v>6147</v>
      </c>
      <c r="M257" s="190" t="s">
        <v>6147</v>
      </c>
      <c r="N257" s="190" t="s">
        <v>6147</v>
      </c>
    </row>
    <row r="258" spans="1:14" x14ac:dyDescent="0.2">
      <c r="A258" s="190">
        <v>806792</v>
      </c>
      <c r="B258" s="190" t="s">
        <v>58</v>
      </c>
      <c r="C258" s="190" t="s">
        <v>6147</v>
      </c>
      <c r="D258" s="190" t="s">
        <v>6147</v>
      </c>
      <c r="E258" s="190" t="s">
        <v>6147</v>
      </c>
      <c r="F258" s="190" t="s">
        <v>6147</v>
      </c>
      <c r="H258" s="190" t="s">
        <v>6147</v>
      </c>
      <c r="I258" s="190" t="s">
        <v>6147</v>
      </c>
      <c r="J258" s="190" t="s">
        <v>6147</v>
      </c>
      <c r="K258" s="190" t="s">
        <v>6147</v>
      </c>
      <c r="L258" s="190" t="s">
        <v>6147</v>
      </c>
      <c r="M258" s="190" t="s">
        <v>6147</v>
      </c>
      <c r="N258" s="190" t="s">
        <v>6147</v>
      </c>
    </row>
    <row r="259" spans="1:14" x14ac:dyDescent="0.2">
      <c r="A259" s="190">
        <v>806803</v>
      </c>
      <c r="B259" s="190" t="s">
        <v>58</v>
      </c>
      <c r="D259" s="190" t="s">
        <v>6147</v>
      </c>
      <c r="E259" s="190" t="s">
        <v>6147</v>
      </c>
      <c r="F259" s="190" t="s">
        <v>6147</v>
      </c>
      <c r="K259" s="190" t="s">
        <v>6147</v>
      </c>
      <c r="N259" s="190" t="s">
        <v>6147</v>
      </c>
    </row>
    <row r="260" spans="1:14" x14ac:dyDescent="0.2">
      <c r="A260" s="190">
        <v>806832</v>
      </c>
      <c r="B260" s="190" t="s">
        <v>58</v>
      </c>
      <c r="D260" s="190" t="s">
        <v>6147</v>
      </c>
      <c r="E260" s="190" t="s">
        <v>6147</v>
      </c>
      <c r="G260" s="190" t="s">
        <v>6147</v>
      </c>
      <c r="H260" s="190" t="s">
        <v>6147</v>
      </c>
      <c r="I260" s="190" t="s">
        <v>6147</v>
      </c>
      <c r="M260" s="190" t="s">
        <v>6147</v>
      </c>
      <c r="N260" s="190" t="s">
        <v>6147</v>
      </c>
    </row>
    <row r="261" spans="1:14" x14ac:dyDescent="0.2">
      <c r="A261" s="190">
        <v>806841</v>
      </c>
      <c r="B261" s="190" t="s">
        <v>58</v>
      </c>
      <c r="C261" s="190" t="s">
        <v>6147</v>
      </c>
      <c r="D261" s="190" t="s">
        <v>6147</v>
      </c>
      <c r="E261" s="190" t="s">
        <v>6147</v>
      </c>
      <c r="F261" s="190" t="s">
        <v>6147</v>
      </c>
      <c r="G261" s="190" t="s">
        <v>6147</v>
      </c>
      <c r="I261" s="190" t="s">
        <v>6147</v>
      </c>
      <c r="J261" s="190" t="s">
        <v>6147</v>
      </c>
      <c r="K261" s="190" t="s">
        <v>6147</v>
      </c>
      <c r="L261" s="190" t="s">
        <v>6147</v>
      </c>
      <c r="M261" s="190" t="s">
        <v>6147</v>
      </c>
    </row>
    <row r="262" spans="1:14" x14ac:dyDescent="0.2">
      <c r="A262" s="190">
        <v>806853</v>
      </c>
      <c r="B262" s="190" t="s">
        <v>58</v>
      </c>
      <c r="C262" s="190" t="s">
        <v>6147</v>
      </c>
      <c r="F262" s="190" t="s">
        <v>6147</v>
      </c>
      <c r="H262" s="190" t="s">
        <v>6147</v>
      </c>
      <c r="L262" s="190" t="s">
        <v>6147</v>
      </c>
      <c r="N262" s="190" t="s">
        <v>6147</v>
      </c>
    </row>
    <row r="263" spans="1:14" x14ac:dyDescent="0.2">
      <c r="A263" s="190">
        <v>806881</v>
      </c>
      <c r="B263" s="190" t="s">
        <v>58</v>
      </c>
      <c r="C263" s="190" t="s">
        <v>6147</v>
      </c>
      <c r="D263" s="190" t="s">
        <v>6147</v>
      </c>
      <c r="E263" s="190" t="s">
        <v>6147</v>
      </c>
      <c r="F263" s="190" t="s">
        <v>6147</v>
      </c>
      <c r="G263" s="190" t="s">
        <v>6147</v>
      </c>
      <c r="H263" s="190" t="s">
        <v>6147</v>
      </c>
      <c r="I263" s="190" t="s">
        <v>6147</v>
      </c>
      <c r="J263" s="190" t="s">
        <v>6147</v>
      </c>
      <c r="K263" s="190" t="s">
        <v>6147</v>
      </c>
      <c r="L263" s="190" t="s">
        <v>6147</v>
      </c>
      <c r="M263" s="190" t="s">
        <v>6147</v>
      </c>
      <c r="N263" s="190" t="s">
        <v>6147</v>
      </c>
    </row>
    <row r="264" spans="1:14" x14ac:dyDescent="0.2">
      <c r="A264" s="190">
        <v>806887</v>
      </c>
      <c r="B264" s="190" t="s">
        <v>58</v>
      </c>
      <c r="C264" s="190" t="s">
        <v>6147</v>
      </c>
      <c r="D264" s="190" t="s">
        <v>6147</v>
      </c>
      <c r="F264" s="190" t="s">
        <v>6147</v>
      </c>
      <c r="G264" s="190" t="s">
        <v>6147</v>
      </c>
      <c r="H264" s="190" t="s">
        <v>6147</v>
      </c>
      <c r="J264" s="190" t="s">
        <v>6147</v>
      </c>
      <c r="K264" s="190" t="s">
        <v>6147</v>
      </c>
      <c r="L264" s="190" t="s">
        <v>6147</v>
      </c>
      <c r="M264" s="190" t="s">
        <v>6147</v>
      </c>
      <c r="N264" s="190" t="s">
        <v>6147</v>
      </c>
    </row>
    <row r="265" spans="1:14" x14ac:dyDescent="0.2">
      <c r="A265" s="190">
        <v>806890</v>
      </c>
      <c r="B265" s="190" t="s">
        <v>58</v>
      </c>
      <c r="C265" s="190" t="s">
        <v>6147</v>
      </c>
      <c r="D265" s="190" t="s">
        <v>6147</v>
      </c>
      <c r="E265" s="190" t="s">
        <v>6147</v>
      </c>
      <c r="F265" s="190" t="s">
        <v>6147</v>
      </c>
      <c r="H265" s="190" t="s">
        <v>6147</v>
      </c>
      <c r="I265" s="190" t="s">
        <v>6147</v>
      </c>
      <c r="J265" s="190" t="s">
        <v>6147</v>
      </c>
      <c r="K265" s="190" t="s">
        <v>6147</v>
      </c>
      <c r="L265" s="190" t="s">
        <v>6147</v>
      </c>
      <c r="M265" s="190" t="s">
        <v>6147</v>
      </c>
      <c r="N265" s="190" t="s">
        <v>6147</v>
      </c>
    </row>
    <row r="266" spans="1:14" x14ac:dyDescent="0.2">
      <c r="A266" s="190">
        <v>806908</v>
      </c>
      <c r="B266" s="190" t="s">
        <v>58</v>
      </c>
      <c r="C266" s="190" t="s">
        <v>6147</v>
      </c>
      <c r="D266" s="190" t="s">
        <v>6147</v>
      </c>
      <c r="E266" s="190" t="s">
        <v>6147</v>
      </c>
      <c r="G266" s="190" t="s">
        <v>6147</v>
      </c>
      <c r="H266" s="190" t="s">
        <v>6147</v>
      </c>
      <c r="I266" s="190" t="s">
        <v>6147</v>
      </c>
      <c r="J266" s="190" t="s">
        <v>6147</v>
      </c>
      <c r="K266" s="190" t="s">
        <v>6147</v>
      </c>
      <c r="L266" s="190" t="s">
        <v>6147</v>
      </c>
      <c r="M266" s="190" t="s">
        <v>6147</v>
      </c>
      <c r="N266" s="190" t="s">
        <v>6147</v>
      </c>
    </row>
    <row r="267" spans="1:14" x14ac:dyDescent="0.2">
      <c r="A267" s="190">
        <v>806909</v>
      </c>
      <c r="B267" s="190" t="s">
        <v>58</v>
      </c>
      <c r="C267" s="190" t="s">
        <v>6147</v>
      </c>
      <c r="E267" s="190" t="s">
        <v>6147</v>
      </c>
      <c r="F267" s="190" t="s">
        <v>6147</v>
      </c>
      <c r="H267" s="190" t="s">
        <v>6147</v>
      </c>
      <c r="J267" s="190" t="s">
        <v>6147</v>
      </c>
      <c r="K267" s="190" t="s">
        <v>6147</v>
      </c>
      <c r="L267" s="190" t="s">
        <v>6147</v>
      </c>
      <c r="M267" s="190" t="s">
        <v>6147</v>
      </c>
      <c r="N267" s="190" t="s">
        <v>6147</v>
      </c>
    </row>
    <row r="268" spans="1:14" x14ac:dyDescent="0.2">
      <c r="A268" s="190">
        <v>806914</v>
      </c>
      <c r="B268" s="190" t="s">
        <v>58</v>
      </c>
      <c r="D268" s="190" t="s">
        <v>6147</v>
      </c>
      <c r="E268" s="190" t="s">
        <v>6147</v>
      </c>
      <c r="F268" s="190" t="s">
        <v>6147</v>
      </c>
      <c r="G268" s="190" t="s">
        <v>6147</v>
      </c>
      <c r="I268" s="190" t="s">
        <v>6147</v>
      </c>
      <c r="K268" s="190" t="s">
        <v>6147</v>
      </c>
      <c r="L268" s="190" t="s">
        <v>6147</v>
      </c>
      <c r="M268" s="190" t="s">
        <v>6147</v>
      </c>
      <c r="N268" s="190" t="s">
        <v>6147</v>
      </c>
    </row>
    <row r="269" spans="1:14" x14ac:dyDescent="0.2">
      <c r="A269" s="190">
        <v>806918</v>
      </c>
      <c r="B269" s="190" t="s">
        <v>58</v>
      </c>
      <c r="C269" s="190" t="s">
        <v>6147</v>
      </c>
      <c r="D269" s="190" t="s">
        <v>6147</v>
      </c>
      <c r="E269" s="190" t="s">
        <v>6147</v>
      </c>
      <c r="F269" s="190" t="s">
        <v>6147</v>
      </c>
      <c r="G269" s="190" t="s">
        <v>6147</v>
      </c>
      <c r="H269" s="190" t="s">
        <v>6147</v>
      </c>
      <c r="I269" s="190" t="s">
        <v>6147</v>
      </c>
      <c r="J269" s="190" t="s">
        <v>6147</v>
      </c>
      <c r="K269" s="190" t="s">
        <v>6147</v>
      </c>
      <c r="L269" s="190" t="s">
        <v>6147</v>
      </c>
      <c r="M269" s="190" t="s">
        <v>6147</v>
      </c>
      <c r="N269" s="190" t="s">
        <v>6147</v>
      </c>
    </row>
    <row r="270" spans="1:14" x14ac:dyDescent="0.2">
      <c r="A270" s="190">
        <v>806919</v>
      </c>
      <c r="B270" s="190" t="s">
        <v>58</v>
      </c>
      <c r="D270" s="190" t="s">
        <v>6147</v>
      </c>
      <c r="E270" s="190" t="s">
        <v>6147</v>
      </c>
      <c r="F270" s="190" t="s">
        <v>6147</v>
      </c>
      <c r="G270" s="190" t="s">
        <v>6147</v>
      </c>
      <c r="H270" s="190" t="s">
        <v>6147</v>
      </c>
      <c r="J270" s="190" t="s">
        <v>6147</v>
      </c>
      <c r="K270" s="190" t="s">
        <v>6147</v>
      </c>
      <c r="L270" s="190" t="s">
        <v>6147</v>
      </c>
      <c r="M270" s="190" t="s">
        <v>6147</v>
      </c>
      <c r="N270" s="190" t="s">
        <v>6147</v>
      </c>
    </row>
    <row r="271" spans="1:14" x14ac:dyDescent="0.2">
      <c r="A271" s="190">
        <v>806929</v>
      </c>
      <c r="B271" s="190" t="s">
        <v>58</v>
      </c>
      <c r="C271" s="190" t="s">
        <v>6147</v>
      </c>
      <c r="D271" s="190" t="s">
        <v>6147</v>
      </c>
      <c r="E271" s="190" t="s">
        <v>6147</v>
      </c>
      <c r="F271" s="190" t="s">
        <v>6147</v>
      </c>
      <c r="H271" s="190" t="s">
        <v>6147</v>
      </c>
      <c r="I271" s="190" t="s">
        <v>6147</v>
      </c>
      <c r="J271" s="190" t="s">
        <v>6147</v>
      </c>
      <c r="K271" s="190" t="s">
        <v>6147</v>
      </c>
      <c r="L271" s="190" t="s">
        <v>6147</v>
      </c>
      <c r="M271" s="190" t="s">
        <v>6147</v>
      </c>
      <c r="N271" s="190" t="s">
        <v>6147</v>
      </c>
    </row>
    <row r="272" spans="1:14" x14ac:dyDescent="0.2">
      <c r="A272" s="190">
        <v>806943</v>
      </c>
      <c r="B272" s="190" t="s">
        <v>58</v>
      </c>
      <c r="C272" s="190" t="s">
        <v>6147</v>
      </c>
      <c r="D272" s="190" t="s">
        <v>6147</v>
      </c>
      <c r="E272" s="190" t="s">
        <v>6147</v>
      </c>
      <c r="F272" s="190" t="s">
        <v>6147</v>
      </c>
      <c r="G272" s="190" t="s">
        <v>6147</v>
      </c>
      <c r="H272" s="190" t="s">
        <v>6147</v>
      </c>
      <c r="I272" s="190" t="s">
        <v>6147</v>
      </c>
      <c r="J272" s="190" t="s">
        <v>6147</v>
      </c>
      <c r="K272" s="190" t="s">
        <v>6147</v>
      </c>
      <c r="L272" s="190" t="s">
        <v>6147</v>
      </c>
      <c r="M272" s="190" t="s">
        <v>6147</v>
      </c>
      <c r="N272" s="190" t="s">
        <v>6147</v>
      </c>
    </row>
    <row r="273" spans="1:14" x14ac:dyDescent="0.2">
      <c r="A273" s="190">
        <v>806954</v>
      </c>
      <c r="B273" s="190" t="s">
        <v>58</v>
      </c>
      <c r="D273" s="190" t="s">
        <v>6147</v>
      </c>
      <c r="E273" s="190" t="s">
        <v>6147</v>
      </c>
      <c r="F273" s="190" t="s">
        <v>6147</v>
      </c>
      <c r="G273" s="190" t="s">
        <v>6147</v>
      </c>
      <c r="H273" s="190" t="s">
        <v>6147</v>
      </c>
      <c r="I273" s="190" t="s">
        <v>6147</v>
      </c>
      <c r="J273" s="190" t="s">
        <v>6147</v>
      </c>
      <c r="K273" s="190" t="s">
        <v>6147</v>
      </c>
      <c r="L273" s="190" t="s">
        <v>6147</v>
      </c>
      <c r="M273" s="190" t="s">
        <v>6147</v>
      </c>
      <c r="N273" s="190" t="s">
        <v>6147</v>
      </c>
    </row>
    <row r="274" spans="1:14" x14ac:dyDescent="0.2">
      <c r="A274" s="190">
        <v>806958</v>
      </c>
      <c r="B274" s="190" t="s">
        <v>58</v>
      </c>
      <c r="C274" s="190" t="s">
        <v>6147</v>
      </c>
      <c r="D274" s="190" t="s">
        <v>6147</v>
      </c>
      <c r="E274" s="190" t="s">
        <v>6147</v>
      </c>
      <c r="H274" s="190" t="s">
        <v>6147</v>
      </c>
      <c r="I274" s="190" t="s">
        <v>6147</v>
      </c>
      <c r="J274" s="190" t="s">
        <v>6147</v>
      </c>
      <c r="K274" s="190" t="s">
        <v>6147</v>
      </c>
      <c r="L274" s="190" t="s">
        <v>6147</v>
      </c>
      <c r="N274" s="190" t="s">
        <v>6147</v>
      </c>
    </row>
    <row r="275" spans="1:14" x14ac:dyDescent="0.2">
      <c r="A275" s="190">
        <v>806966</v>
      </c>
      <c r="B275" s="190" t="s">
        <v>58</v>
      </c>
      <c r="C275" s="190" t="s">
        <v>6147</v>
      </c>
      <c r="D275" s="190" t="s">
        <v>6147</v>
      </c>
      <c r="E275" s="190" t="s">
        <v>6147</v>
      </c>
      <c r="F275" s="190" t="s">
        <v>6147</v>
      </c>
      <c r="H275" s="190" t="s">
        <v>6147</v>
      </c>
      <c r="I275" s="190" t="s">
        <v>6147</v>
      </c>
      <c r="J275" s="190" t="s">
        <v>6147</v>
      </c>
      <c r="K275" s="190" t="s">
        <v>6147</v>
      </c>
      <c r="L275" s="190" t="s">
        <v>6147</v>
      </c>
      <c r="M275" s="190" t="s">
        <v>6147</v>
      </c>
      <c r="N275" s="190" t="s">
        <v>6147</v>
      </c>
    </row>
    <row r="276" spans="1:14" x14ac:dyDescent="0.2">
      <c r="A276" s="190">
        <v>806981</v>
      </c>
      <c r="B276" s="190" t="s">
        <v>58</v>
      </c>
      <c r="D276" s="190" t="s">
        <v>6147</v>
      </c>
      <c r="F276" s="190" t="s">
        <v>6147</v>
      </c>
      <c r="G276" s="190" t="s">
        <v>6147</v>
      </c>
      <c r="H276" s="190" t="s">
        <v>6147</v>
      </c>
      <c r="K276" s="190" t="s">
        <v>6147</v>
      </c>
      <c r="L276" s="190" t="s">
        <v>6147</v>
      </c>
    </row>
    <row r="277" spans="1:14" x14ac:dyDescent="0.2">
      <c r="A277" s="190">
        <v>806989</v>
      </c>
      <c r="B277" s="190" t="s">
        <v>58</v>
      </c>
      <c r="C277" s="190" t="s">
        <v>6147</v>
      </c>
      <c r="D277" s="190" t="s">
        <v>6147</v>
      </c>
      <c r="E277" s="190" t="s">
        <v>6147</v>
      </c>
      <c r="F277" s="190" t="s">
        <v>6147</v>
      </c>
      <c r="G277" s="190" t="s">
        <v>6147</v>
      </c>
      <c r="H277" s="190" t="s">
        <v>6147</v>
      </c>
      <c r="I277" s="190" t="s">
        <v>6147</v>
      </c>
      <c r="J277" s="190" t="s">
        <v>6147</v>
      </c>
      <c r="K277" s="190" t="s">
        <v>6147</v>
      </c>
      <c r="L277" s="190" t="s">
        <v>6147</v>
      </c>
      <c r="M277" s="190" t="s">
        <v>6147</v>
      </c>
      <c r="N277" s="190" t="s">
        <v>6147</v>
      </c>
    </row>
    <row r="278" spans="1:14" x14ac:dyDescent="0.2">
      <c r="A278" s="190">
        <v>806994</v>
      </c>
      <c r="B278" s="190" t="s">
        <v>58</v>
      </c>
      <c r="D278" s="190" t="s">
        <v>6147</v>
      </c>
      <c r="H278" s="190" t="s">
        <v>6147</v>
      </c>
      <c r="I278" s="190" t="s">
        <v>6147</v>
      </c>
      <c r="J278" s="190" t="s">
        <v>6147</v>
      </c>
      <c r="K278" s="190" t="s">
        <v>6147</v>
      </c>
      <c r="L278" s="190" t="s">
        <v>6147</v>
      </c>
      <c r="M278" s="190" t="s">
        <v>6147</v>
      </c>
      <c r="N278" s="190" t="s">
        <v>6147</v>
      </c>
    </row>
    <row r="279" spans="1:14" x14ac:dyDescent="0.2">
      <c r="A279" s="190">
        <v>807023</v>
      </c>
      <c r="B279" s="190" t="s">
        <v>58</v>
      </c>
      <c r="C279" s="190" t="s">
        <v>6147</v>
      </c>
      <c r="D279" s="190" t="s">
        <v>6147</v>
      </c>
      <c r="E279" s="190" t="s">
        <v>6147</v>
      </c>
      <c r="F279" s="190" t="s">
        <v>6147</v>
      </c>
      <c r="G279" s="190" t="s">
        <v>6147</v>
      </c>
      <c r="H279" s="190" t="s">
        <v>6147</v>
      </c>
      <c r="I279" s="190" t="s">
        <v>6147</v>
      </c>
      <c r="J279" s="190" t="s">
        <v>6147</v>
      </c>
      <c r="K279" s="190" t="s">
        <v>6147</v>
      </c>
      <c r="L279" s="190" t="s">
        <v>6147</v>
      </c>
      <c r="M279" s="190" t="s">
        <v>6147</v>
      </c>
      <c r="N279" s="190" t="s">
        <v>6147</v>
      </c>
    </row>
    <row r="280" spans="1:14" x14ac:dyDescent="0.2">
      <c r="A280" s="190">
        <v>807026</v>
      </c>
      <c r="B280" s="190" t="s">
        <v>58</v>
      </c>
      <c r="C280" s="190" t="s">
        <v>6147</v>
      </c>
      <c r="D280" s="190" t="s">
        <v>6147</v>
      </c>
      <c r="E280" s="190" t="s">
        <v>6147</v>
      </c>
      <c r="F280" s="190" t="s">
        <v>6147</v>
      </c>
      <c r="G280" s="190" t="s">
        <v>6147</v>
      </c>
      <c r="H280" s="190" t="s">
        <v>6147</v>
      </c>
      <c r="I280" s="190" t="s">
        <v>6147</v>
      </c>
      <c r="J280" s="190" t="s">
        <v>6147</v>
      </c>
      <c r="K280" s="190" t="s">
        <v>6147</v>
      </c>
      <c r="L280" s="190" t="s">
        <v>6147</v>
      </c>
      <c r="M280" s="190" t="s">
        <v>6147</v>
      </c>
      <c r="N280" s="190" t="s">
        <v>6147</v>
      </c>
    </row>
    <row r="281" spans="1:14" x14ac:dyDescent="0.2">
      <c r="A281" s="190">
        <v>807038</v>
      </c>
      <c r="B281" s="190" t="s">
        <v>58</v>
      </c>
      <c r="C281" s="190" t="s">
        <v>6147</v>
      </c>
      <c r="D281" s="190" t="s">
        <v>6147</v>
      </c>
      <c r="E281" s="190" t="s">
        <v>6147</v>
      </c>
      <c r="F281" s="190" t="s">
        <v>6147</v>
      </c>
      <c r="G281" s="190" t="s">
        <v>6147</v>
      </c>
      <c r="H281" s="190" t="s">
        <v>6147</v>
      </c>
      <c r="I281" s="190" t="s">
        <v>6147</v>
      </c>
      <c r="J281" s="190" t="s">
        <v>6147</v>
      </c>
      <c r="K281" s="190" t="s">
        <v>6147</v>
      </c>
      <c r="L281" s="190" t="s">
        <v>6147</v>
      </c>
      <c r="N281" s="190" t="s">
        <v>6147</v>
      </c>
    </row>
    <row r="282" spans="1:14" x14ac:dyDescent="0.2">
      <c r="A282" s="190">
        <v>807039</v>
      </c>
      <c r="B282" s="190" t="s">
        <v>58</v>
      </c>
      <c r="C282" s="190" t="s">
        <v>6147</v>
      </c>
      <c r="E282" s="190" t="s">
        <v>6147</v>
      </c>
      <c r="H282" s="190" t="s">
        <v>6147</v>
      </c>
      <c r="I282" s="190" t="s">
        <v>6147</v>
      </c>
      <c r="K282" s="190" t="s">
        <v>6147</v>
      </c>
      <c r="L282" s="190" t="s">
        <v>6147</v>
      </c>
      <c r="N282" s="190" t="s">
        <v>6147</v>
      </c>
    </row>
    <row r="283" spans="1:14" x14ac:dyDescent="0.2">
      <c r="A283" s="190">
        <v>807060</v>
      </c>
      <c r="B283" s="190" t="s">
        <v>58</v>
      </c>
      <c r="C283" s="190" t="s">
        <v>6147</v>
      </c>
      <c r="D283" s="190" t="s">
        <v>6147</v>
      </c>
      <c r="E283" s="190" t="s">
        <v>6147</v>
      </c>
      <c r="F283" s="190" t="s">
        <v>6147</v>
      </c>
      <c r="G283" s="190" t="s">
        <v>6147</v>
      </c>
      <c r="H283" s="190" t="s">
        <v>6147</v>
      </c>
      <c r="I283" s="190" t="s">
        <v>6147</v>
      </c>
      <c r="J283" s="190" t="s">
        <v>6147</v>
      </c>
      <c r="K283" s="190" t="s">
        <v>6147</v>
      </c>
      <c r="L283" s="190" t="s">
        <v>6147</v>
      </c>
      <c r="M283" s="190" t="s">
        <v>6147</v>
      </c>
      <c r="N283" s="190" t="s">
        <v>6147</v>
      </c>
    </row>
    <row r="284" spans="1:14" x14ac:dyDescent="0.2">
      <c r="A284" s="190">
        <v>807063</v>
      </c>
      <c r="B284" s="190" t="s">
        <v>58</v>
      </c>
      <c r="C284" s="190" t="s">
        <v>6147</v>
      </c>
      <c r="D284" s="190" t="s">
        <v>6147</v>
      </c>
      <c r="E284" s="190" t="s">
        <v>6147</v>
      </c>
      <c r="F284" s="190" t="s">
        <v>6147</v>
      </c>
      <c r="I284" s="190" t="s">
        <v>6147</v>
      </c>
      <c r="J284" s="190" t="s">
        <v>6147</v>
      </c>
      <c r="K284" s="190" t="s">
        <v>6147</v>
      </c>
      <c r="L284" s="190" t="s">
        <v>6147</v>
      </c>
      <c r="M284" s="190" t="s">
        <v>6147</v>
      </c>
      <c r="N284" s="190" t="s">
        <v>6147</v>
      </c>
    </row>
    <row r="285" spans="1:14" x14ac:dyDescent="0.2">
      <c r="A285" s="190">
        <v>807071</v>
      </c>
      <c r="B285" s="190" t="s">
        <v>58</v>
      </c>
      <c r="C285" s="190" t="s">
        <v>6147</v>
      </c>
      <c r="D285" s="190" t="s">
        <v>6147</v>
      </c>
      <c r="E285" s="190" t="s">
        <v>6147</v>
      </c>
      <c r="F285" s="190" t="s">
        <v>6147</v>
      </c>
      <c r="G285" s="190" t="s">
        <v>6147</v>
      </c>
      <c r="J285" s="190" t="s">
        <v>6147</v>
      </c>
      <c r="K285" s="190" t="s">
        <v>6147</v>
      </c>
      <c r="L285" s="190" t="s">
        <v>6147</v>
      </c>
      <c r="M285" s="190" t="s">
        <v>6147</v>
      </c>
      <c r="N285" s="190" t="s">
        <v>6147</v>
      </c>
    </row>
    <row r="286" spans="1:14" x14ac:dyDescent="0.2">
      <c r="A286" s="190">
        <v>807073</v>
      </c>
      <c r="B286" s="190" t="s">
        <v>58</v>
      </c>
      <c r="C286" s="190" t="s">
        <v>6147</v>
      </c>
      <c r="E286" s="190" t="s">
        <v>6147</v>
      </c>
      <c r="F286" s="190" t="s">
        <v>6147</v>
      </c>
      <c r="H286" s="190" t="s">
        <v>6147</v>
      </c>
      <c r="I286" s="190" t="s">
        <v>6147</v>
      </c>
      <c r="K286" s="190" t="s">
        <v>6147</v>
      </c>
      <c r="L286" s="190" t="s">
        <v>6147</v>
      </c>
      <c r="M286" s="190" t="s">
        <v>6147</v>
      </c>
      <c r="N286" s="190" t="s">
        <v>6147</v>
      </c>
    </row>
    <row r="287" spans="1:14" x14ac:dyDescent="0.2">
      <c r="A287" s="190">
        <v>807083</v>
      </c>
      <c r="B287" s="190" t="s">
        <v>58</v>
      </c>
      <c r="E287" s="190" t="s">
        <v>6147</v>
      </c>
      <c r="I287" s="190" t="s">
        <v>6147</v>
      </c>
      <c r="J287" s="190" t="s">
        <v>6147</v>
      </c>
      <c r="K287" s="190" t="s">
        <v>6147</v>
      </c>
      <c r="L287" s="190" t="s">
        <v>6147</v>
      </c>
      <c r="M287" s="190" t="s">
        <v>6147</v>
      </c>
    </row>
    <row r="288" spans="1:14" x14ac:dyDescent="0.2">
      <c r="A288" s="190">
        <v>807085</v>
      </c>
      <c r="B288" s="190" t="s">
        <v>58</v>
      </c>
      <c r="D288" s="190" t="s">
        <v>6147</v>
      </c>
      <c r="E288" s="190" t="s">
        <v>6147</v>
      </c>
      <c r="H288" s="190" t="s">
        <v>6147</v>
      </c>
      <c r="I288" s="190" t="s">
        <v>6147</v>
      </c>
      <c r="J288" s="190" t="s">
        <v>6147</v>
      </c>
      <c r="K288" s="190" t="s">
        <v>6147</v>
      </c>
      <c r="L288" s="190" t="s">
        <v>6147</v>
      </c>
      <c r="M288" s="190" t="s">
        <v>6147</v>
      </c>
      <c r="N288" s="190" t="s">
        <v>6147</v>
      </c>
    </row>
    <row r="289" spans="1:14" x14ac:dyDescent="0.2">
      <c r="A289" s="190">
        <v>807088</v>
      </c>
      <c r="B289" s="190" t="s">
        <v>58</v>
      </c>
      <c r="C289" s="190" t="s">
        <v>6147</v>
      </c>
      <c r="D289" s="190" t="s">
        <v>6147</v>
      </c>
      <c r="E289" s="190" t="s">
        <v>6147</v>
      </c>
      <c r="F289" s="190" t="s">
        <v>6147</v>
      </c>
      <c r="G289" s="190" t="s">
        <v>6147</v>
      </c>
      <c r="H289" s="190" t="s">
        <v>6147</v>
      </c>
      <c r="I289" s="190" t="s">
        <v>6147</v>
      </c>
      <c r="J289" s="190" t="s">
        <v>6147</v>
      </c>
      <c r="K289" s="190" t="s">
        <v>6147</v>
      </c>
      <c r="L289" s="190" t="s">
        <v>6147</v>
      </c>
      <c r="M289" s="190" t="s">
        <v>6147</v>
      </c>
      <c r="N289" s="190" t="s">
        <v>6147</v>
      </c>
    </row>
    <row r="290" spans="1:14" x14ac:dyDescent="0.2">
      <c r="A290" s="190">
        <v>807114</v>
      </c>
      <c r="B290" s="190" t="s">
        <v>58</v>
      </c>
      <c r="D290" s="190" t="s">
        <v>6147</v>
      </c>
      <c r="F290" s="190" t="s">
        <v>6147</v>
      </c>
      <c r="I290" s="190" t="s">
        <v>6147</v>
      </c>
      <c r="J290" s="190" t="s">
        <v>6147</v>
      </c>
      <c r="K290" s="190" t="s">
        <v>6147</v>
      </c>
      <c r="L290" s="190" t="s">
        <v>6147</v>
      </c>
      <c r="M290" s="190" t="s">
        <v>6147</v>
      </c>
      <c r="N290" s="190" t="s">
        <v>6147</v>
      </c>
    </row>
    <row r="291" spans="1:14" x14ac:dyDescent="0.2">
      <c r="A291" s="190">
        <v>807129</v>
      </c>
      <c r="B291" s="190" t="s">
        <v>58</v>
      </c>
      <c r="E291" s="190" t="s">
        <v>6147</v>
      </c>
      <c r="F291" s="190" t="s">
        <v>6147</v>
      </c>
      <c r="G291" s="190" t="s">
        <v>6147</v>
      </c>
      <c r="H291" s="190" t="s">
        <v>6147</v>
      </c>
      <c r="J291" s="190" t="s">
        <v>6147</v>
      </c>
      <c r="K291" s="190" t="s">
        <v>6147</v>
      </c>
      <c r="M291" s="190" t="s">
        <v>6147</v>
      </c>
    </row>
    <row r="292" spans="1:14" x14ac:dyDescent="0.2">
      <c r="A292" s="190">
        <v>807137</v>
      </c>
      <c r="B292" s="190" t="s">
        <v>58</v>
      </c>
      <c r="C292" s="190" t="s">
        <v>6147</v>
      </c>
      <c r="D292" s="190" t="s">
        <v>6147</v>
      </c>
      <c r="E292" s="190" t="s">
        <v>6147</v>
      </c>
      <c r="F292" s="190" t="s">
        <v>6147</v>
      </c>
      <c r="H292" s="190" t="s">
        <v>6147</v>
      </c>
      <c r="J292" s="190" t="s">
        <v>6147</v>
      </c>
      <c r="K292" s="190" t="s">
        <v>6147</v>
      </c>
      <c r="L292" s="190" t="s">
        <v>6147</v>
      </c>
      <c r="M292" s="190" t="s">
        <v>6147</v>
      </c>
      <c r="N292" s="190" t="s">
        <v>6147</v>
      </c>
    </row>
    <row r="293" spans="1:14" x14ac:dyDescent="0.2">
      <c r="A293" s="190">
        <v>807139</v>
      </c>
      <c r="B293" s="190" t="s">
        <v>58</v>
      </c>
      <c r="C293" s="190" t="s">
        <v>6147</v>
      </c>
      <c r="D293" s="190" t="s">
        <v>6147</v>
      </c>
      <c r="E293" s="190" t="s">
        <v>6147</v>
      </c>
      <c r="H293" s="190" t="s">
        <v>6147</v>
      </c>
      <c r="J293" s="190" t="s">
        <v>6147</v>
      </c>
      <c r="K293" s="190" t="s">
        <v>6147</v>
      </c>
      <c r="M293" s="190" t="s">
        <v>6147</v>
      </c>
      <c r="N293" s="190" t="s">
        <v>6147</v>
      </c>
    </row>
    <row r="294" spans="1:14" x14ac:dyDescent="0.2">
      <c r="A294" s="190">
        <v>807142</v>
      </c>
      <c r="B294" s="190" t="s">
        <v>58</v>
      </c>
      <c r="C294" s="190" t="s">
        <v>6147</v>
      </c>
      <c r="D294" s="190" t="s">
        <v>6147</v>
      </c>
      <c r="E294" s="190" t="s">
        <v>6147</v>
      </c>
      <c r="F294" s="190" t="s">
        <v>6147</v>
      </c>
      <c r="H294" s="190" t="s">
        <v>6147</v>
      </c>
      <c r="I294" s="190" t="s">
        <v>6147</v>
      </c>
      <c r="J294" s="190" t="s">
        <v>6147</v>
      </c>
      <c r="K294" s="190" t="s">
        <v>6147</v>
      </c>
      <c r="L294" s="190" t="s">
        <v>6147</v>
      </c>
      <c r="M294" s="190" t="s">
        <v>6147</v>
      </c>
      <c r="N294" s="190" t="s">
        <v>6147</v>
      </c>
    </row>
    <row r="295" spans="1:14" x14ac:dyDescent="0.2">
      <c r="A295" s="190">
        <v>807145</v>
      </c>
      <c r="B295" s="190" t="s">
        <v>58</v>
      </c>
      <c r="D295" s="190" t="s">
        <v>6147</v>
      </c>
      <c r="E295" s="190" t="s">
        <v>6147</v>
      </c>
      <c r="F295" s="190" t="s">
        <v>6147</v>
      </c>
      <c r="G295" s="190" t="s">
        <v>6147</v>
      </c>
      <c r="H295" s="190" t="s">
        <v>6147</v>
      </c>
      <c r="I295" s="190" t="s">
        <v>6147</v>
      </c>
      <c r="J295" s="190" t="s">
        <v>6147</v>
      </c>
      <c r="K295" s="190" t="s">
        <v>6147</v>
      </c>
      <c r="L295" s="190" t="s">
        <v>6147</v>
      </c>
      <c r="M295" s="190" t="s">
        <v>6147</v>
      </c>
      <c r="N295" s="190" t="s">
        <v>6147</v>
      </c>
    </row>
    <row r="296" spans="1:14" x14ac:dyDescent="0.2">
      <c r="A296" s="190">
        <v>807160</v>
      </c>
      <c r="B296" s="190" t="s">
        <v>58</v>
      </c>
      <c r="D296" s="190" t="s">
        <v>6147</v>
      </c>
      <c r="E296" s="190" t="s">
        <v>6147</v>
      </c>
      <c r="H296" s="190" t="s">
        <v>6147</v>
      </c>
      <c r="I296" s="190" t="s">
        <v>6147</v>
      </c>
      <c r="J296" s="190" t="s">
        <v>6147</v>
      </c>
      <c r="K296" s="190" t="s">
        <v>6147</v>
      </c>
      <c r="L296" s="190" t="s">
        <v>6147</v>
      </c>
      <c r="M296" s="190" t="s">
        <v>6147</v>
      </c>
      <c r="N296" s="190" t="s">
        <v>6147</v>
      </c>
    </row>
    <row r="297" spans="1:14" x14ac:dyDescent="0.2">
      <c r="A297" s="190">
        <v>807165</v>
      </c>
      <c r="B297" s="190" t="s">
        <v>58</v>
      </c>
      <c r="C297" s="190" t="s">
        <v>6147</v>
      </c>
      <c r="D297" s="190" t="s">
        <v>6147</v>
      </c>
      <c r="E297" s="190" t="s">
        <v>6147</v>
      </c>
      <c r="F297" s="190" t="s">
        <v>6147</v>
      </c>
      <c r="H297" s="190" t="s">
        <v>6147</v>
      </c>
      <c r="I297" s="190" t="s">
        <v>6147</v>
      </c>
      <c r="J297" s="190" t="s">
        <v>6147</v>
      </c>
      <c r="K297" s="190" t="s">
        <v>6147</v>
      </c>
      <c r="L297" s="190" t="s">
        <v>6147</v>
      </c>
      <c r="M297" s="190" t="s">
        <v>6147</v>
      </c>
      <c r="N297" s="190" t="s">
        <v>6147</v>
      </c>
    </row>
    <row r="298" spans="1:14" x14ac:dyDescent="0.2">
      <c r="A298" s="190">
        <v>807171</v>
      </c>
      <c r="B298" s="190" t="s">
        <v>58</v>
      </c>
      <c r="H298" s="190" t="s">
        <v>6147</v>
      </c>
      <c r="J298" s="190" t="s">
        <v>6147</v>
      </c>
      <c r="K298" s="190" t="s">
        <v>6147</v>
      </c>
      <c r="L298" s="190" t="s">
        <v>6147</v>
      </c>
      <c r="M298" s="190" t="s">
        <v>6147</v>
      </c>
      <c r="N298" s="190" t="s">
        <v>6147</v>
      </c>
    </row>
    <row r="299" spans="1:14" x14ac:dyDescent="0.2">
      <c r="A299" s="190">
        <v>807191</v>
      </c>
      <c r="B299" s="190" t="s">
        <v>58</v>
      </c>
      <c r="C299" s="190" t="s">
        <v>6147</v>
      </c>
      <c r="D299" s="190" t="s">
        <v>6147</v>
      </c>
      <c r="E299" s="190" t="s">
        <v>6147</v>
      </c>
      <c r="H299" s="190" t="s">
        <v>6147</v>
      </c>
      <c r="J299" s="190" t="s">
        <v>6147</v>
      </c>
      <c r="K299" s="190" t="s">
        <v>6147</v>
      </c>
      <c r="L299" s="190" t="s">
        <v>6147</v>
      </c>
      <c r="M299" s="190" t="s">
        <v>6147</v>
      </c>
      <c r="N299" s="190" t="s">
        <v>6147</v>
      </c>
    </row>
    <row r="300" spans="1:14" x14ac:dyDescent="0.2">
      <c r="A300" s="190">
        <v>807195</v>
      </c>
      <c r="B300" s="190" t="s">
        <v>58</v>
      </c>
      <c r="D300" s="190" t="s">
        <v>6147</v>
      </c>
      <c r="E300" s="190" t="s">
        <v>6147</v>
      </c>
      <c r="I300" s="190" t="s">
        <v>6147</v>
      </c>
      <c r="J300" s="190" t="s">
        <v>6147</v>
      </c>
      <c r="L300" s="190" t="s">
        <v>6147</v>
      </c>
      <c r="N300" s="190" t="s">
        <v>6147</v>
      </c>
    </row>
    <row r="301" spans="1:14" x14ac:dyDescent="0.2">
      <c r="A301" s="190">
        <v>807211</v>
      </c>
      <c r="B301" s="190" t="s">
        <v>58</v>
      </c>
      <c r="E301" s="190" t="s">
        <v>6147</v>
      </c>
      <c r="H301" s="190" t="s">
        <v>6147</v>
      </c>
      <c r="J301" s="190" t="s">
        <v>6147</v>
      </c>
      <c r="K301" s="190" t="s">
        <v>6147</v>
      </c>
      <c r="L301" s="190" t="s">
        <v>6147</v>
      </c>
      <c r="N301" s="190" t="s">
        <v>6147</v>
      </c>
    </row>
    <row r="302" spans="1:14" x14ac:dyDescent="0.2">
      <c r="A302" s="190">
        <v>807229</v>
      </c>
      <c r="B302" s="190" t="s">
        <v>58</v>
      </c>
      <c r="D302" s="190" t="s">
        <v>6147</v>
      </c>
      <c r="F302" s="190" t="s">
        <v>6147</v>
      </c>
      <c r="J302" s="190" t="s">
        <v>6147</v>
      </c>
      <c r="L302" s="190" t="s">
        <v>6147</v>
      </c>
      <c r="M302" s="190" t="s">
        <v>6147</v>
      </c>
    </row>
    <row r="303" spans="1:14" x14ac:dyDescent="0.2">
      <c r="A303" s="190">
        <v>807245</v>
      </c>
      <c r="B303" s="190" t="s">
        <v>58</v>
      </c>
      <c r="C303" s="190" t="s">
        <v>6147</v>
      </c>
      <c r="F303" s="190" t="s">
        <v>6147</v>
      </c>
      <c r="G303" s="190" t="s">
        <v>6147</v>
      </c>
      <c r="J303" s="190" t="s">
        <v>6147</v>
      </c>
      <c r="K303" s="190" t="s">
        <v>6147</v>
      </c>
      <c r="L303" s="190" t="s">
        <v>6147</v>
      </c>
      <c r="M303" s="190" t="s">
        <v>6147</v>
      </c>
    </row>
    <row r="304" spans="1:14" x14ac:dyDescent="0.2">
      <c r="A304" s="190">
        <v>807249</v>
      </c>
      <c r="B304" s="190" t="s">
        <v>58</v>
      </c>
      <c r="C304" s="190" t="s">
        <v>6147</v>
      </c>
      <c r="D304" s="190" t="s">
        <v>6147</v>
      </c>
      <c r="E304" s="190" t="s">
        <v>6147</v>
      </c>
      <c r="F304" s="190" t="s">
        <v>6147</v>
      </c>
      <c r="G304" s="190" t="s">
        <v>6147</v>
      </c>
      <c r="H304" s="190" t="s">
        <v>6147</v>
      </c>
      <c r="I304" s="190" t="s">
        <v>6147</v>
      </c>
      <c r="J304" s="190" t="s">
        <v>6147</v>
      </c>
      <c r="K304" s="190" t="s">
        <v>6147</v>
      </c>
      <c r="L304" s="190" t="s">
        <v>6147</v>
      </c>
      <c r="M304" s="190" t="s">
        <v>6147</v>
      </c>
      <c r="N304" s="190" t="s">
        <v>6147</v>
      </c>
    </row>
    <row r="305" spans="1:14" x14ac:dyDescent="0.2">
      <c r="A305" s="190">
        <v>807273</v>
      </c>
      <c r="B305" s="190" t="s">
        <v>58</v>
      </c>
      <c r="C305" s="190" t="s">
        <v>6147</v>
      </c>
      <c r="D305" s="190" t="s">
        <v>6147</v>
      </c>
      <c r="E305" s="190" t="s">
        <v>6147</v>
      </c>
      <c r="F305" s="190" t="s">
        <v>6147</v>
      </c>
      <c r="G305" s="190" t="s">
        <v>6147</v>
      </c>
      <c r="H305" s="190" t="s">
        <v>6147</v>
      </c>
      <c r="I305" s="190" t="s">
        <v>6147</v>
      </c>
      <c r="J305" s="190" t="s">
        <v>6147</v>
      </c>
      <c r="K305" s="190" t="s">
        <v>6147</v>
      </c>
      <c r="L305" s="190" t="s">
        <v>6147</v>
      </c>
      <c r="M305" s="190" t="s">
        <v>6147</v>
      </c>
      <c r="N305" s="190" t="s">
        <v>6147</v>
      </c>
    </row>
    <row r="306" spans="1:14" x14ac:dyDescent="0.2">
      <c r="A306" s="190">
        <v>807282</v>
      </c>
      <c r="B306" s="190" t="s">
        <v>58</v>
      </c>
      <c r="D306" s="190" t="s">
        <v>6147</v>
      </c>
      <c r="E306" s="190" t="s">
        <v>6147</v>
      </c>
      <c r="F306" s="190" t="s">
        <v>6147</v>
      </c>
      <c r="G306" s="190" t="s">
        <v>6147</v>
      </c>
      <c r="H306" s="190" t="s">
        <v>6147</v>
      </c>
      <c r="I306" s="190" t="s">
        <v>6147</v>
      </c>
      <c r="J306" s="190" t="s">
        <v>6147</v>
      </c>
      <c r="K306" s="190" t="s">
        <v>6147</v>
      </c>
      <c r="L306" s="190" t="s">
        <v>6147</v>
      </c>
      <c r="M306" s="190" t="s">
        <v>6147</v>
      </c>
      <c r="N306" s="190" t="s">
        <v>6147</v>
      </c>
    </row>
    <row r="307" spans="1:14" x14ac:dyDescent="0.2">
      <c r="A307" s="190">
        <v>807332</v>
      </c>
      <c r="B307" s="190" t="s">
        <v>58</v>
      </c>
      <c r="C307" s="190" t="s">
        <v>6147</v>
      </c>
      <c r="D307" s="190" t="s">
        <v>6147</v>
      </c>
      <c r="E307" s="190" t="s">
        <v>6147</v>
      </c>
      <c r="F307" s="190" t="s">
        <v>6147</v>
      </c>
      <c r="G307" s="190" t="s">
        <v>6147</v>
      </c>
      <c r="H307" s="190" t="s">
        <v>6147</v>
      </c>
      <c r="I307" s="190" t="s">
        <v>6147</v>
      </c>
      <c r="J307" s="190" t="s">
        <v>6147</v>
      </c>
      <c r="K307" s="190" t="s">
        <v>6147</v>
      </c>
      <c r="L307" s="190" t="s">
        <v>6147</v>
      </c>
      <c r="M307" s="190" t="s">
        <v>6147</v>
      </c>
      <c r="N307" s="190" t="s">
        <v>6147</v>
      </c>
    </row>
    <row r="308" spans="1:14" x14ac:dyDescent="0.2">
      <c r="A308" s="190">
        <v>807346</v>
      </c>
      <c r="B308" s="190" t="s">
        <v>58</v>
      </c>
      <c r="F308" s="190" t="s">
        <v>6147</v>
      </c>
      <c r="G308" s="190" t="s">
        <v>6147</v>
      </c>
      <c r="J308" s="190" t="s">
        <v>6147</v>
      </c>
      <c r="K308" s="190" t="s">
        <v>6147</v>
      </c>
      <c r="L308" s="190" t="s">
        <v>6147</v>
      </c>
      <c r="M308" s="190" t="s">
        <v>6147</v>
      </c>
    </row>
    <row r="309" spans="1:14" x14ac:dyDescent="0.2">
      <c r="A309" s="190">
        <v>807353</v>
      </c>
      <c r="B309" s="190" t="s">
        <v>58</v>
      </c>
      <c r="C309" s="190" t="s">
        <v>6147</v>
      </c>
      <c r="D309" s="190" t="s">
        <v>6147</v>
      </c>
      <c r="E309" s="190" t="s">
        <v>6147</v>
      </c>
      <c r="F309" s="190" t="s">
        <v>6147</v>
      </c>
      <c r="G309" s="190" t="s">
        <v>6147</v>
      </c>
      <c r="I309" s="190" t="s">
        <v>6147</v>
      </c>
      <c r="J309" s="190" t="s">
        <v>6147</v>
      </c>
      <c r="K309" s="190" t="s">
        <v>6147</v>
      </c>
      <c r="L309" s="190" t="s">
        <v>6147</v>
      </c>
      <c r="M309" s="190" t="s">
        <v>6147</v>
      </c>
      <c r="N309" s="190" t="s">
        <v>6147</v>
      </c>
    </row>
    <row r="310" spans="1:14" x14ac:dyDescent="0.2">
      <c r="A310" s="190">
        <v>807377</v>
      </c>
      <c r="B310" s="190" t="s">
        <v>58</v>
      </c>
      <c r="C310" s="190" t="s">
        <v>6147</v>
      </c>
      <c r="D310" s="190" t="s">
        <v>6147</v>
      </c>
      <c r="E310" s="190" t="s">
        <v>6147</v>
      </c>
      <c r="F310" s="190" t="s">
        <v>6147</v>
      </c>
      <c r="G310" s="190" t="s">
        <v>6147</v>
      </c>
      <c r="H310" s="190" t="s">
        <v>6147</v>
      </c>
      <c r="I310" s="190" t="s">
        <v>6147</v>
      </c>
      <c r="J310" s="190" t="s">
        <v>6147</v>
      </c>
      <c r="K310" s="190" t="s">
        <v>6147</v>
      </c>
      <c r="L310" s="190" t="s">
        <v>6147</v>
      </c>
      <c r="M310" s="190" t="s">
        <v>6147</v>
      </c>
      <c r="N310" s="190" t="s">
        <v>6147</v>
      </c>
    </row>
    <row r="311" spans="1:14" x14ac:dyDescent="0.2">
      <c r="A311" s="190">
        <v>807391</v>
      </c>
      <c r="B311" s="190" t="s">
        <v>58</v>
      </c>
      <c r="C311" s="190" t="s">
        <v>6147</v>
      </c>
      <c r="D311" s="190" t="s">
        <v>6147</v>
      </c>
      <c r="F311" s="190" t="s">
        <v>6147</v>
      </c>
      <c r="G311" s="190" t="s">
        <v>6147</v>
      </c>
      <c r="H311" s="190" t="s">
        <v>6147</v>
      </c>
      <c r="I311" s="190" t="s">
        <v>6147</v>
      </c>
      <c r="J311" s="190" t="s">
        <v>6147</v>
      </c>
      <c r="K311" s="190" t="s">
        <v>6147</v>
      </c>
      <c r="L311" s="190" t="s">
        <v>6147</v>
      </c>
      <c r="N311" s="190" t="s">
        <v>6147</v>
      </c>
    </row>
    <row r="312" spans="1:14" x14ac:dyDescent="0.2">
      <c r="A312" s="190">
        <v>807392</v>
      </c>
      <c r="B312" s="190" t="s">
        <v>58</v>
      </c>
      <c r="C312" s="190" t="s">
        <v>6147</v>
      </c>
      <c r="D312" s="190" t="s">
        <v>6147</v>
      </c>
      <c r="E312" s="190" t="s">
        <v>6147</v>
      </c>
      <c r="F312" s="190" t="s">
        <v>6147</v>
      </c>
      <c r="G312" s="190" t="s">
        <v>6147</v>
      </c>
      <c r="H312" s="190" t="s">
        <v>6147</v>
      </c>
      <c r="I312" s="190" t="s">
        <v>6147</v>
      </c>
      <c r="J312" s="190" t="s">
        <v>6147</v>
      </c>
      <c r="K312" s="190" t="s">
        <v>6147</v>
      </c>
      <c r="L312" s="190" t="s">
        <v>6147</v>
      </c>
      <c r="M312" s="190" t="s">
        <v>6147</v>
      </c>
      <c r="N312" s="190" t="s">
        <v>6147</v>
      </c>
    </row>
    <row r="313" spans="1:14" x14ac:dyDescent="0.2">
      <c r="A313" s="190">
        <v>807397</v>
      </c>
      <c r="B313" s="190" t="s">
        <v>58</v>
      </c>
      <c r="C313" s="190" t="s">
        <v>6147</v>
      </c>
      <c r="D313" s="190" t="s">
        <v>6147</v>
      </c>
      <c r="E313" s="190" t="s">
        <v>6147</v>
      </c>
      <c r="F313" s="190" t="s">
        <v>6147</v>
      </c>
      <c r="G313" s="190" t="s">
        <v>6147</v>
      </c>
      <c r="H313" s="190" t="s">
        <v>6147</v>
      </c>
      <c r="I313" s="190" t="s">
        <v>6147</v>
      </c>
      <c r="J313" s="190" t="s">
        <v>6147</v>
      </c>
      <c r="K313" s="190" t="s">
        <v>6147</v>
      </c>
      <c r="L313" s="190" t="s">
        <v>6147</v>
      </c>
      <c r="M313" s="190" t="s">
        <v>6147</v>
      </c>
      <c r="N313" s="190" t="s">
        <v>6147</v>
      </c>
    </row>
    <row r="314" spans="1:14" x14ac:dyDescent="0.2">
      <c r="A314" s="190">
        <v>807401</v>
      </c>
      <c r="B314" s="190" t="s">
        <v>58</v>
      </c>
      <c r="C314" s="190" t="s">
        <v>6147</v>
      </c>
      <c r="D314" s="190" t="s">
        <v>6147</v>
      </c>
      <c r="E314" s="190" t="s">
        <v>6147</v>
      </c>
      <c r="F314" s="190" t="s">
        <v>6147</v>
      </c>
      <c r="G314" s="190" t="s">
        <v>6147</v>
      </c>
      <c r="H314" s="190" t="s">
        <v>6147</v>
      </c>
      <c r="I314" s="190" t="s">
        <v>6147</v>
      </c>
      <c r="J314" s="190" t="s">
        <v>6147</v>
      </c>
      <c r="K314" s="190" t="s">
        <v>6147</v>
      </c>
      <c r="L314" s="190" t="s">
        <v>6147</v>
      </c>
      <c r="M314" s="190" t="s">
        <v>6147</v>
      </c>
      <c r="N314" s="190" t="s">
        <v>6147</v>
      </c>
    </row>
    <row r="315" spans="1:14" x14ac:dyDescent="0.2">
      <c r="A315" s="190">
        <v>807419</v>
      </c>
      <c r="B315" s="190" t="s">
        <v>58</v>
      </c>
      <c r="C315" s="190" t="s">
        <v>6147</v>
      </c>
      <c r="D315" s="190" t="s">
        <v>6147</v>
      </c>
      <c r="E315" s="190" t="s">
        <v>6147</v>
      </c>
      <c r="F315" s="190" t="s">
        <v>6147</v>
      </c>
      <c r="G315" s="190" t="s">
        <v>6147</v>
      </c>
      <c r="H315" s="190" t="s">
        <v>6147</v>
      </c>
      <c r="I315" s="190" t="s">
        <v>6147</v>
      </c>
      <c r="K315" s="190" t="s">
        <v>6147</v>
      </c>
      <c r="L315" s="190" t="s">
        <v>6147</v>
      </c>
      <c r="M315" s="190" t="s">
        <v>6147</v>
      </c>
      <c r="N315" s="190" t="s">
        <v>6147</v>
      </c>
    </row>
    <row r="316" spans="1:14" x14ac:dyDescent="0.2">
      <c r="A316" s="190">
        <v>807431</v>
      </c>
      <c r="B316" s="190" t="s">
        <v>58</v>
      </c>
      <c r="C316" s="190" t="s">
        <v>6147</v>
      </c>
      <c r="D316" s="190" t="s">
        <v>6147</v>
      </c>
      <c r="E316" s="190" t="s">
        <v>6147</v>
      </c>
      <c r="F316" s="190" t="s">
        <v>6147</v>
      </c>
      <c r="G316" s="190" t="s">
        <v>6147</v>
      </c>
      <c r="I316" s="190" t="s">
        <v>6147</v>
      </c>
      <c r="J316" s="190" t="s">
        <v>6147</v>
      </c>
      <c r="K316" s="190" t="s">
        <v>6147</v>
      </c>
      <c r="L316" s="190" t="s">
        <v>6147</v>
      </c>
      <c r="M316" s="190" t="s">
        <v>6147</v>
      </c>
    </row>
    <row r="317" spans="1:14" x14ac:dyDescent="0.2">
      <c r="A317" s="190">
        <v>807457</v>
      </c>
      <c r="B317" s="190" t="s">
        <v>58</v>
      </c>
      <c r="C317" s="190" t="s">
        <v>6147</v>
      </c>
      <c r="E317" s="190" t="s">
        <v>6147</v>
      </c>
      <c r="F317" s="190" t="s">
        <v>6147</v>
      </c>
      <c r="G317" s="190" t="s">
        <v>6147</v>
      </c>
      <c r="H317" s="190" t="s">
        <v>6147</v>
      </c>
      <c r="I317" s="190" t="s">
        <v>6147</v>
      </c>
      <c r="J317" s="190" t="s">
        <v>6147</v>
      </c>
      <c r="K317" s="190" t="s">
        <v>6147</v>
      </c>
      <c r="L317" s="190" t="s">
        <v>6147</v>
      </c>
      <c r="M317" s="190" t="s">
        <v>6147</v>
      </c>
      <c r="N317" s="190" t="s">
        <v>6147</v>
      </c>
    </row>
    <row r="318" spans="1:14" x14ac:dyDescent="0.2">
      <c r="A318" s="190">
        <v>807461</v>
      </c>
      <c r="B318" s="190" t="s">
        <v>58</v>
      </c>
      <c r="F318" s="190" t="s">
        <v>6147</v>
      </c>
      <c r="J318" s="190" t="s">
        <v>6147</v>
      </c>
      <c r="K318" s="190" t="s">
        <v>6147</v>
      </c>
      <c r="M318" s="190" t="s">
        <v>6147</v>
      </c>
      <c r="N318" s="190" t="s">
        <v>6147</v>
      </c>
    </row>
    <row r="319" spans="1:14" x14ac:dyDescent="0.2">
      <c r="A319" s="190">
        <v>807463</v>
      </c>
      <c r="B319" s="190" t="s">
        <v>58</v>
      </c>
      <c r="C319" s="190" t="s">
        <v>6147</v>
      </c>
      <c r="D319" s="190" t="s">
        <v>6147</v>
      </c>
      <c r="E319" s="190" t="s">
        <v>6147</v>
      </c>
      <c r="F319" s="190" t="s">
        <v>6147</v>
      </c>
      <c r="G319" s="190" t="s">
        <v>6147</v>
      </c>
      <c r="H319" s="190" t="s">
        <v>6147</v>
      </c>
      <c r="I319" s="190" t="s">
        <v>6147</v>
      </c>
      <c r="J319" s="190" t="s">
        <v>6147</v>
      </c>
      <c r="K319" s="190" t="s">
        <v>6147</v>
      </c>
      <c r="L319" s="190" t="s">
        <v>6147</v>
      </c>
      <c r="M319" s="190" t="s">
        <v>6147</v>
      </c>
      <c r="N319" s="190" t="s">
        <v>6147</v>
      </c>
    </row>
    <row r="320" spans="1:14" x14ac:dyDescent="0.2">
      <c r="A320" s="190">
        <v>807469</v>
      </c>
      <c r="B320" s="190" t="s">
        <v>58</v>
      </c>
      <c r="C320" s="190" t="s">
        <v>6147</v>
      </c>
      <c r="D320" s="190" t="s">
        <v>6147</v>
      </c>
      <c r="E320" s="190" t="s">
        <v>6147</v>
      </c>
      <c r="F320" s="190" t="s">
        <v>6147</v>
      </c>
      <c r="G320" s="190" t="s">
        <v>6147</v>
      </c>
      <c r="H320" s="190" t="s">
        <v>6147</v>
      </c>
      <c r="I320" s="190" t="s">
        <v>6147</v>
      </c>
      <c r="J320" s="190" t="s">
        <v>6147</v>
      </c>
      <c r="K320" s="190" t="s">
        <v>6147</v>
      </c>
      <c r="L320" s="190" t="s">
        <v>6147</v>
      </c>
      <c r="M320" s="190" t="s">
        <v>6147</v>
      </c>
      <c r="N320" s="190" t="s">
        <v>6147</v>
      </c>
    </row>
    <row r="321" spans="1:14" x14ac:dyDescent="0.2">
      <c r="A321" s="190">
        <v>807471</v>
      </c>
      <c r="B321" s="190" t="s">
        <v>58</v>
      </c>
      <c r="C321" s="190" t="s">
        <v>6147</v>
      </c>
      <c r="D321" s="190" t="s">
        <v>6147</v>
      </c>
      <c r="E321" s="190" t="s">
        <v>6147</v>
      </c>
      <c r="F321" s="190" t="s">
        <v>6147</v>
      </c>
      <c r="G321" s="190" t="s">
        <v>6147</v>
      </c>
      <c r="H321" s="190" t="s">
        <v>6147</v>
      </c>
      <c r="I321" s="190" t="s">
        <v>6147</v>
      </c>
      <c r="J321" s="190" t="s">
        <v>6147</v>
      </c>
      <c r="K321" s="190" t="s">
        <v>6147</v>
      </c>
      <c r="L321" s="190" t="s">
        <v>6147</v>
      </c>
      <c r="M321" s="190" t="s">
        <v>6147</v>
      </c>
      <c r="N321" s="190" t="s">
        <v>6147</v>
      </c>
    </row>
    <row r="322" spans="1:14" x14ac:dyDescent="0.2">
      <c r="A322" s="190">
        <v>807474</v>
      </c>
      <c r="B322" s="190" t="s">
        <v>58</v>
      </c>
      <c r="C322" s="190" t="s">
        <v>6147</v>
      </c>
      <c r="D322" s="190" t="s">
        <v>6147</v>
      </c>
      <c r="E322" s="190" t="s">
        <v>6147</v>
      </c>
      <c r="F322" s="190" t="s">
        <v>6147</v>
      </c>
      <c r="G322" s="190" t="s">
        <v>6147</v>
      </c>
      <c r="H322" s="190" t="s">
        <v>6147</v>
      </c>
      <c r="I322" s="190" t="s">
        <v>6147</v>
      </c>
      <c r="J322" s="190" t="s">
        <v>6147</v>
      </c>
      <c r="K322" s="190" t="s">
        <v>6147</v>
      </c>
      <c r="L322" s="190" t="s">
        <v>6147</v>
      </c>
      <c r="M322" s="190" t="s">
        <v>6147</v>
      </c>
      <c r="N322" s="190" t="s">
        <v>6147</v>
      </c>
    </row>
    <row r="323" spans="1:14" x14ac:dyDescent="0.2">
      <c r="A323" s="190">
        <v>807507</v>
      </c>
      <c r="B323" s="190" t="s">
        <v>58</v>
      </c>
      <c r="C323" s="190" t="s">
        <v>6147</v>
      </c>
      <c r="D323" s="190" t="s">
        <v>6147</v>
      </c>
      <c r="E323" s="190" t="s">
        <v>6147</v>
      </c>
      <c r="F323" s="190" t="s">
        <v>6147</v>
      </c>
      <c r="G323" s="190" t="s">
        <v>6147</v>
      </c>
      <c r="H323" s="190" t="s">
        <v>6147</v>
      </c>
      <c r="I323" s="190" t="s">
        <v>6147</v>
      </c>
      <c r="J323" s="190" t="s">
        <v>6147</v>
      </c>
      <c r="K323" s="190" t="s">
        <v>6147</v>
      </c>
      <c r="L323" s="190" t="s">
        <v>6147</v>
      </c>
      <c r="M323" s="190" t="s">
        <v>6147</v>
      </c>
      <c r="N323" s="190" t="s">
        <v>6147</v>
      </c>
    </row>
    <row r="324" spans="1:14" x14ac:dyDescent="0.2">
      <c r="A324" s="190">
        <v>807515</v>
      </c>
      <c r="B324" s="190" t="s">
        <v>58</v>
      </c>
      <c r="C324" s="190" t="s">
        <v>6147</v>
      </c>
      <c r="D324" s="190" t="s">
        <v>6147</v>
      </c>
      <c r="E324" s="190" t="s">
        <v>6147</v>
      </c>
      <c r="F324" s="190" t="s">
        <v>6147</v>
      </c>
      <c r="G324" s="190" t="s">
        <v>6147</v>
      </c>
      <c r="H324" s="190" t="s">
        <v>6147</v>
      </c>
      <c r="I324" s="190" t="s">
        <v>6147</v>
      </c>
      <c r="K324" s="190" t="s">
        <v>6147</v>
      </c>
      <c r="L324" s="190" t="s">
        <v>6147</v>
      </c>
      <c r="N324" s="190" t="s">
        <v>6147</v>
      </c>
    </row>
    <row r="325" spans="1:14" x14ac:dyDescent="0.2">
      <c r="A325" s="190">
        <v>807523</v>
      </c>
      <c r="B325" s="190" t="s">
        <v>58</v>
      </c>
      <c r="D325" s="190" t="s">
        <v>6147</v>
      </c>
      <c r="E325" s="190" t="s">
        <v>6147</v>
      </c>
      <c r="F325" s="190" t="s">
        <v>6147</v>
      </c>
      <c r="H325" s="190" t="s">
        <v>6147</v>
      </c>
      <c r="J325" s="190" t="s">
        <v>6147</v>
      </c>
      <c r="K325" s="190" t="s">
        <v>6147</v>
      </c>
      <c r="L325" s="190" t="s">
        <v>6147</v>
      </c>
      <c r="M325" s="190" t="s">
        <v>6147</v>
      </c>
    </row>
    <row r="326" spans="1:14" x14ac:dyDescent="0.2">
      <c r="A326" s="190">
        <v>807529</v>
      </c>
      <c r="B326" s="190" t="s">
        <v>58</v>
      </c>
      <c r="C326" s="190" t="s">
        <v>6147</v>
      </c>
      <c r="D326" s="190" t="s">
        <v>6147</v>
      </c>
      <c r="E326" s="190" t="s">
        <v>6147</v>
      </c>
      <c r="F326" s="190" t="s">
        <v>6147</v>
      </c>
      <c r="G326" s="190" t="s">
        <v>6147</v>
      </c>
      <c r="H326" s="190" t="s">
        <v>6147</v>
      </c>
      <c r="I326" s="190" t="s">
        <v>6147</v>
      </c>
      <c r="J326" s="190" t="s">
        <v>6147</v>
      </c>
      <c r="K326" s="190" t="s">
        <v>6147</v>
      </c>
      <c r="L326" s="190" t="s">
        <v>6147</v>
      </c>
      <c r="M326" s="190" t="s">
        <v>6147</v>
      </c>
      <c r="N326" s="190" t="s">
        <v>6147</v>
      </c>
    </row>
    <row r="327" spans="1:14" x14ac:dyDescent="0.2">
      <c r="A327" s="190">
        <v>807550</v>
      </c>
      <c r="B327" s="190" t="s">
        <v>58</v>
      </c>
      <c r="C327" s="190" t="s">
        <v>6147</v>
      </c>
      <c r="E327" s="190" t="s">
        <v>6147</v>
      </c>
      <c r="F327" s="190" t="s">
        <v>6147</v>
      </c>
      <c r="G327" s="190" t="s">
        <v>6147</v>
      </c>
      <c r="H327" s="190" t="s">
        <v>6147</v>
      </c>
      <c r="I327" s="190" t="s">
        <v>6147</v>
      </c>
      <c r="J327" s="190" t="s">
        <v>6147</v>
      </c>
      <c r="K327" s="190" t="s">
        <v>6147</v>
      </c>
      <c r="L327" s="190" t="s">
        <v>6147</v>
      </c>
      <c r="M327" s="190" t="s">
        <v>6147</v>
      </c>
      <c r="N327" s="190" t="s">
        <v>6147</v>
      </c>
    </row>
    <row r="328" spans="1:14" x14ac:dyDescent="0.2">
      <c r="A328" s="190">
        <v>807565</v>
      </c>
      <c r="B328" s="190" t="s">
        <v>58</v>
      </c>
      <c r="D328" s="190" t="s">
        <v>6147</v>
      </c>
      <c r="F328" s="190" t="s">
        <v>6147</v>
      </c>
      <c r="G328" s="190" t="s">
        <v>6147</v>
      </c>
      <c r="J328" s="190" t="s">
        <v>6147</v>
      </c>
      <c r="K328" s="190" t="s">
        <v>6147</v>
      </c>
      <c r="L328" s="190" t="s">
        <v>6147</v>
      </c>
      <c r="N328" s="190" t="s">
        <v>6147</v>
      </c>
    </row>
    <row r="329" spans="1:14" x14ac:dyDescent="0.2">
      <c r="A329" s="190">
        <v>807584</v>
      </c>
      <c r="B329" s="190" t="s">
        <v>58</v>
      </c>
      <c r="C329" s="190" t="s">
        <v>6147</v>
      </c>
      <c r="K329" s="190" t="s">
        <v>6147</v>
      </c>
      <c r="L329" s="190" t="s">
        <v>6147</v>
      </c>
      <c r="M329" s="190" t="s">
        <v>6147</v>
      </c>
      <c r="N329" s="190" t="s">
        <v>6147</v>
      </c>
    </row>
    <row r="330" spans="1:14" x14ac:dyDescent="0.2">
      <c r="A330" s="190">
        <v>807589</v>
      </c>
      <c r="B330" s="190" t="s">
        <v>58</v>
      </c>
      <c r="C330" s="190" t="s">
        <v>6147</v>
      </c>
      <c r="D330" s="190" t="s">
        <v>6147</v>
      </c>
      <c r="E330" s="190" t="s">
        <v>6147</v>
      </c>
      <c r="H330" s="190" t="s">
        <v>6147</v>
      </c>
      <c r="I330" s="190" t="s">
        <v>6147</v>
      </c>
      <c r="J330" s="190" t="s">
        <v>6147</v>
      </c>
      <c r="K330" s="190" t="s">
        <v>6147</v>
      </c>
      <c r="L330" s="190" t="s">
        <v>6147</v>
      </c>
      <c r="M330" s="190" t="s">
        <v>6147</v>
      </c>
      <c r="N330" s="190" t="s">
        <v>6147</v>
      </c>
    </row>
    <row r="331" spans="1:14" x14ac:dyDescent="0.2">
      <c r="A331" s="190">
        <v>807592</v>
      </c>
      <c r="B331" s="190" t="s">
        <v>58</v>
      </c>
      <c r="D331" s="190" t="s">
        <v>6147</v>
      </c>
      <c r="E331" s="190" t="s">
        <v>6147</v>
      </c>
      <c r="F331" s="190" t="s">
        <v>6147</v>
      </c>
      <c r="I331" s="190" t="s">
        <v>6147</v>
      </c>
      <c r="J331" s="190" t="s">
        <v>6147</v>
      </c>
      <c r="K331" s="190" t="s">
        <v>6147</v>
      </c>
      <c r="L331" s="190" t="s">
        <v>6147</v>
      </c>
      <c r="M331" s="190" t="s">
        <v>6147</v>
      </c>
      <c r="N331" s="190" t="s">
        <v>6147</v>
      </c>
    </row>
    <row r="332" spans="1:14" x14ac:dyDescent="0.2">
      <c r="A332" s="190">
        <v>807637</v>
      </c>
      <c r="B332" s="190" t="s">
        <v>58</v>
      </c>
      <c r="D332" s="190" t="s">
        <v>6147</v>
      </c>
      <c r="E332" s="190" t="s">
        <v>6147</v>
      </c>
      <c r="H332" s="190" t="s">
        <v>6147</v>
      </c>
      <c r="I332" s="190" t="s">
        <v>6147</v>
      </c>
      <c r="J332" s="190" t="s">
        <v>6147</v>
      </c>
      <c r="K332" s="190" t="s">
        <v>6147</v>
      </c>
      <c r="L332" s="190" t="s">
        <v>6147</v>
      </c>
      <c r="M332" s="190" t="s">
        <v>6147</v>
      </c>
      <c r="N332" s="190" t="s">
        <v>6147</v>
      </c>
    </row>
    <row r="333" spans="1:14" x14ac:dyDescent="0.2">
      <c r="A333" s="190">
        <v>807648</v>
      </c>
      <c r="B333" s="190" t="s">
        <v>58</v>
      </c>
      <c r="D333" s="190" t="s">
        <v>6147</v>
      </c>
      <c r="F333" s="190" t="s">
        <v>6147</v>
      </c>
      <c r="G333" s="190" t="s">
        <v>6147</v>
      </c>
      <c r="H333" s="190" t="s">
        <v>6147</v>
      </c>
      <c r="J333" s="190" t="s">
        <v>6147</v>
      </c>
      <c r="K333" s="190" t="s">
        <v>6147</v>
      </c>
      <c r="L333" s="190" t="s">
        <v>6147</v>
      </c>
      <c r="M333" s="190" t="s">
        <v>6147</v>
      </c>
      <c r="N333" s="190" t="s">
        <v>6147</v>
      </c>
    </row>
    <row r="334" spans="1:14" x14ac:dyDescent="0.2">
      <c r="A334" s="190">
        <v>807653</v>
      </c>
      <c r="B334" s="190" t="s">
        <v>58</v>
      </c>
      <c r="C334" s="190" t="s">
        <v>6147</v>
      </c>
      <c r="D334" s="190" t="s">
        <v>6147</v>
      </c>
      <c r="E334" s="190" t="s">
        <v>6147</v>
      </c>
      <c r="F334" s="190" t="s">
        <v>6147</v>
      </c>
      <c r="H334" s="190" t="s">
        <v>6147</v>
      </c>
      <c r="J334" s="190" t="s">
        <v>6147</v>
      </c>
      <c r="K334" s="190" t="s">
        <v>6147</v>
      </c>
      <c r="L334" s="190" t="s">
        <v>6147</v>
      </c>
    </row>
    <row r="335" spans="1:14" x14ac:dyDescent="0.2">
      <c r="A335" s="190">
        <v>807674</v>
      </c>
      <c r="B335" s="190" t="s">
        <v>58</v>
      </c>
      <c r="D335" s="190" t="s">
        <v>6147</v>
      </c>
      <c r="E335" s="190" t="s">
        <v>6147</v>
      </c>
      <c r="F335" s="190" t="s">
        <v>6147</v>
      </c>
      <c r="H335" s="190" t="s">
        <v>6147</v>
      </c>
      <c r="J335" s="190" t="s">
        <v>6147</v>
      </c>
      <c r="L335" s="190" t="s">
        <v>6147</v>
      </c>
      <c r="M335" s="190" t="s">
        <v>6147</v>
      </c>
      <c r="N335" s="190" t="s">
        <v>6147</v>
      </c>
    </row>
    <row r="336" spans="1:14" x14ac:dyDescent="0.2">
      <c r="A336" s="190">
        <v>807692</v>
      </c>
      <c r="B336" s="190" t="s">
        <v>58</v>
      </c>
      <c r="C336" s="190" t="s">
        <v>6147</v>
      </c>
      <c r="D336" s="190" t="s">
        <v>6147</v>
      </c>
      <c r="E336" s="190" t="s">
        <v>6147</v>
      </c>
      <c r="F336" s="190" t="s">
        <v>6147</v>
      </c>
      <c r="G336" s="190" t="s">
        <v>6147</v>
      </c>
      <c r="H336" s="190" t="s">
        <v>6147</v>
      </c>
      <c r="I336" s="190" t="s">
        <v>6147</v>
      </c>
      <c r="J336" s="190" t="s">
        <v>6147</v>
      </c>
      <c r="K336" s="190" t="s">
        <v>6147</v>
      </c>
      <c r="L336" s="190" t="s">
        <v>6147</v>
      </c>
      <c r="M336" s="190" t="s">
        <v>6147</v>
      </c>
      <c r="N336" s="190" t="s">
        <v>6147</v>
      </c>
    </row>
    <row r="337" spans="1:14" x14ac:dyDescent="0.2">
      <c r="A337" s="190">
        <v>807712</v>
      </c>
      <c r="B337" s="190" t="s">
        <v>58</v>
      </c>
      <c r="C337" s="190" t="s">
        <v>6147</v>
      </c>
      <c r="D337" s="190" t="s">
        <v>6147</v>
      </c>
      <c r="J337" s="190" t="s">
        <v>6147</v>
      </c>
      <c r="K337" s="190" t="s">
        <v>6147</v>
      </c>
      <c r="L337" s="190" t="s">
        <v>6147</v>
      </c>
      <c r="M337" s="190" t="s">
        <v>6147</v>
      </c>
    </row>
    <row r="338" spans="1:14" x14ac:dyDescent="0.2">
      <c r="A338" s="190">
        <v>807720</v>
      </c>
      <c r="B338" s="190" t="s">
        <v>58</v>
      </c>
      <c r="F338" s="190" t="s">
        <v>6147</v>
      </c>
      <c r="G338" s="190" t="s">
        <v>6147</v>
      </c>
      <c r="H338" s="190" t="s">
        <v>6147</v>
      </c>
      <c r="L338" s="190" t="s">
        <v>6147</v>
      </c>
      <c r="N338" s="190" t="s">
        <v>6147</v>
      </c>
    </row>
    <row r="339" spans="1:14" x14ac:dyDescent="0.2">
      <c r="A339" s="190">
        <v>807735</v>
      </c>
      <c r="B339" s="190" t="s">
        <v>58</v>
      </c>
      <c r="C339" s="190" t="s">
        <v>6147</v>
      </c>
      <c r="D339" s="190" t="s">
        <v>6147</v>
      </c>
      <c r="E339" s="190" t="s">
        <v>6147</v>
      </c>
      <c r="F339" s="190" t="s">
        <v>6147</v>
      </c>
      <c r="G339" s="190" t="s">
        <v>6147</v>
      </c>
      <c r="H339" s="190" t="s">
        <v>6147</v>
      </c>
      <c r="I339" s="190" t="s">
        <v>6147</v>
      </c>
      <c r="J339" s="190" t="s">
        <v>6147</v>
      </c>
      <c r="K339" s="190" t="s">
        <v>6147</v>
      </c>
      <c r="L339" s="190" t="s">
        <v>6147</v>
      </c>
      <c r="M339" s="190" t="s">
        <v>6147</v>
      </c>
      <c r="N339" s="190" t="s">
        <v>6147</v>
      </c>
    </row>
    <row r="340" spans="1:14" x14ac:dyDescent="0.2">
      <c r="A340" s="190">
        <v>807756</v>
      </c>
      <c r="B340" s="190" t="s">
        <v>58</v>
      </c>
      <c r="C340" s="190" t="s">
        <v>6147</v>
      </c>
      <c r="D340" s="190" t="s">
        <v>6147</v>
      </c>
      <c r="E340" s="190" t="s">
        <v>6147</v>
      </c>
      <c r="F340" s="190" t="s">
        <v>6147</v>
      </c>
      <c r="G340" s="190" t="s">
        <v>6147</v>
      </c>
      <c r="I340" s="190" t="s">
        <v>6147</v>
      </c>
      <c r="J340" s="190" t="s">
        <v>6147</v>
      </c>
      <c r="K340" s="190" t="s">
        <v>6147</v>
      </c>
      <c r="L340" s="190" t="s">
        <v>6147</v>
      </c>
      <c r="M340" s="190" t="s">
        <v>6147</v>
      </c>
      <c r="N340" s="190" t="s">
        <v>6147</v>
      </c>
    </row>
    <row r="341" spans="1:14" x14ac:dyDescent="0.2">
      <c r="A341" s="190">
        <v>807770</v>
      </c>
      <c r="B341" s="190" t="s">
        <v>58</v>
      </c>
      <c r="C341" s="190" t="s">
        <v>6147</v>
      </c>
      <c r="D341" s="190" t="s">
        <v>6147</v>
      </c>
      <c r="E341" s="190" t="s">
        <v>6147</v>
      </c>
      <c r="F341" s="190" t="s">
        <v>6147</v>
      </c>
      <c r="G341" s="190" t="s">
        <v>6147</v>
      </c>
      <c r="H341" s="190" t="s">
        <v>6147</v>
      </c>
      <c r="I341" s="190" t="s">
        <v>6147</v>
      </c>
      <c r="J341" s="190" t="s">
        <v>6147</v>
      </c>
      <c r="K341" s="190" t="s">
        <v>6147</v>
      </c>
      <c r="L341" s="190" t="s">
        <v>6147</v>
      </c>
      <c r="M341" s="190" t="s">
        <v>6147</v>
      </c>
      <c r="N341" s="190" t="s">
        <v>6147</v>
      </c>
    </row>
    <row r="342" spans="1:14" x14ac:dyDescent="0.2">
      <c r="A342" s="190">
        <v>807788</v>
      </c>
      <c r="B342" s="190" t="s">
        <v>58</v>
      </c>
      <c r="D342" s="190" t="s">
        <v>6147</v>
      </c>
      <c r="E342" s="190" t="s">
        <v>6147</v>
      </c>
      <c r="F342" s="190" t="s">
        <v>6147</v>
      </c>
      <c r="G342" s="190" t="s">
        <v>6147</v>
      </c>
      <c r="I342" s="190" t="s">
        <v>6147</v>
      </c>
      <c r="J342" s="190" t="s">
        <v>6147</v>
      </c>
      <c r="K342" s="190" t="s">
        <v>6147</v>
      </c>
      <c r="L342" s="190" t="s">
        <v>6147</v>
      </c>
      <c r="M342" s="190" t="s">
        <v>6147</v>
      </c>
    </row>
    <row r="343" spans="1:14" x14ac:dyDescent="0.2">
      <c r="A343" s="190">
        <v>807791</v>
      </c>
      <c r="B343" s="190" t="s">
        <v>58</v>
      </c>
      <c r="C343" s="190" t="s">
        <v>6147</v>
      </c>
      <c r="D343" s="190" t="s">
        <v>6147</v>
      </c>
      <c r="E343" s="190" t="s">
        <v>6147</v>
      </c>
      <c r="G343" s="190" t="s">
        <v>6147</v>
      </c>
      <c r="H343" s="190" t="s">
        <v>6147</v>
      </c>
      <c r="I343" s="190" t="s">
        <v>6147</v>
      </c>
      <c r="J343" s="190" t="s">
        <v>6147</v>
      </c>
      <c r="K343" s="190" t="s">
        <v>6147</v>
      </c>
      <c r="L343" s="190" t="s">
        <v>6147</v>
      </c>
      <c r="M343" s="190" t="s">
        <v>6147</v>
      </c>
      <c r="N343" s="190" t="s">
        <v>6147</v>
      </c>
    </row>
    <row r="344" spans="1:14" x14ac:dyDescent="0.2">
      <c r="A344" s="190">
        <v>807794</v>
      </c>
      <c r="B344" s="190" t="s">
        <v>58</v>
      </c>
      <c r="C344" s="190" t="s">
        <v>6147</v>
      </c>
      <c r="D344" s="190" t="s">
        <v>6147</v>
      </c>
      <c r="E344" s="190" t="s">
        <v>6147</v>
      </c>
      <c r="I344" s="190" t="s">
        <v>6147</v>
      </c>
      <c r="J344" s="190" t="s">
        <v>6147</v>
      </c>
      <c r="L344" s="190" t="s">
        <v>6147</v>
      </c>
      <c r="M344" s="190" t="s">
        <v>6147</v>
      </c>
      <c r="N344" s="190" t="s">
        <v>6147</v>
      </c>
    </row>
    <row r="345" spans="1:14" x14ac:dyDescent="0.2">
      <c r="A345" s="190">
        <v>807795</v>
      </c>
      <c r="B345" s="190" t="s">
        <v>58</v>
      </c>
      <c r="C345" s="190" t="s">
        <v>6147</v>
      </c>
      <c r="D345" s="190" t="s">
        <v>6147</v>
      </c>
      <c r="E345" s="190" t="s">
        <v>6147</v>
      </c>
      <c r="F345" s="190" t="s">
        <v>6147</v>
      </c>
      <c r="G345" s="190" t="s">
        <v>6147</v>
      </c>
      <c r="H345" s="190" t="s">
        <v>6147</v>
      </c>
      <c r="I345" s="190" t="s">
        <v>6147</v>
      </c>
      <c r="J345" s="190" t="s">
        <v>6147</v>
      </c>
      <c r="K345" s="190" t="s">
        <v>6147</v>
      </c>
      <c r="M345" s="190" t="s">
        <v>6147</v>
      </c>
      <c r="N345" s="190" t="s">
        <v>6147</v>
      </c>
    </row>
    <row r="346" spans="1:14" x14ac:dyDescent="0.2">
      <c r="A346" s="190">
        <v>807798</v>
      </c>
      <c r="B346" s="190" t="s">
        <v>58</v>
      </c>
      <c r="C346" s="190" t="s">
        <v>6147</v>
      </c>
      <c r="D346" s="190" t="s">
        <v>6147</v>
      </c>
      <c r="H346" s="190" t="s">
        <v>6147</v>
      </c>
      <c r="I346" s="190" t="s">
        <v>6147</v>
      </c>
      <c r="J346" s="190" t="s">
        <v>6147</v>
      </c>
      <c r="K346" s="190" t="s">
        <v>6147</v>
      </c>
      <c r="L346" s="190" t="s">
        <v>6147</v>
      </c>
      <c r="M346" s="190" t="s">
        <v>6147</v>
      </c>
      <c r="N346" s="190" t="s">
        <v>6147</v>
      </c>
    </row>
    <row r="347" spans="1:14" x14ac:dyDescent="0.2">
      <c r="A347" s="190">
        <v>807803</v>
      </c>
      <c r="B347" s="190" t="s">
        <v>58</v>
      </c>
      <c r="C347" s="190" t="s">
        <v>6147</v>
      </c>
      <c r="D347" s="190" t="s">
        <v>6147</v>
      </c>
      <c r="E347" s="190" t="s">
        <v>6147</v>
      </c>
      <c r="F347" s="190" t="s">
        <v>6147</v>
      </c>
      <c r="G347" s="190" t="s">
        <v>6147</v>
      </c>
      <c r="H347" s="190" t="s">
        <v>6147</v>
      </c>
      <c r="I347" s="190" t="s">
        <v>6147</v>
      </c>
      <c r="J347" s="190" t="s">
        <v>6147</v>
      </c>
      <c r="K347" s="190" t="s">
        <v>6147</v>
      </c>
      <c r="L347" s="190" t="s">
        <v>6147</v>
      </c>
      <c r="M347" s="190" t="s">
        <v>6147</v>
      </c>
      <c r="N347" s="190" t="s">
        <v>6147</v>
      </c>
    </row>
    <row r="348" spans="1:14" x14ac:dyDescent="0.2">
      <c r="A348" s="190">
        <v>807832</v>
      </c>
      <c r="B348" s="190" t="s">
        <v>58</v>
      </c>
      <c r="D348" s="190" t="s">
        <v>6147</v>
      </c>
      <c r="E348" s="190" t="s">
        <v>6147</v>
      </c>
      <c r="F348" s="190" t="s">
        <v>6147</v>
      </c>
      <c r="G348" s="190" t="s">
        <v>6147</v>
      </c>
      <c r="H348" s="190" t="s">
        <v>6147</v>
      </c>
      <c r="I348" s="190" t="s">
        <v>6147</v>
      </c>
      <c r="J348" s="190" t="s">
        <v>6147</v>
      </c>
      <c r="K348" s="190" t="s">
        <v>6147</v>
      </c>
      <c r="L348" s="190" t="s">
        <v>6147</v>
      </c>
      <c r="M348" s="190" t="s">
        <v>6147</v>
      </c>
      <c r="N348" s="190" t="s">
        <v>6147</v>
      </c>
    </row>
    <row r="349" spans="1:14" x14ac:dyDescent="0.2">
      <c r="A349" s="190">
        <v>807834</v>
      </c>
      <c r="B349" s="190" t="s">
        <v>58</v>
      </c>
      <c r="D349" s="190" t="s">
        <v>6147</v>
      </c>
      <c r="E349" s="190" t="s">
        <v>6147</v>
      </c>
      <c r="F349" s="190" t="s">
        <v>6147</v>
      </c>
      <c r="G349" s="190" t="s">
        <v>6147</v>
      </c>
      <c r="H349" s="190" t="s">
        <v>6147</v>
      </c>
      <c r="I349" s="190" t="s">
        <v>6147</v>
      </c>
      <c r="J349" s="190" t="s">
        <v>6147</v>
      </c>
      <c r="K349" s="190" t="s">
        <v>6147</v>
      </c>
      <c r="M349" s="190" t="s">
        <v>6147</v>
      </c>
      <c r="N349" s="190" t="s">
        <v>6147</v>
      </c>
    </row>
    <row r="350" spans="1:14" x14ac:dyDescent="0.2">
      <c r="A350" s="190">
        <v>807841</v>
      </c>
      <c r="B350" s="190" t="s">
        <v>58</v>
      </c>
      <c r="C350" s="190" t="s">
        <v>6147</v>
      </c>
      <c r="D350" s="190" t="s">
        <v>6147</v>
      </c>
      <c r="E350" s="190" t="s">
        <v>6147</v>
      </c>
      <c r="G350" s="190" t="s">
        <v>6147</v>
      </c>
      <c r="I350" s="190" t="s">
        <v>6147</v>
      </c>
      <c r="J350" s="190" t="s">
        <v>6147</v>
      </c>
      <c r="K350" s="190" t="s">
        <v>6147</v>
      </c>
      <c r="L350" s="190" t="s">
        <v>6147</v>
      </c>
      <c r="M350" s="190" t="s">
        <v>6147</v>
      </c>
      <c r="N350" s="190" t="s">
        <v>6147</v>
      </c>
    </row>
    <row r="351" spans="1:14" x14ac:dyDescent="0.2">
      <c r="A351" s="190">
        <v>807879</v>
      </c>
      <c r="B351" s="190" t="s">
        <v>58</v>
      </c>
      <c r="C351" s="190" t="s">
        <v>6147</v>
      </c>
      <c r="D351" s="190" t="s">
        <v>6147</v>
      </c>
      <c r="E351" s="190" t="s">
        <v>6147</v>
      </c>
      <c r="F351" s="190" t="s">
        <v>6147</v>
      </c>
      <c r="G351" s="190" t="s">
        <v>6147</v>
      </c>
      <c r="I351" s="190" t="s">
        <v>6147</v>
      </c>
      <c r="J351" s="190" t="s">
        <v>6147</v>
      </c>
      <c r="K351" s="190" t="s">
        <v>6147</v>
      </c>
      <c r="L351" s="190" t="s">
        <v>6147</v>
      </c>
      <c r="M351" s="190" t="s">
        <v>6147</v>
      </c>
      <c r="N351" s="190" t="s">
        <v>6147</v>
      </c>
    </row>
    <row r="352" spans="1:14" x14ac:dyDescent="0.2">
      <c r="A352" s="190">
        <v>807884</v>
      </c>
      <c r="B352" s="190" t="s">
        <v>58</v>
      </c>
      <c r="C352" s="190" t="s">
        <v>6147</v>
      </c>
      <c r="D352" s="190" t="s">
        <v>6147</v>
      </c>
      <c r="E352" s="190" t="s">
        <v>6147</v>
      </c>
      <c r="F352" s="190" t="s">
        <v>6147</v>
      </c>
      <c r="G352" s="190" t="s">
        <v>6147</v>
      </c>
      <c r="H352" s="190" t="s">
        <v>6147</v>
      </c>
      <c r="I352" s="190" t="s">
        <v>6147</v>
      </c>
      <c r="J352" s="190" t="s">
        <v>6147</v>
      </c>
      <c r="K352" s="190" t="s">
        <v>6147</v>
      </c>
      <c r="L352" s="190" t="s">
        <v>6147</v>
      </c>
      <c r="M352" s="190" t="s">
        <v>6147</v>
      </c>
      <c r="N352" s="190" t="s">
        <v>6147</v>
      </c>
    </row>
    <row r="353" spans="1:14" x14ac:dyDescent="0.2">
      <c r="A353" s="190">
        <v>807890</v>
      </c>
      <c r="B353" s="190" t="s">
        <v>58</v>
      </c>
      <c r="C353" s="190" t="s">
        <v>6147</v>
      </c>
      <c r="D353" s="190" t="s">
        <v>6147</v>
      </c>
      <c r="F353" s="190" t="s">
        <v>6147</v>
      </c>
      <c r="G353" s="190" t="s">
        <v>6147</v>
      </c>
      <c r="J353" s="190" t="s">
        <v>6147</v>
      </c>
      <c r="K353" s="190" t="s">
        <v>6147</v>
      </c>
      <c r="L353" s="190" t="s">
        <v>6147</v>
      </c>
      <c r="M353" s="190" t="s">
        <v>6147</v>
      </c>
      <c r="N353" s="190" t="s">
        <v>6147</v>
      </c>
    </row>
    <row r="354" spans="1:14" x14ac:dyDescent="0.2">
      <c r="A354" s="190">
        <v>807903</v>
      </c>
      <c r="B354" s="190" t="s">
        <v>58</v>
      </c>
      <c r="C354" s="190" t="s">
        <v>6147</v>
      </c>
      <c r="D354" s="190" t="s">
        <v>6147</v>
      </c>
      <c r="F354" s="190" t="s">
        <v>6147</v>
      </c>
      <c r="I354" s="190" t="s">
        <v>6147</v>
      </c>
      <c r="J354" s="190" t="s">
        <v>6147</v>
      </c>
      <c r="K354" s="190" t="s">
        <v>6147</v>
      </c>
      <c r="L354" s="190" t="s">
        <v>6147</v>
      </c>
    </row>
    <row r="355" spans="1:14" x14ac:dyDescent="0.2">
      <c r="A355" s="190">
        <v>807913</v>
      </c>
      <c r="B355" s="190" t="s">
        <v>58</v>
      </c>
      <c r="C355" s="190" t="s">
        <v>6147</v>
      </c>
      <c r="D355" s="190" t="s">
        <v>6147</v>
      </c>
      <c r="E355" s="190" t="s">
        <v>6147</v>
      </c>
      <c r="F355" s="190" t="s">
        <v>6147</v>
      </c>
      <c r="G355" s="190" t="s">
        <v>6147</v>
      </c>
      <c r="H355" s="190" t="s">
        <v>6147</v>
      </c>
      <c r="I355" s="190" t="s">
        <v>6147</v>
      </c>
      <c r="J355" s="190" t="s">
        <v>6147</v>
      </c>
      <c r="K355" s="190" t="s">
        <v>6147</v>
      </c>
      <c r="L355" s="190" t="s">
        <v>6147</v>
      </c>
      <c r="M355" s="190" t="s">
        <v>6147</v>
      </c>
      <c r="N355" s="190" t="s">
        <v>6147</v>
      </c>
    </row>
    <row r="356" spans="1:14" x14ac:dyDescent="0.2">
      <c r="A356" s="190">
        <v>807928</v>
      </c>
      <c r="B356" s="190" t="s">
        <v>58</v>
      </c>
      <c r="E356" s="190" t="s">
        <v>6147</v>
      </c>
      <c r="F356" s="190" t="s">
        <v>6147</v>
      </c>
      <c r="H356" s="190" t="s">
        <v>6147</v>
      </c>
      <c r="I356" s="190" t="s">
        <v>6147</v>
      </c>
      <c r="K356" s="190" t="s">
        <v>6147</v>
      </c>
      <c r="N356" s="190" t="s">
        <v>6147</v>
      </c>
    </row>
    <row r="357" spans="1:14" x14ac:dyDescent="0.2">
      <c r="A357" s="190">
        <v>807930</v>
      </c>
      <c r="B357" s="190" t="s">
        <v>58</v>
      </c>
      <c r="C357" s="190" t="s">
        <v>6147</v>
      </c>
      <c r="D357" s="190" t="s">
        <v>6147</v>
      </c>
      <c r="F357" s="190" t="s">
        <v>6147</v>
      </c>
      <c r="G357" s="190" t="s">
        <v>6147</v>
      </c>
      <c r="K357" s="190" t="s">
        <v>6147</v>
      </c>
      <c r="L357" s="190" t="s">
        <v>6147</v>
      </c>
    </row>
    <row r="358" spans="1:14" x14ac:dyDescent="0.2">
      <c r="A358" s="190">
        <v>807933</v>
      </c>
      <c r="B358" s="190" t="s">
        <v>58</v>
      </c>
      <c r="C358" s="190" t="s">
        <v>6147</v>
      </c>
      <c r="E358" s="190" t="s">
        <v>6147</v>
      </c>
      <c r="F358" s="190" t="s">
        <v>6147</v>
      </c>
      <c r="G358" s="190" t="s">
        <v>6147</v>
      </c>
      <c r="I358" s="190" t="s">
        <v>6147</v>
      </c>
      <c r="J358" s="190" t="s">
        <v>6147</v>
      </c>
      <c r="K358" s="190" t="s">
        <v>6147</v>
      </c>
      <c r="L358" s="190" t="s">
        <v>6147</v>
      </c>
      <c r="M358" s="190" t="s">
        <v>6147</v>
      </c>
    </row>
    <row r="359" spans="1:14" x14ac:dyDescent="0.2">
      <c r="A359" s="190">
        <v>807934</v>
      </c>
      <c r="B359" s="190" t="s">
        <v>58</v>
      </c>
      <c r="C359" s="190" t="s">
        <v>6147</v>
      </c>
      <c r="D359" s="190" t="s">
        <v>6147</v>
      </c>
      <c r="E359" s="190" t="s">
        <v>6147</v>
      </c>
      <c r="F359" s="190" t="s">
        <v>6147</v>
      </c>
      <c r="G359" s="190" t="s">
        <v>6147</v>
      </c>
      <c r="H359" s="190" t="s">
        <v>6147</v>
      </c>
      <c r="J359" s="190" t="s">
        <v>6147</v>
      </c>
      <c r="K359" s="190" t="s">
        <v>6147</v>
      </c>
      <c r="L359" s="190" t="s">
        <v>6147</v>
      </c>
      <c r="N359" s="190" t="s">
        <v>6147</v>
      </c>
    </row>
    <row r="360" spans="1:14" x14ac:dyDescent="0.2">
      <c r="A360" s="190">
        <v>807948</v>
      </c>
      <c r="B360" s="190" t="s">
        <v>58</v>
      </c>
      <c r="C360" s="190" t="s">
        <v>6147</v>
      </c>
      <c r="D360" s="190" t="s">
        <v>6147</v>
      </c>
      <c r="E360" s="190" t="s">
        <v>6147</v>
      </c>
      <c r="I360" s="190" t="s">
        <v>6147</v>
      </c>
      <c r="J360" s="190" t="s">
        <v>6147</v>
      </c>
      <c r="K360" s="190" t="s">
        <v>6147</v>
      </c>
      <c r="L360" s="190" t="s">
        <v>6147</v>
      </c>
      <c r="M360" s="190" t="s">
        <v>6147</v>
      </c>
      <c r="N360" s="190" t="s">
        <v>6147</v>
      </c>
    </row>
    <row r="361" spans="1:14" x14ac:dyDescent="0.2">
      <c r="A361" s="190">
        <v>807954</v>
      </c>
      <c r="B361" s="190" t="s">
        <v>58</v>
      </c>
      <c r="C361" s="190" t="s">
        <v>6147</v>
      </c>
      <c r="D361" s="190" t="s">
        <v>6147</v>
      </c>
      <c r="E361" s="190" t="s">
        <v>6147</v>
      </c>
      <c r="H361" s="190" t="s">
        <v>6147</v>
      </c>
      <c r="I361" s="190" t="s">
        <v>6147</v>
      </c>
      <c r="J361" s="190" t="s">
        <v>6147</v>
      </c>
      <c r="K361" s="190" t="s">
        <v>6147</v>
      </c>
      <c r="L361" s="190" t="s">
        <v>6147</v>
      </c>
      <c r="N361" s="190" t="s">
        <v>6147</v>
      </c>
    </row>
    <row r="362" spans="1:14" x14ac:dyDescent="0.2">
      <c r="A362" s="190">
        <v>807956</v>
      </c>
      <c r="B362" s="190" t="s">
        <v>58</v>
      </c>
      <c r="D362" s="190" t="s">
        <v>6147</v>
      </c>
      <c r="H362" s="190" t="s">
        <v>6147</v>
      </c>
      <c r="I362" s="190" t="s">
        <v>6147</v>
      </c>
      <c r="J362" s="190" t="s">
        <v>6147</v>
      </c>
      <c r="L362" s="190" t="s">
        <v>6147</v>
      </c>
      <c r="M362" s="190" t="s">
        <v>6147</v>
      </c>
      <c r="N362" s="190" t="s">
        <v>6147</v>
      </c>
    </row>
    <row r="363" spans="1:14" x14ac:dyDescent="0.2">
      <c r="A363" s="190">
        <v>807961</v>
      </c>
      <c r="B363" s="190" t="s">
        <v>58</v>
      </c>
      <c r="C363" s="190" t="s">
        <v>6147</v>
      </c>
      <c r="D363" s="190" t="s">
        <v>6147</v>
      </c>
      <c r="E363" s="190" t="s">
        <v>6147</v>
      </c>
      <c r="F363" s="190" t="s">
        <v>6147</v>
      </c>
      <c r="G363" s="190" t="s">
        <v>6147</v>
      </c>
      <c r="H363" s="190" t="s">
        <v>6147</v>
      </c>
      <c r="I363" s="190" t="s">
        <v>6147</v>
      </c>
      <c r="J363" s="190" t="s">
        <v>6147</v>
      </c>
      <c r="K363" s="190" t="s">
        <v>6147</v>
      </c>
      <c r="L363" s="190" t="s">
        <v>6147</v>
      </c>
      <c r="M363" s="190" t="s">
        <v>6147</v>
      </c>
      <c r="N363" s="190" t="s">
        <v>6147</v>
      </c>
    </row>
    <row r="364" spans="1:14" x14ac:dyDescent="0.2">
      <c r="A364" s="190">
        <v>807972</v>
      </c>
      <c r="B364" s="190" t="s">
        <v>58</v>
      </c>
      <c r="C364" s="190" t="s">
        <v>6147</v>
      </c>
      <c r="D364" s="190" t="s">
        <v>6147</v>
      </c>
      <c r="E364" s="190" t="s">
        <v>6147</v>
      </c>
      <c r="F364" s="190" t="s">
        <v>6147</v>
      </c>
      <c r="G364" s="190" t="s">
        <v>6147</v>
      </c>
      <c r="H364" s="190" t="s">
        <v>6147</v>
      </c>
      <c r="K364" s="190" t="s">
        <v>6147</v>
      </c>
      <c r="L364" s="190" t="s">
        <v>6147</v>
      </c>
      <c r="M364" s="190" t="s">
        <v>6147</v>
      </c>
    </row>
    <row r="365" spans="1:14" x14ac:dyDescent="0.2">
      <c r="A365" s="190">
        <v>807981</v>
      </c>
      <c r="B365" s="190" t="s">
        <v>58</v>
      </c>
      <c r="C365" s="190" t="s">
        <v>6147</v>
      </c>
      <c r="D365" s="190" t="s">
        <v>6147</v>
      </c>
      <c r="E365" s="190" t="s">
        <v>6147</v>
      </c>
      <c r="F365" s="190" t="s">
        <v>6147</v>
      </c>
      <c r="G365" s="190" t="s">
        <v>6147</v>
      </c>
      <c r="H365" s="190" t="s">
        <v>6147</v>
      </c>
      <c r="I365" s="190" t="s">
        <v>6147</v>
      </c>
      <c r="J365" s="190" t="s">
        <v>6147</v>
      </c>
      <c r="K365" s="190" t="s">
        <v>6147</v>
      </c>
      <c r="L365" s="190" t="s">
        <v>6147</v>
      </c>
      <c r="M365" s="190" t="s">
        <v>6147</v>
      </c>
      <c r="N365" s="190" t="s">
        <v>6147</v>
      </c>
    </row>
    <row r="366" spans="1:14" x14ac:dyDescent="0.2">
      <c r="A366" s="190">
        <v>807989</v>
      </c>
      <c r="B366" s="190" t="s">
        <v>58</v>
      </c>
      <c r="C366" s="190" t="s">
        <v>6147</v>
      </c>
      <c r="D366" s="190" t="s">
        <v>6147</v>
      </c>
      <c r="E366" s="190" t="s">
        <v>6147</v>
      </c>
      <c r="F366" s="190" t="s">
        <v>6147</v>
      </c>
      <c r="G366" s="190" t="s">
        <v>6147</v>
      </c>
      <c r="H366" s="190" t="s">
        <v>6147</v>
      </c>
      <c r="I366" s="190" t="s">
        <v>6147</v>
      </c>
      <c r="J366" s="190" t="s">
        <v>6147</v>
      </c>
      <c r="K366" s="190" t="s">
        <v>6147</v>
      </c>
      <c r="L366" s="190" t="s">
        <v>6147</v>
      </c>
      <c r="M366" s="190" t="s">
        <v>6147</v>
      </c>
      <c r="N366" s="190" t="s">
        <v>6147</v>
      </c>
    </row>
    <row r="367" spans="1:14" x14ac:dyDescent="0.2">
      <c r="A367" s="190">
        <v>807992</v>
      </c>
      <c r="B367" s="190" t="s">
        <v>58</v>
      </c>
      <c r="C367" s="190" t="s">
        <v>6147</v>
      </c>
      <c r="D367" s="190" t="s">
        <v>6147</v>
      </c>
      <c r="F367" s="190" t="s">
        <v>6147</v>
      </c>
      <c r="H367" s="190" t="s">
        <v>6147</v>
      </c>
      <c r="K367" s="190" t="s">
        <v>6147</v>
      </c>
      <c r="M367" s="190" t="s">
        <v>6147</v>
      </c>
      <c r="N367" s="190" t="s">
        <v>6147</v>
      </c>
    </row>
    <row r="368" spans="1:14" x14ac:dyDescent="0.2">
      <c r="A368" s="190">
        <v>808025</v>
      </c>
      <c r="B368" s="190" t="s">
        <v>58</v>
      </c>
      <c r="C368" s="190" t="s">
        <v>6147</v>
      </c>
      <c r="D368" s="190" t="s">
        <v>6147</v>
      </c>
      <c r="E368" s="190" t="s">
        <v>6147</v>
      </c>
      <c r="F368" s="190" t="s">
        <v>6147</v>
      </c>
      <c r="G368" s="190" t="s">
        <v>6147</v>
      </c>
      <c r="H368" s="190" t="s">
        <v>6147</v>
      </c>
      <c r="I368" s="190" t="s">
        <v>6147</v>
      </c>
      <c r="J368" s="190" t="s">
        <v>6147</v>
      </c>
      <c r="K368" s="190" t="s">
        <v>6147</v>
      </c>
      <c r="L368" s="190" t="s">
        <v>6147</v>
      </c>
      <c r="M368" s="190" t="s">
        <v>6147</v>
      </c>
      <c r="N368" s="190" t="s">
        <v>6147</v>
      </c>
    </row>
    <row r="369" spans="1:14" x14ac:dyDescent="0.2">
      <c r="A369" s="190">
        <v>808036</v>
      </c>
      <c r="B369" s="190" t="s">
        <v>58</v>
      </c>
      <c r="D369" s="190" t="s">
        <v>6147</v>
      </c>
      <c r="E369" s="190" t="s">
        <v>6147</v>
      </c>
      <c r="H369" s="190" t="s">
        <v>6147</v>
      </c>
      <c r="I369" s="190" t="s">
        <v>6147</v>
      </c>
      <c r="J369" s="190" t="s">
        <v>6147</v>
      </c>
      <c r="K369" s="190" t="s">
        <v>6147</v>
      </c>
      <c r="L369" s="190" t="s">
        <v>6147</v>
      </c>
      <c r="M369" s="190" t="s">
        <v>6147</v>
      </c>
      <c r="N369" s="190" t="s">
        <v>6147</v>
      </c>
    </row>
    <row r="370" spans="1:14" x14ac:dyDescent="0.2">
      <c r="A370" s="190">
        <v>808038</v>
      </c>
      <c r="B370" s="190" t="s">
        <v>58</v>
      </c>
      <c r="D370" s="190" t="s">
        <v>6147</v>
      </c>
      <c r="E370" s="190" t="s">
        <v>6147</v>
      </c>
      <c r="F370" s="190" t="s">
        <v>6147</v>
      </c>
      <c r="G370" s="190" t="s">
        <v>6147</v>
      </c>
      <c r="H370" s="190" t="s">
        <v>6147</v>
      </c>
      <c r="I370" s="190" t="s">
        <v>6147</v>
      </c>
      <c r="J370" s="190" t="s">
        <v>6147</v>
      </c>
      <c r="K370" s="190" t="s">
        <v>6147</v>
      </c>
      <c r="M370" s="190" t="s">
        <v>6147</v>
      </c>
      <c r="N370" s="190" t="s">
        <v>6147</v>
      </c>
    </row>
    <row r="371" spans="1:14" x14ac:dyDescent="0.2">
      <c r="A371" s="190">
        <v>808049</v>
      </c>
      <c r="B371" s="190" t="s">
        <v>58</v>
      </c>
      <c r="C371" s="190" t="s">
        <v>6147</v>
      </c>
      <c r="D371" s="190" t="s">
        <v>6147</v>
      </c>
      <c r="E371" s="190" t="s">
        <v>6147</v>
      </c>
      <c r="F371" s="190" t="s">
        <v>6147</v>
      </c>
      <c r="G371" s="190" t="s">
        <v>6147</v>
      </c>
      <c r="H371" s="190" t="s">
        <v>6147</v>
      </c>
      <c r="I371" s="190" t="s">
        <v>6147</v>
      </c>
      <c r="J371" s="190" t="s">
        <v>6147</v>
      </c>
      <c r="K371" s="190" t="s">
        <v>6147</v>
      </c>
      <c r="L371" s="190" t="s">
        <v>6147</v>
      </c>
      <c r="M371" s="190" t="s">
        <v>6147</v>
      </c>
      <c r="N371" s="190" t="s">
        <v>6147</v>
      </c>
    </row>
    <row r="372" spans="1:14" x14ac:dyDescent="0.2">
      <c r="A372" s="190">
        <v>808078</v>
      </c>
      <c r="B372" s="190" t="s">
        <v>58</v>
      </c>
      <c r="C372" s="190" t="s">
        <v>6147</v>
      </c>
      <c r="D372" s="190" t="s">
        <v>6147</v>
      </c>
      <c r="E372" s="190" t="s">
        <v>6147</v>
      </c>
      <c r="F372" s="190" t="s">
        <v>6147</v>
      </c>
      <c r="G372" s="190" t="s">
        <v>6147</v>
      </c>
      <c r="H372" s="190" t="s">
        <v>6147</v>
      </c>
      <c r="I372" s="190" t="s">
        <v>6147</v>
      </c>
      <c r="J372" s="190" t="s">
        <v>6147</v>
      </c>
      <c r="K372" s="190" t="s">
        <v>6147</v>
      </c>
      <c r="L372" s="190" t="s">
        <v>6147</v>
      </c>
      <c r="M372" s="190" t="s">
        <v>6147</v>
      </c>
      <c r="N372" s="190" t="s">
        <v>6147</v>
      </c>
    </row>
    <row r="373" spans="1:14" x14ac:dyDescent="0.2">
      <c r="A373" s="190">
        <v>808079</v>
      </c>
      <c r="B373" s="190" t="s">
        <v>58</v>
      </c>
      <c r="C373" s="190" t="s">
        <v>6147</v>
      </c>
      <c r="D373" s="190" t="s">
        <v>6147</v>
      </c>
      <c r="E373" s="190" t="s">
        <v>6147</v>
      </c>
      <c r="F373" s="190" t="s">
        <v>6147</v>
      </c>
      <c r="J373" s="190" t="s">
        <v>6147</v>
      </c>
      <c r="K373" s="190" t="s">
        <v>6147</v>
      </c>
      <c r="L373" s="190" t="s">
        <v>6147</v>
      </c>
      <c r="M373" s="190" t="s">
        <v>6147</v>
      </c>
    </row>
    <row r="374" spans="1:14" x14ac:dyDescent="0.2">
      <c r="A374" s="190">
        <v>808091</v>
      </c>
      <c r="B374" s="190" t="s">
        <v>58</v>
      </c>
      <c r="C374" s="190" t="s">
        <v>6147</v>
      </c>
      <c r="D374" s="190" t="s">
        <v>6147</v>
      </c>
      <c r="F374" s="190" t="s">
        <v>6147</v>
      </c>
      <c r="G374" s="190" t="s">
        <v>6147</v>
      </c>
      <c r="I374" s="190" t="s">
        <v>6147</v>
      </c>
      <c r="J374" s="190" t="s">
        <v>6147</v>
      </c>
      <c r="K374" s="190" t="s">
        <v>6147</v>
      </c>
      <c r="L374" s="190" t="s">
        <v>6147</v>
      </c>
      <c r="M374" s="190" t="s">
        <v>6147</v>
      </c>
      <c r="N374" s="190" t="s">
        <v>6147</v>
      </c>
    </row>
    <row r="375" spans="1:14" x14ac:dyDescent="0.2">
      <c r="A375" s="190">
        <v>808103</v>
      </c>
      <c r="B375" s="190" t="s">
        <v>58</v>
      </c>
      <c r="C375" s="190" t="s">
        <v>6147</v>
      </c>
      <c r="D375" s="190" t="s">
        <v>6147</v>
      </c>
      <c r="E375" s="190" t="s">
        <v>6147</v>
      </c>
      <c r="F375" s="190" t="s">
        <v>6147</v>
      </c>
      <c r="H375" s="190" t="s">
        <v>6147</v>
      </c>
      <c r="I375" s="190" t="s">
        <v>6147</v>
      </c>
      <c r="J375" s="190" t="s">
        <v>6147</v>
      </c>
      <c r="K375" s="190" t="s">
        <v>6147</v>
      </c>
      <c r="L375" s="190" t="s">
        <v>6147</v>
      </c>
      <c r="M375" s="190" t="s">
        <v>6147</v>
      </c>
      <c r="N375" s="190" t="s">
        <v>6147</v>
      </c>
    </row>
    <row r="376" spans="1:14" x14ac:dyDescent="0.2">
      <c r="A376" s="190">
        <v>808127</v>
      </c>
      <c r="B376" s="190" t="s">
        <v>58</v>
      </c>
      <c r="C376" s="190" t="s">
        <v>6147</v>
      </c>
      <c r="D376" s="190" t="s">
        <v>6147</v>
      </c>
      <c r="E376" s="190" t="s">
        <v>6147</v>
      </c>
      <c r="F376" s="190" t="s">
        <v>6147</v>
      </c>
      <c r="H376" s="190" t="s">
        <v>6147</v>
      </c>
      <c r="I376" s="190" t="s">
        <v>6147</v>
      </c>
      <c r="J376" s="190" t="s">
        <v>6147</v>
      </c>
      <c r="K376" s="190" t="s">
        <v>6147</v>
      </c>
      <c r="L376" s="190" t="s">
        <v>6147</v>
      </c>
      <c r="M376" s="190" t="s">
        <v>6147</v>
      </c>
      <c r="N376" s="190" t="s">
        <v>6147</v>
      </c>
    </row>
    <row r="377" spans="1:14" x14ac:dyDescent="0.2">
      <c r="A377" s="190">
        <v>808133</v>
      </c>
      <c r="B377" s="190" t="s">
        <v>58</v>
      </c>
      <c r="D377" s="190" t="s">
        <v>6147</v>
      </c>
      <c r="E377" s="190" t="s">
        <v>6147</v>
      </c>
      <c r="H377" s="190" t="s">
        <v>6147</v>
      </c>
      <c r="J377" s="190" t="s">
        <v>6147</v>
      </c>
      <c r="L377" s="190" t="s">
        <v>6147</v>
      </c>
      <c r="N377" s="190" t="s">
        <v>6147</v>
      </c>
    </row>
    <row r="378" spans="1:14" x14ac:dyDescent="0.2">
      <c r="A378" s="190">
        <v>808146</v>
      </c>
      <c r="B378" s="190" t="s">
        <v>58</v>
      </c>
      <c r="D378" s="190" t="s">
        <v>6147</v>
      </c>
      <c r="E378" s="190" t="s">
        <v>6147</v>
      </c>
      <c r="F378" s="190" t="s">
        <v>6147</v>
      </c>
      <c r="G378" s="190" t="s">
        <v>6147</v>
      </c>
      <c r="H378" s="190" t="s">
        <v>6147</v>
      </c>
      <c r="I378" s="190" t="s">
        <v>6147</v>
      </c>
      <c r="J378" s="190" t="s">
        <v>6147</v>
      </c>
      <c r="K378" s="190" t="s">
        <v>6147</v>
      </c>
      <c r="L378" s="190" t="s">
        <v>6147</v>
      </c>
      <c r="M378" s="190" t="s">
        <v>6147</v>
      </c>
      <c r="N378" s="190" t="s">
        <v>6147</v>
      </c>
    </row>
    <row r="379" spans="1:14" x14ac:dyDescent="0.2">
      <c r="A379" s="190">
        <v>808152</v>
      </c>
      <c r="B379" s="190" t="s">
        <v>58</v>
      </c>
      <c r="C379" s="190" t="s">
        <v>6147</v>
      </c>
      <c r="D379" s="190" t="s">
        <v>6147</v>
      </c>
      <c r="E379" s="190" t="s">
        <v>6147</v>
      </c>
      <c r="F379" s="190" t="s">
        <v>6147</v>
      </c>
      <c r="G379" s="190" t="s">
        <v>6147</v>
      </c>
      <c r="H379" s="190" t="s">
        <v>6147</v>
      </c>
      <c r="J379" s="190" t="s">
        <v>6147</v>
      </c>
      <c r="K379" s="190" t="s">
        <v>6147</v>
      </c>
      <c r="L379" s="190" t="s">
        <v>6147</v>
      </c>
      <c r="M379" s="190" t="s">
        <v>6147</v>
      </c>
      <c r="N379" s="190" t="s">
        <v>6147</v>
      </c>
    </row>
    <row r="380" spans="1:14" x14ac:dyDescent="0.2">
      <c r="A380" s="190">
        <v>808165</v>
      </c>
      <c r="B380" s="190" t="s">
        <v>58</v>
      </c>
      <c r="E380" s="190" t="s">
        <v>6147</v>
      </c>
      <c r="G380" s="190" t="s">
        <v>6147</v>
      </c>
      <c r="I380" s="190" t="s">
        <v>6147</v>
      </c>
      <c r="J380" s="190" t="s">
        <v>6147</v>
      </c>
      <c r="L380" s="190" t="s">
        <v>6147</v>
      </c>
      <c r="M380" s="190" t="s">
        <v>6147</v>
      </c>
    </row>
    <row r="381" spans="1:14" x14ac:dyDescent="0.2">
      <c r="A381" s="190">
        <v>808187</v>
      </c>
      <c r="B381" s="190" t="s">
        <v>58</v>
      </c>
      <c r="D381" s="190" t="s">
        <v>6147</v>
      </c>
      <c r="E381" s="190" t="s">
        <v>6147</v>
      </c>
      <c r="F381" s="190" t="s">
        <v>6147</v>
      </c>
      <c r="G381" s="190" t="s">
        <v>6147</v>
      </c>
      <c r="J381" s="190" t="s">
        <v>6147</v>
      </c>
      <c r="K381" s="190" t="s">
        <v>6147</v>
      </c>
      <c r="L381" s="190" t="s">
        <v>6147</v>
      </c>
      <c r="M381" s="190" t="s">
        <v>6147</v>
      </c>
    </row>
    <row r="382" spans="1:14" x14ac:dyDescent="0.2">
      <c r="A382" s="190">
        <v>808215</v>
      </c>
      <c r="B382" s="190" t="s">
        <v>58</v>
      </c>
      <c r="C382" s="190" t="s">
        <v>6147</v>
      </c>
      <c r="D382" s="190" t="s">
        <v>6147</v>
      </c>
      <c r="F382" s="190" t="s">
        <v>6147</v>
      </c>
      <c r="H382" s="190" t="s">
        <v>6147</v>
      </c>
      <c r="I382" s="190" t="s">
        <v>6147</v>
      </c>
      <c r="J382" s="190" t="s">
        <v>6147</v>
      </c>
      <c r="K382" s="190" t="s">
        <v>6147</v>
      </c>
      <c r="L382" s="190" t="s">
        <v>6147</v>
      </c>
      <c r="M382" s="190" t="s">
        <v>6147</v>
      </c>
      <c r="N382" s="190" t="s">
        <v>6147</v>
      </c>
    </row>
    <row r="383" spans="1:14" x14ac:dyDescent="0.2">
      <c r="A383" s="190">
        <v>808226</v>
      </c>
      <c r="B383" s="190" t="s">
        <v>58</v>
      </c>
      <c r="C383" s="190" t="s">
        <v>6147</v>
      </c>
      <c r="D383" s="190" t="s">
        <v>6147</v>
      </c>
      <c r="E383" s="190" t="s">
        <v>6147</v>
      </c>
      <c r="F383" s="190" t="s">
        <v>6147</v>
      </c>
      <c r="G383" s="190" t="s">
        <v>6147</v>
      </c>
      <c r="H383" s="190" t="s">
        <v>6147</v>
      </c>
      <c r="I383" s="190" t="s">
        <v>6147</v>
      </c>
      <c r="J383" s="190" t="s">
        <v>6147</v>
      </c>
      <c r="K383" s="190" t="s">
        <v>6147</v>
      </c>
      <c r="L383" s="190" t="s">
        <v>6147</v>
      </c>
      <c r="M383" s="190" t="s">
        <v>6147</v>
      </c>
      <c r="N383" s="190" t="s">
        <v>6147</v>
      </c>
    </row>
    <row r="384" spans="1:14" x14ac:dyDescent="0.2">
      <c r="A384" s="190">
        <v>808228</v>
      </c>
      <c r="B384" s="190" t="s">
        <v>58</v>
      </c>
      <c r="C384" s="190" t="s">
        <v>6147</v>
      </c>
      <c r="D384" s="190" t="s">
        <v>6147</v>
      </c>
      <c r="E384" s="190" t="s">
        <v>6147</v>
      </c>
      <c r="F384" s="190" t="s">
        <v>6147</v>
      </c>
      <c r="G384" s="190" t="s">
        <v>6147</v>
      </c>
      <c r="H384" s="190" t="s">
        <v>6147</v>
      </c>
      <c r="I384" s="190" t="s">
        <v>6147</v>
      </c>
      <c r="J384" s="190" t="s">
        <v>6147</v>
      </c>
      <c r="K384" s="190" t="s">
        <v>6147</v>
      </c>
      <c r="L384" s="190" t="s">
        <v>6147</v>
      </c>
      <c r="M384" s="190" t="s">
        <v>6147</v>
      </c>
      <c r="N384" s="190" t="s">
        <v>6147</v>
      </c>
    </row>
    <row r="385" spans="1:14" x14ac:dyDescent="0.2">
      <c r="A385" s="190">
        <v>808279</v>
      </c>
      <c r="B385" s="190" t="s">
        <v>58</v>
      </c>
      <c r="C385" s="190" t="s">
        <v>6147</v>
      </c>
      <c r="D385" s="190" t="s">
        <v>6147</v>
      </c>
      <c r="E385" s="190" t="s">
        <v>6147</v>
      </c>
      <c r="F385" s="190" t="s">
        <v>6147</v>
      </c>
      <c r="G385" s="190" t="s">
        <v>6147</v>
      </c>
      <c r="H385" s="190" t="s">
        <v>6147</v>
      </c>
      <c r="I385" s="190" t="s">
        <v>6147</v>
      </c>
      <c r="J385" s="190" t="s">
        <v>6147</v>
      </c>
      <c r="K385" s="190" t="s">
        <v>6147</v>
      </c>
      <c r="L385" s="190" t="s">
        <v>6147</v>
      </c>
      <c r="M385" s="190" t="s">
        <v>6147</v>
      </c>
      <c r="N385" s="190" t="s">
        <v>6147</v>
      </c>
    </row>
    <row r="386" spans="1:14" x14ac:dyDescent="0.2">
      <c r="A386" s="190">
        <v>808286</v>
      </c>
      <c r="B386" s="190" t="s">
        <v>58</v>
      </c>
      <c r="C386" s="190" t="s">
        <v>6147</v>
      </c>
      <c r="D386" s="190" t="s">
        <v>6147</v>
      </c>
      <c r="E386" s="190" t="s">
        <v>6147</v>
      </c>
      <c r="F386" s="190" t="s">
        <v>6147</v>
      </c>
      <c r="G386" s="190" t="s">
        <v>6147</v>
      </c>
      <c r="H386" s="190" t="s">
        <v>6147</v>
      </c>
      <c r="I386" s="190" t="s">
        <v>6147</v>
      </c>
      <c r="J386" s="190" t="s">
        <v>6147</v>
      </c>
      <c r="K386" s="190" t="s">
        <v>6147</v>
      </c>
      <c r="L386" s="190" t="s">
        <v>6147</v>
      </c>
      <c r="M386" s="190" t="s">
        <v>6147</v>
      </c>
      <c r="N386" s="190" t="s">
        <v>6147</v>
      </c>
    </row>
    <row r="387" spans="1:14" x14ac:dyDescent="0.2">
      <c r="A387" s="190">
        <v>808291</v>
      </c>
      <c r="B387" s="190" t="s">
        <v>58</v>
      </c>
      <c r="C387" s="190" t="s">
        <v>6147</v>
      </c>
      <c r="D387" s="190" t="s">
        <v>6147</v>
      </c>
      <c r="E387" s="190" t="s">
        <v>6147</v>
      </c>
      <c r="H387" s="190" t="s">
        <v>6147</v>
      </c>
      <c r="I387" s="190" t="s">
        <v>6147</v>
      </c>
      <c r="J387" s="190" t="s">
        <v>6147</v>
      </c>
      <c r="K387" s="190" t="s">
        <v>6147</v>
      </c>
      <c r="L387" s="190" t="s">
        <v>6147</v>
      </c>
      <c r="M387" s="190" t="s">
        <v>6147</v>
      </c>
      <c r="N387" s="190" t="s">
        <v>6147</v>
      </c>
    </row>
    <row r="388" spans="1:14" x14ac:dyDescent="0.2">
      <c r="A388" s="190">
        <v>808296</v>
      </c>
      <c r="B388" s="190" t="s">
        <v>58</v>
      </c>
      <c r="D388" s="190" t="s">
        <v>6147</v>
      </c>
      <c r="E388" s="190" t="s">
        <v>6147</v>
      </c>
      <c r="F388" s="190" t="s">
        <v>6147</v>
      </c>
      <c r="G388" s="190" t="s">
        <v>6147</v>
      </c>
      <c r="H388" s="190" t="s">
        <v>6147</v>
      </c>
      <c r="I388" s="190" t="s">
        <v>6147</v>
      </c>
      <c r="J388" s="190" t="s">
        <v>6147</v>
      </c>
      <c r="K388" s="190" t="s">
        <v>6147</v>
      </c>
      <c r="L388" s="190" t="s">
        <v>6147</v>
      </c>
      <c r="M388" s="190" t="s">
        <v>6147</v>
      </c>
      <c r="N388" s="190" t="s">
        <v>6147</v>
      </c>
    </row>
    <row r="389" spans="1:14" x14ac:dyDescent="0.2">
      <c r="A389" s="190">
        <v>808303</v>
      </c>
      <c r="B389" s="190" t="s">
        <v>58</v>
      </c>
      <c r="C389" s="190" t="s">
        <v>6147</v>
      </c>
      <c r="D389" s="190" t="s">
        <v>6147</v>
      </c>
      <c r="E389" s="190" t="s">
        <v>6147</v>
      </c>
      <c r="F389" s="190" t="s">
        <v>6147</v>
      </c>
      <c r="G389" s="190" t="s">
        <v>6147</v>
      </c>
      <c r="H389" s="190" t="s">
        <v>6147</v>
      </c>
      <c r="I389" s="190" t="s">
        <v>6147</v>
      </c>
      <c r="J389" s="190" t="s">
        <v>6147</v>
      </c>
      <c r="K389" s="190" t="s">
        <v>6147</v>
      </c>
      <c r="L389" s="190" t="s">
        <v>6147</v>
      </c>
      <c r="M389" s="190" t="s">
        <v>6147</v>
      </c>
      <c r="N389" s="190" t="s">
        <v>6147</v>
      </c>
    </row>
    <row r="390" spans="1:14" x14ac:dyDescent="0.2">
      <c r="A390" s="190">
        <v>808316</v>
      </c>
      <c r="B390" s="190" t="s">
        <v>58</v>
      </c>
      <c r="D390" s="190" t="s">
        <v>6147</v>
      </c>
      <c r="E390" s="190" t="s">
        <v>6147</v>
      </c>
      <c r="G390" s="190" t="s">
        <v>6147</v>
      </c>
      <c r="K390" s="190" t="s">
        <v>6147</v>
      </c>
      <c r="L390" s="190" t="s">
        <v>6147</v>
      </c>
    </row>
    <row r="391" spans="1:14" x14ac:dyDescent="0.2">
      <c r="A391" s="190">
        <v>808337</v>
      </c>
      <c r="B391" s="190" t="s">
        <v>58</v>
      </c>
      <c r="D391" s="190" t="s">
        <v>6147</v>
      </c>
      <c r="E391" s="190" t="s">
        <v>6147</v>
      </c>
      <c r="F391" s="190" t="s">
        <v>6147</v>
      </c>
      <c r="I391" s="190" t="s">
        <v>6147</v>
      </c>
      <c r="J391" s="190" t="s">
        <v>6147</v>
      </c>
      <c r="K391" s="190" t="s">
        <v>6147</v>
      </c>
      <c r="L391" s="190" t="s">
        <v>6147</v>
      </c>
      <c r="M391" s="190" t="s">
        <v>6147</v>
      </c>
      <c r="N391" s="190" t="s">
        <v>6147</v>
      </c>
    </row>
    <row r="392" spans="1:14" x14ac:dyDescent="0.2">
      <c r="A392" s="190">
        <v>808352</v>
      </c>
      <c r="B392" s="190" t="s">
        <v>58</v>
      </c>
      <c r="C392" s="190" t="s">
        <v>6147</v>
      </c>
      <c r="D392" s="190" t="s">
        <v>6147</v>
      </c>
      <c r="E392" s="190" t="s">
        <v>6147</v>
      </c>
      <c r="F392" s="190" t="s">
        <v>6147</v>
      </c>
      <c r="G392" s="190" t="s">
        <v>6147</v>
      </c>
      <c r="H392" s="190" t="s">
        <v>6147</v>
      </c>
      <c r="I392" s="190" t="s">
        <v>6147</v>
      </c>
      <c r="J392" s="190" t="s">
        <v>6147</v>
      </c>
      <c r="K392" s="190" t="s">
        <v>6147</v>
      </c>
      <c r="L392" s="190" t="s">
        <v>6147</v>
      </c>
      <c r="M392" s="190" t="s">
        <v>6147</v>
      </c>
      <c r="N392" s="190" t="s">
        <v>6147</v>
      </c>
    </row>
    <row r="393" spans="1:14" x14ac:dyDescent="0.2">
      <c r="A393" s="190">
        <v>808358</v>
      </c>
      <c r="B393" s="190" t="s">
        <v>58</v>
      </c>
      <c r="E393" s="190" t="s">
        <v>6147</v>
      </c>
      <c r="F393" s="190" t="s">
        <v>6147</v>
      </c>
      <c r="G393" s="190" t="s">
        <v>6147</v>
      </c>
      <c r="H393" s="190" t="s">
        <v>6147</v>
      </c>
      <c r="I393" s="190" t="s">
        <v>6147</v>
      </c>
      <c r="J393" s="190" t="s">
        <v>6147</v>
      </c>
      <c r="K393" s="190" t="s">
        <v>6147</v>
      </c>
      <c r="M393" s="190" t="s">
        <v>6147</v>
      </c>
      <c r="N393" s="190" t="s">
        <v>6147</v>
      </c>
    </row>
    <row r="394" spans="1:14" x14ac:dyDescent="0.2">
      <c r="A394" s="190">
        <v>808367</v>
      </c>
      <c r="B394" s="190" t="s">
        <v>58</v>
      </c>
      <c r="C394" s="190" t="s">
        <v>6147</v>
      </c>
      <c r="D394" s="190" t="s">
        <v>6147</v>
      </c>
      <c r="H394" s="190" t="s">
        <v>6147</v>
      </c>
      <c r="I394" s="190" t="s">
        <v>6147</v>
      </c>
      <c r="J394" s="190" t="s">
        <v>6147</v>
      </c>
      <c r="K394" s="190" t="s">
        <v>6147</v>
      </c>
      <c r="L394" s="190" t="s">
        <v>6147</v>
      </c>
      <c r="M394" s="190" t="s">
        <v>6147</v>
      </c>
      <c r="N394" s="190" t="s">
        <v>6147</v>
      </c>
    </row>
    <row r="395" spans="1:14" x14ac:dyDescent="0.2">
      <c r="A395" s="190">
        <v>808368</v>
      </c>
      <c r="B395" s="190" t="s">
        <v>58</v>
      </c>
      <c r="D395" s="190" t="s">
        <v>6147</v>
      </c>
      <c r="E395" s="190" t="s">
        <v>6147</v>
      </c>
      <c r="F395" s="190" t="s">
        <v>6147</v>
      </c>
      <c r="I395" s="190" t="s">
        <v>6147</v>
      </c>
      <c r="J395" s="190" t="s">
        <v>6147</v>
      </c>
      <c r="K395" s="190" t="s">
        <v>6147</v>
      </c>
      <c r="L395" s="190" t="s">
        <v>6147</v>
      </c>
      <c r="M395" s="190" t="s">
        <v>6147</v>
      </c>
    </row>
    <row r="396" spans="1:14" x14ac:dyDescent="0.2">
      <c r="A396" s="190">
        <v>808370</v>
      </c>
      <c r="B396" s="190" t="s">
        <v>58</v>
      </c>
      <c r="C396" s="190" t="s">
        <v>6147</v>
      </c>
      <c r="D396" s="190" t="s">
        <v>6147</v>
      </c>
      <c r="F396" s="190" t="s">
        <v>6147</v>
      </c>
      <c r="G396" s="190" t="s">
        <v>6147</v>
      </c>
      <c r="I396" s="190" t="s">
        <v>6147</v>
      </c>
      <c r="J396" s="190" t="s">
        <v>6147</v>
      </c>
      <c r="K396" s="190" t="s">
        <v>6147</v>
      </c>
      <c r="L396" s="190" t="s">
        <v>6147</v>
      </c>
      <c r="M396" s="190" t="s">
        <v>6147</v>
      </c>
    </row>
    <row r="397" spans="1:14" x14ac:dyDescent="0.2">
      <c r="A397" s="190">
        <v>808376</v>
      </c>
      <c r="B397" s="190" t="s">
        <v>58</v>
      </c>
      <c r="C397" s="190" t="s">
        <v>6147</v>
      </c>
      <c r="D397" s="190" t="s">
        <v>6147</v>
      </c>
      <c r="E397" s="190" t="s">
        <v>6147</v>
      </c>
      <c r="F397" s="190" t="s">
        <v>6147</v>
      </c>
      <c r="H397" s="190" t="s">
        <v>6147</v>
      </c>
      <c r="I397" s="190" t="s">
        <v>6147</v>
      </c>
      <c r="J397" s="190" t="s">
        <v>6147</v>
      </c>
      <c r="K397" s="190" t="s">
        <v>6147</v>
      </c>
      <c r="L397" s="190" t="s">
        <v>6147</v>
      </c>
      <c r="M397" s="190" t="s">
        <v>6147</v>
      </c>
      <c r="N397" s="190" t="s">
        <v>6147</v>
      </c>
    </row>
    <row r="398" spans="1:14" x14ac:dyDescent="0.2">
      <c r="A398" s="190">
        <v>808378</v>
      </c>
      <c r="B398" s="190" t="s">
        <v>58</v>
      </c>
      <c r="C398" s="190" t="s">
        <v>6147</v>
      </c>
      <c r="D398" s="190" t="s">
        <v>6147</v>
      </c>
      <c r="E398" s="190" t="s">
        <v>6147</v>
      </c>
      <c r="F398" s="190" t="s">
        <v>6147</v>
      </c>
      <c r="G398" s="190" t="s">
        <v>6147</v>
      </c>
      <c r="H398" s="190" t="s">
        <v>6147</v>
      </c>
      <c r="I398" s="190" t="s">
        <v>6147</v>
      </c>
      <c r="J398" s="190" t="s">
        <v>6147</v>
      </c>
      <c r="K398" s="190" t="s">
        <v>6147</v>
      </c>
      <c r="L398" s="190" t="s">
        <v>6147</v>
      </c>
      <c r="M398" s="190" t="s">
        <v>6147</v>
      </c>
      <c r="N398" s="190" t="s">
        <v>6147</v>
      </c>
    </row>
    <row r="399" spans="1:14" x14ac:dyDescent="0.2">
      <c r="A399" s="190">
        <v>808392</v>
      </c>
      <c r="B399" s="190" t="s">
        <v>58</v>
      </c>
      <c r="H399" s="190" t="s">
        <v>6147</v>
      </c>
      <c r="J399" s="190" t="s">
        <v>6147</v>
      </c>
      <c r="K399" s="190" t="s">
        <v>6147</v>
      </c>
      <c r="M399" s="190" t="s">
        <v>6147</v>
      </c>
      <c r="N399" s="190" t="s">
        <v>6147</v>
      </c>
    </row>
    <row r="400" spans="1:14" x14ac:dyDescent="0.2">
      <c r="A400" s="190">
        <v>808393</v>
      </c>
      <c r="B400" s="190" t="s">
        <v>58</v>
      </c>
      <c r="C400" s="190" t="s">
        <v>6147</v>
      </c>
      <c r="D400" s="190" t="s">
        <v>6147</v>
      </c>
      <c r="E400" s="190" t="s">
        <v>6147</v>
      </c>
      <c r="F400" s="190" t="s">
        <v>6147</v>
      </c>
      <c r="G400" s="190" t="s">
        <v>6147</v>
      </c>
      <c r="H400" s="190" t="s">
        <v>6147</v>
      </c>
      <c r="I400" s="190" t="s">
        <v>6147</v>
      </c>
      <c r="J400" s="190" t="s">
        <v>6147</v>
      </c>
      <c r="K400" s="190" t="s">
        <v>6147</v>
      </c>
      <c r="L400" s="190" t="s">
        <v>6147</v>
      </c>
      <c r="M400" s="190" t="s">
        <v>6147</v>
      </c>
      <c r="N400" s="190" t="s">
        <v>6147</v>
      </c>
    </row>
    <row r="401" spans="1:14" x14ac:dyDescent="0.2">
      <c r="A401" s="190">
        <v>808397</v>
      </c>
      <c r="B401" s="190" t="s">
        <v>58</v>
      </c>
      <c r="D401" s="190" t="s">
        <v>6147</v>
      </c>
      <c r="E401" s="190" t="s">
        <v>6147</v>
      </c>
      <c r="F401" s="190" t="s">
        <v>6147</v>
      </c>
      <c r="G401" s="190" t="s">
        <v>6147</v>
      </c>
      <c r="J401" s="190" t="s">
        <v>6147</v>
      </c>
      <c r="K401" s="190" t="s">
        <v>6147</v>
      </c>
      <c r="L401" s="190" t="s">
        <v>6147</v>
      </c>
      <c r="M401" s="190" t="s">
        <v>6147</v>
      </c>
    </row>
    <row r="402" spans="1:14" x14ac:dyDescent="0.2">
      <c r="A402" s="190">
        <v>808401</v>
      </c>
      <c r="B402" s="190" t="s">
        <v>58</v>
      </c>
      <c r="D402" s="190" t="s">
        <v>6147</v>
      </c>
      <c r="E402" s="190" t="s">
        <v>6147</v>
      </c>
      <c r="F402" s="190" t="s">
        <v>6147</v>
      </c>
      <c r="H402" s="190" t="s">
        <v>6147</v>
      </c>
      <c r="J402" s="190" t="s">
        <v>6147</v>
      </c>
      <c r="K402" s="190" t="s">
        <v>6147</v>
      </c>
      <c r="L402" s="190" t="s">
        <v>6147</v>
      </c>
      <c r="M402" s="190" t="s">
        <v>6147</v>
      </c>
      <c r="N402" s="190" t="s">
        <v>6147</v>
      </c>
    </row>
    <row r="403" spans="1:14" x14ac:dyDescent="0.2">
      <c r="A403" s="190">
        <v>808406</v>
      </c>
      <c r="B403" s="190" t="s">
        <v>58</v>
      </c>
      <c r="C403" s="190" t="s">
        <v>6147</v>
      </c>
      <c r="H403" s="190" t="s">
        <v>6147</v>
      </c>
      <c r="J403" s="190" t="s">
        <v>6147</v>
      </c>
      <c r="K403" s="190" t="s">
        <v>6147</v>
      </c>
      <c r="L403" s="190" t="s">
        <v>6147</v>
      </c>
      <c r="N403" s="190" t="s">
        <v>6147</v>
      </c>
    </row>
    <row r="404" spans="1:14" x14ac:dyDescent="0.2">
      <c r="A404" s="190">
        <v>808410</v>
      </c>
      <c r="B404" s="190" t="s">
        <v>58</v>
      </c>
      <c r="C404" s="190" t="s">
        <v>6147</v>
      </c>
      <c r="D404" s="190" t="s">
        <v>6147</v>
      </c>
      <c r="E404" s="190" t="s">
        <v>6147</v>
      </c>
      <c r="F404" s="190" t="s">
        <v>6147</v>
      </c>
      <c r="G404" s="190" t="s">
        <v>6147</v>
      </c>
      <c r="H404" s="190" t="s">
        <v>6147</v>
      </c>
      <c r="I404" s="190" t="s">
        <v>6147</v>
      </c>
      <c r="J404" s="190" t="s">
        <v>6147</v>
      </c>
      <c r="K404" s="190" t="s">
        <v>6147</v>
      </c>
      <c r="L404" s="190" t="s">
        <v>6147</v>
      </c>
      <c r="M404" s="190" t="s">
        <v>6147</v>
      </c>
      <c r="N404" s="190" t="s">
        <v>6147</v>
      </c>
    </row>
    <row r="405" spans="1:14" x14ac:dyDescent="0.2">
      <c r="A405" s="190">
        <v>808411</v>
      </c>
      <c r="B405" s="190" t="s">
        <v>58</v>
      </c>
      <c r="C405" s="190" t="s">
        <v>6147</v>
      </c>
      <c r="D405" s="190" t="s">
        <v>6147</v>
      </c>
      <c r="E405" s="190" t="s">
        <v>6147</v>
      </c>
      <c r="F405" s="190" t="s">
        <v>6147</v>
      </c>
      <c r="G405" s="190" t="s">
        <v>6147</v>
      </c>
      <c r="H405" s="190" t="s">
        <v>6147</v>
      </c>
      <c r="I405" s="190" t="s">
        <v>6147</v>
      </c>
      <c r="J405" s="190" t="s">
        <v>6147</v>
      </c>
      <c r="K405" s="190" t="s">
        <v>6147</v>
      </c>
      <c r="L405" s="190" t="s">
        <v>6147</v>
      </c>
      <c r="M405" s="190" t="s">
        <v>6147</v>
      </c>
      <c r="N405" s="190" t="s">
        <v>6147</v>
      </c>
    </row>
    <row r="406" spans="1:14" x14ac:dyDescent="0.2">
      <c r="A406" s="190">
        <v>808416</v>
      </c>
      <c r="B406" s="190" t="s">
        <v>58</v>
      </c>
      <c r="C406" s="190" t="s">
        <v>6147</v>
      </c>
      <c r="D406" s="190" t="s">
        <v>6147</v>
      </c>
      <c r="E406" s="190" t="s">
        <v>6147</v>
      </c>
      <c r="F406" s="190" t="s">
        <v>6147</v>
      </c>
      <c r="H406" s="190" t="s">
        <v>6147</v>
      </c>
      <c r="I406" s="190" t="s">
        <v>6147</v>
      </c>
      <c r="J406" s="190" t="s">
        <v>6147</v>
      </c>
      <c r="K406" s="190" t="s">
        <v>6147</v>
      </c>
      <c r="L406" s="190" t="s">
        <v>6147</v>
      </c>
      <c r="M406" s="190" t="s">
        <v>6147</v>
      </c>
      <c r="N406" s="190" t="s">
        <v>6147</v>
      </c>
    </row>
    <row r="407" spans="1:14" x14ac:dyDescent="0.2">
      <c r="A407" s="190">
        <v>808418</v>
      </c>
      <c r="B407" s="190" t="s">
        <v>58</v>
      </c>
      <c r="D407" s="190" t="s">
        <v>6147</v>
      </c>
      <c r="H407" s="190" t="s">
        <v>6147</v>
      </c>
      <c r="I407" s="190" t="s">
        <v>6147</v>
      </c>
      <c r="J407" s="190" t="s">
        <v>6147</v>
      </c>
      <c r="L407" s="190" t="s">
        <v>6147</v>
      </c>
      <c r="M407" s="190" t="s">
        <v>6147</v>
      </c>
      <c r="N407" s="190" t="s">
        <v>6147</v>
      </c>
    </row>
    <row r="408" spans="1:14" x14ac:dyDescent="0.2">
      <c r="A408" s="190">
        <v>808434</v>
      </c>
      <c r="B408" s="190" t="s">
        <v>58</v>
      </c>
      <c r="C408" s="190" t="s">
        <v>6147</v>
      </c>
      <c r="D408" s="190" t="s">
        <v>6147</v>
      </c>
      <c r="E408" s="190" t="s">
        <v>6147</v>
      </c>
      <c r="F408" s="190" t="s">
        <v>6147</v>
      </c>
      <c r="G408" s="190" t="s">
        <v>6147</v>
      </c>
      <c r="H408" s="190" t="s">
        <v>6147</v>
      </c>
      <c r="I408" s="190" t="s">
        <v>6147</v>
      </c>
      <c r="J408" s="190" t="s">
        <v>6147</v>
      </c>
      <c r="K408" s="190" t="s">
        <v>6147</v>
      </c>
      <c r="L408" s="190" t="s">
        <v>6147</v>
      </c>
      <c r="M408" s="190" t="s">
        <v>6147</v>
      </c>
      <c r="N408" s="190" t="s">
        <v>6147</v>
      </c>
    </row>
    <row r="409" spans="1:14" x14ac:dyDescent="0.2">
      <c r="A409" s="190">
        <v>808439</v>
      </c>
      <c r="B409" s="190" t="s">
        <v>58</v>
      </c>
      <c r="C409" s="190" t="s">
        <v>6147</v>
      </c>
      <c r="D409" s="190" t="s">
        <v>6147</v>
      </c>
      <c r="E409" s="190" t="s">
        <v>6147</v>
      </c>
      <c r="G409" s="190" t="s">
        <v>6147</v>
      </c>
      <c r="H409" s="190" t="s">
        <v>6147</v>
      </c>
      <c r="J409" s="190" t="s">
        <v>6147</v>
      </c>
      <c r="K409" s="190" t="s">
        <v>6147</v>
      </c>
      <c r="L409" s="190" t="s">
        <v>6147</v>
      </c>
      <c r="M409" s="190" t="s">
        <v>6147</v>
      </c>
      <c r="N409" s="190" t="s">
        <v>6147</v>
      </c>
    </row>
    <row r="410" spans="1:14" x14ac:dyDescent="0.2">
      <c r="A410" s="190">
        <v>808445</v>
      </c>
      <c r="B410" s="190" t="s">
        <v>58</v>
      </c>
      <c r="D410" s="190" t="s">
        <v>6147</v>
      </c>
      <c r="E410" s="190" t="s">
        <v>6147</v>
      </c>
      <c r="F410" s="190" t="s">
        <v>6147</v>
      </c>
      <c r="K410" s="190" t="s">
        <v>6147</v>
      </c>
      <c r="L410" s="190" t="s">
        <v>6147</v>
      </c>
      <c r="M410" s="190" t="s">
        <v>6147</v>
      </c>
    </row>
    <row r="411" spans="1:14" x14ac:dyDescent="0.2">
      <c r="A411" s="190">
        <v>808459</v>
      </c>
      <c r="B411" s="190" t="s">
        <v>58</v>
      </c>
      <c r="D411" s="190" t="s">
        <v>6147</v>
      </c>
      <c r="E411" s="190" t="s">
        <v>6147</v>
      </c>
      <c r="F411" s="190" t="s">
        <v>6147</v>
      </c>
      <c r="G411" s="190" t="s">
        <v>6147</v>
      </c>
      <c r="H411" s="190" t="s">
        <v>6147</v>
      </c>
      <c r="I411" s="190" t="s">
        <v>6147</v>
      </c>
      <c r="J411" s="190" t="s">
        <v>6147</v>
      </c>
      <c r="K411" s="190" t="s">
        <v>6147</v>
      </c>
      <c r="L411" s="190" t="s">
        <v>6147</v>
      </c>
      <c r="M411" s="190" t="s">
        <v>6147</v>
      </c>
      <c r="N411" s="190" t="s">
        <v>6147</v>
      </c>
    </row>
    <row r="412" spans="1:14" x14ac:dyDescent="0.2">
      <c r="A412" s="190">
        <v>808460</v>
      </c>
      <c r="B412" s="190" t="s">
        <v>58</v>
      </c>
      <c r="F412" s="190" t="s">
        <v>6147</v>
      </c>
      <c r="H412" s="190" t="s">
        <v>6147</v>
      </c>
      <c r="J412" s="190" t="s">
        <v>6147</v>
      </c>
      <c r="M412" s="190" t="s">
        <v>6147</v>
      </c>
      <c r="N412" s="190" t="s">
        <v>6147</v>
      </c>
    </row>
    <row r="413" spans="1:14" x14ac:dyDescent="0.2">
      <c r="A413" s="190">
        <v>808480</v>
      </c>
      <c r="B413" s="190" t="s">
        <v>58</v>
      </c>
      <c r="D413" s="190" t="s">
        <v>6147</v>
      </c>
      <c r="E413" s="190" t="s">
        <v>6147</v>
      </c>
      <c r="F413" s="190" t="s">
        <v>6147</v>
      </c>
      <c r="H413" s="190" t="s">
        <v>6147</v>
      </c>
      <c r="I413" s="190" t="s">
        <v>6147</v>
      </c>
      <c r="J413" s="190" t="s">
        <v>6147</v>
      </c>
      <c r="K413" s="190" t="s">
        <v>6147</v>
      </c>
      <c r="L413" s="190" t="s">
        <v>6147</v>
      </c>
      <c r="M413" s="190" t="s">
        <v>6147</v>
      </c>
      <c r="N413" s="190" t="s">
        <v>6147</v>
      </c>
    </row>
    <row r="414" spans="1:14" x14ac:dyDescent="0.2">
      <c r="A414" s="190">
        <v>808487</v>
      </c>
      <c r="B414" s="190" t="s">
        <v>58</v>
      </c>
      <c r="C414" s="190" t="s">
        <v>6147</v>
      </c>
      <c r="D414" s="190" t="s">
        <v>6147</v>
      </c>
      <c r="F414" s="190" t="s">
        <v>6147</v>
      </c>
      <c r="G414" s="190" t="s">
        <v>6147</v>
      </c>
      <c r="J414" s="190" t="s">
        <v>6147</v>
      </c>
      <c r="K414" s="190" t="s">
        <v>6147</v>
      </c>
      <c r="L414" s="190" t="s">
        <v>6147</v>
      </c>
      <c r="M414" s="190" t="s">
        <v>6147</v>
      </c>
      <c r="N414" s="190" t="s">
        <v>6147</v>
      </c>
    </row>
    <row r="415" spans="1:14" x14ac:dyDescent="0.2">
      <c r="A415" s="190">
        <v>808497</v>
      </c>
      <c r="B415" s="190" t="s">
        <v>58</v>
      </c>
      <c r="C415" s="190" t="s">
        <v>6147</v>
      </c>
      <c r="D415" s="190" t="s">
        <v>6147</v>
      </c>
      <c r="E415" s="190" t="s">
        <v>6147</v>
      </c>
      <c r="J415" s="190" t="s">
        <v>6147</v>
      </c>
      <c r="K415" s="190" t="s">
        <v>6147</v>
      </c>
      <c r="L415" s="190" t="s">
        <v>6147</v>
      </c>
      <c r="M415" s="190" t="s">
        <v>6147</v>
      </c>
    </row>
    <row r="416" spans="1:14" x14ac:dyDescent="0.2">
      <c r="A416" s="190">
        <v>808498</v>
      </c>
      <c r="B416" s="190" t="s">
        <v>58</v>
      </c>
      <c r="C416" s="190" t="s">
        <v>6147</v>
      </c>
      <c r="D416" s="190" t="s">
        <v>6147</v>
      </c>
      <c r="E416" s="190" t="s">
        <v>6147</v>
      </c>
      <c r="H416" s="190" t="s">
        <v>6147</v>
      </c>
      <c r="I416" s="190" t="s">
        <v>6147</v>
      </c>
      <c r="K416" s="190" t="s">
        <v>6147</v>
      </c>
      <c r="L416" s="190" t="s">
        <v>6147</v>
      </c>
      <c r="M416" s="190" t="s">
        <v>6147</v>
      </c>
      <c r="N416" s="190" t="s">
        <v>6147</v>
      </c>
    </row>
    <row r="417" spans="1:14" x14ac:dyDescent="0.2">
      <c r="A417" s="190">
        <v>808499</v>
      </c>
      <c r="B417" s="190" t="s">
        <v>58</v>
      </c>
      <c r="E417" s="190" t="s">
        <v>6147</v>
      </c>
      <c r="F417" s="190" t="s">
        <v>6147</v>
      </c>
      <c r="J417" s="190" t="s">
        <v>6147</v>
      </c>
      <c r="K417" s="190" t="s">
        <v>6147</v>
      </c>
      <c r="L417" s="190" t="s">
        <v>6147</v>
      </c>
      <c r="M417" s="190" t="s">
        <v>6147</v>
      </c>
      <c r="N417" s="190" t="s">
        <v>6147</v>
      </c>
    </row>
    <row r="418" spans="1:14" x14ac:dyDescent="0.2">
      <c r="A418" s="190">
        <v>808508</v>
      </c>
      <c r="B418" s="190" t="s">
        <v>58</v>
      </c>
      <c r="C418" s="190" t="s">
        <v>6147</v>
      </c>
      <c r="D418" s="190" t="s">
        <v>6147</v>
      </c>
      <c r="E418" s="190" t="s">
        <v>6147</v>
      </c>
      <c r="F418" s="190" t="s">
        <v>6147</v>
      </c>
      <c r="J418" s="190" t="s">
        <v>6147</v>
      </c>
      <c r="K418" s="190" t="s">
        <v>6147</v>
      </c>
      <c r="M418" s="190" t="s">
        <v>6147</v>
      </c>
    </row>
    <row r="419" spans="1:14" x14ac:dyDescent="0.2">
      <c r="A419" s="190">
        <v>808513</v>
      </c>
      <c r="B419" s="190" t="s">
        <v>58</v>
      </c>
      <c r="C419" s="190" t="s">
        <v>6147</v>
      </c>
      <c r="D419" s="190" t="s">
        <v>6147</v>
      </c>
      <c r="F419" s="190" t="s">
        <v>6147</v>
      </c>
      <c r="H419" s="190" t="s">
        <v>6147</v>
      </c>
      <c r="J419" s="190" t="s">
        <v>6147</v>
      </c>
      <c r="K419" s="190" t="s">
        <v>6147</v>
      </c>
      <c r="M419" s="190" t="s">
        <v>6147</v>
      </c>
      <c r="N419" s="190" t="s">
        <v>6147</v>
      </c>
    </row>
    <row r="420" spans="1:14" x14ac:dyDescent="0.2">
      <c r="A420" s="190">
        <v>808517</v>
      </c>
      <c r="B420" s="190" t="s">
        <v>58</v>
      </c>
      <c r="C420" s="190" t="s">
        <v>6147</v>
      </c>
      <c r="D420" s="190" t="s">
        <v>6147</v>
      </c>
      <c r="E420" s="190" t="s">
        <v>6147</v>
      </c>
      <c r="F420" s="190" t="s">
        <v>6147</v>
      </c>
      <c r="G420" s="190" t="s">
        <v>6147</v>
      </c>
      <c r="H420" s="190" t="s">
        <v>6147</v>
      </c>
      <c r="I420" s="190" t="s">
        <v>6147</v>
      </c>
      <c r="J420" s="190" t="s">
        <v>6147</v>
      </c>
      <c r="K420" s="190" t="s">
        <v>6147</v>
      </c>
      <c r="L420" s="190" t="s">
        <v>6147</v>
      </c>
      <c r="M420" s="190" t="s">
        <v>6147</v>
      </c>
      <c r="N420" s="190" t="s">
        <v>6147</v>
      </c>
    </row>
    <row r="421" spans="1:14" x14ac:dyDescent="0.2">
      <c r="A421" s="190">
        <v>808518</v>
      </c>
      <c r="B421" s="190" t="s">
        <v>58</v>
      </c>
      <c r="C421" s="190" t="s">
        <v>6147</v>
      </c>
      <c r="D421" s="190" t="s">
        <v>6147</v>
      </c>
      <c r="E421" s="190" t="s">
        <v>6147</v>
      </c>
      <c r="I421" s="190" t="s">
        <v>6147</v>
      </c>
      <c r="J421" s="190" t="s">
        <v>6147</v>
      </c>
      <c r="K421" s="190" t="s">
        <v>6147</v>
      </c>
      <c r="M421" s="190" t="s">
        <v>6147</v>
      </c>
      <c r="N421" s="190" t="s">
        <v>6147</v>
      </c>
    </row>
    <row r="422" spans="1:14" x14ac:dyDescent="0.2">
      <c r="A422" s="190">
        <v>808540</v>
      </c>
      <c r="B422" s="190" t="s">
        <v>58</v>
      </c>
      <c r="D422" s="190" t="s">
        <v>6147</v>
      </c>
      <c r="E422" s="190" t="s">
        <v>6147</v>
      </c>
      <c r="G422" s="190" t="s">
        <v>6147</v>
      </c>
      <c r="H422" s="190" t="s">
        <v>6147</v>
      </c>
      <c r="I422" s="190" t="s">
        <v>6147</v>
      </c>
      <c r="J422" s="190" t="s">
        <v>6147</v>
      </c>
      <c r="K422" s="190" t="s">
        <v>6147</v>
      </c>
      <c r="L422" s="190" t="s">
        <v>6147</v>
      </c>
      <c r="M422" s="190" t="s">
        <v>6147</v>
      </c>
      <c r="N422" s="190" t="s">
        <v>6147</v>
      </c>
    </row>
    <row r="423" spans="1:14" x14ac:dyDescent="0.2">
      <c r="A423" s="190">
        <v>808557</v>
      </c>
      <c r="B423" s="190" t="s">
        <v>58</v>
      </c>
      <c r="E423" s="190" t="s">
        <v>6147</v>
      </c>
      <c r="F423" s="190" t="s">
        <v>6147</v>
      </c>
      <c r="G423" s="190" t="s">
        <v>6147</v>
      </c>
      <c r="H423" s="190" t="s">
        <v>6147</v>
      </c>
      <c r="J423" s="190" t="s">
        <v>6147</v>
      </c>
      <c r="K423" s="190" t="s">
        <v>6147</v>
      </c>
      <c r="L423" s="190" t="s">
        <v>6147</v>
      </c>
      <c r="M423" s="190" t="s">
        <v>6147</v>
      </c>
      <c r="N423" s="190" t="s">
        <v>6147</v>
      </c>
    </row>
    <row r="424" spans="1:14" x14ac:dyDescent="0.2">
      <c r="A424" s="190">
        <v>808560</v>
      </c>
      <c r="B424" s="190" t="s">
        <v>58</v>
      </c>
      <c r="E424" s="190" t="s">
        <v>6147</v>
      </c>
      <c r="F424" s="190" t="s">
        <v>6147</v>
      </c>
      <c r="J424" s="190" t="s">
        <v>6147</v>
      </c>
      <c r="K424" s="190" t="s">
        <v>6147</v>
      </c>
      <c r="L424" s="190" t="s">
        <v>6147</v>
      </c>
      <c r="M424" s="190" t="s">
        <v>6147</v>
      </c>
    </row>
    <row r="425" spans="1:14" x14ac:dyDescent="0.2">
      <c r="A425" s="190">
        <v>808563</v>
      </c>
      <c r="B425" s="190" t="s">
        <v>58</v>
      </c>
      <c r="C425" s="190" t="s">
        <v>6147</v>
      </c>
      <c r="D425" s="190" t="s">
        <v>6147</v>
      </c>
      <c r="F425" s="190" t="s">
        <v>6147</v>
      </c>
      <c r="H425" s="190" t="s">
        <v>6147</v>
      </c>
      <c r="I425" s="190" t="s">
        <v>6147</v>
      </c>
      <c r="J425" s="190" t="s">
        <v>6147</v>
      </c>
      <c r="K425" s="190" t="s">
        <v>6147</v>
      </c>
      <c r="L425" s="190" t="s">
        <v>6147</v>
      </c>
      <c r="M425" s="190" t="s">
        <v>6147</v>
      </c>
    </row>
    <row r="426" spans="1:14" x14ac:dyDescent="0.2">
      <c r="A426" s="190">
        <v>808564</v>
      </c>
      <c r="B426" s="190" t="s">
        <v>58</v>
      </c>
      <c r="C426" s="190" t="s">
        <v>6147</v>
      </c>
      <c r="D426" s="190" t="s">
        <v>6147</v>
      </c>
      <c r="E426" s="190" t="s">
        <v>6147</v>
      </c>
      <c r="F426" s="190" t="s">
        <v>6147</v>
      </c>
      <c r="G426" s="190" t="s">
        <v>6147</v>
      </c>
      <c r="H426" s="190" t="s">
        <v>6147</v>
      </c>
      <c r="I426" s="190" t="s">
        <v>6147</v>
      </c>
      <c r="J426" s="190" t="s">
        <v>6147</v>
      </c>
      <c r="K426" s="190" t="s">
        <v>6147</v>
      </c>
      <c r="L426" s="190" t="s">
        <v>6147</v>
      </c>
      <c r="M426" s="190" t="s">
        <v>6147</v>
      </c>
      <c r="N426" s="190" t="s">
        <v>6147</v>
      </c>
    </row>
    <row r="427" spans="1:14" x14ac:dyDescent="0.2">
      <c r="A427" s="190">
        <v>808574</v>
      </c>
      <c r="B427" s="190" t="s">
        <v>58</v>
      </c>
      <c r="E427" s="190" t="s">
        <v>6147</v>
      </c>
      <c r="F427" s="190" t="s">
        <v>6147</v>
      </c>
      <c r="G427" s="190" t="s">
        <v>6147</v>
      </c>
      <c r="H427" s="190" t="s">
        <v>6147</v>
      </c>
      <c r="I427" s="190" t="s">
        <v>6147</v>
      </c>
      <c r="K427" s="190" t="s">
        <v>6147</v>
      </c>
      <c r="L427" s="190" t="s">
        <v>6147</v>
      </c>
      <c r="M427" s="190" t="s">
        <v>6147</v>
      </c>
      <c r="N427" s="190" t="s">
        <v>6147</v>
      </c>
    </row>
    <row r="428" spans="1:14" x14ac:dyDescent="0.2">
      <c r="A428" s="190">
        <v>808576</v>
      </c>
      <c r="B428" s="190" t="s">
        <v>58</v>
      </c>
      <c r="C428" s="190" t="s">
        <v>6147</v>
      </c>
      <c r="D428" s="190" t="s">
        <v>6147</v>
      </c>
      <c r="E428" s="190" t="s">
        <v>6147</v>
      </c>
      <c r="F428" s="190" t="s">
        <v>6147</v>
      </c>
      <c r="G428" s="190" t="s">
        <v>6147</v>
      </c>
      <c r="H428" s="190" t="s">
        <v>6147</v>
      </c>
      <c r="I428" s="190" t="s">
        <v>6147</v>
      </c>
      <c r="J428" s="190" t="s">
        <v>6147</v>
      </c>
      <c r="K428" s="190" t="s">
        <v>6147</v>
      </c>
      <c r="L428" s="190" t="s">
        <v>6147</v>
      </c>
      <c r="M428" s="190" t="s">
        <v>6147</v>
      </c>
      <c r="N428" s="190" t="s">
        <v>6147</v>
      </c>
    </row>
    <row r="429" spans="1:14" x14ac:dyDescent="0.2">
      <c r="A429" s="190">
        <v>808579</v>
      </c>
      <c r="B429" s="190" t="s">
        <v>58</v>
      </c>
      <c r="C429" s="190" t="s">
        <v>6147</v>
      </c>
      <c r="E429" s="190" t="s">
        <v>6147</v>
      </c>
      <c r="F429" s="190" t="s">
        <v>6147</v>
      </c>
      <c r="J429" s="190" t="s">
        <v>6147</v>
      </c>
      <c r="L429" s="190" t="s">
        <v>6147</v>
      </c>
      <c r="M429" s="190" t="s">
        <v>6147</v>
      </c>
    </row>
    <row r="430" spans="1:14" x14ac:dyDescent="0.2">
      <c r="A430" s="190">
        <v>808587</v>
      </c>
      <c r="B430" s="190" t="s">
        <v>58</v>
      </c>
      <c r="C430" s="190" t="s">
        <v>6147</v>
      </c>
      <c r="D430" s="190" t="s">
        <v>6147</v>
      </c>
      <c r="F430" s="190" t="s">
        <v>6147</v>
      </c>
      <c r="H430" s="190" t="s">
        <v>6147</v>
      </c>
      <c r="J430" s="190" t="s">
        <v>6147</v>
      </c>
      <c r="M430" s="190" t="s">
        <v>6147</v>
      </c>
      <c r="N430" s="190" t="s">
        <v>6147</v>
      </c>
    </row>
    <row r="431" spans="1:14" x14ac:dyDescent="0.2">
      <c r="A431" s="190">
        <v>808590</v>
      </c>
      <c r="B431" s="190" t="s">
        <v>58</v>
      </c>
      <c r="D431" s="190" t="s">
        <v>6147</v>
      </c>
      <c r="E431" s="190" t="s">
        <v>6147</v>
      </c>
      <c r="H431" s="190" t="s">
        <v>6147</v>
      </c>
      <c r="I431" s="190" t="s">
        <v>6147</v>
      </c>
      <c r="J431" s="190" t="s">
        <v>6147</v>
      </c>
      <c r="K431" s="190" t="s">
        <v>6147</v>
      </c>
      <c r="L431" s="190" t="s">
        <v>6147</v>
      </c>
      <c r="M431" s="190" t="s">
        <v>6147</v>
      </c>
      <c r="N431" s="190" t="s">
        <v>6147</v>
      </c>
    </row>
    <row r="432" spans="1:14" x14ac:dyDescent="0.2">
      <c r="A432" s="190">
        <v>808591</v>
      </c>
      <c r="B432" s="190" t="s">
        <v>58</v>
      </c>
      <c r="C432" s="190" t="s">
        <v>6147</v>
      </c>
      <c r="D432" s="190" t="s">
        <v>6147</v>
      </c>
      <c r="E432" s="190" t="s">
        <v>6147</v>
      </c>
      <c r="F432" s="190" t="s">
        <v>6147</v>
      </c>
      <c r="G432" s="190" t="s">
        <v>6147</v>
      </c>
      <c r="H432" s="190" t="s">
        <v>6147</v>
      </c>
      <c r="I432" s="190" t="s">
        <v>6147</v>
      </c>
      <c r="J432" s="190" t="s">
        <v>6147</v>
      </c>
      <c r="K432" s="190" t="s">
        <v>6147</v>
      </c>
      <c r="L432" s="190" t="s">
        <v>6147</v>
      </c>
      <c r="M432" s="190" t="s">
        <v>6147</v>
      </c>
      <c r="N432" s="190" t="s">
        <v>6147</v>
      </c>
    </row>
    <row r="433" spans="1:14" x14ac:dyDescent="0.2">
      <c r="A433" s="190">
        <v>808593</v>
      </c>
      <c r="B433" s="190" t="s">
        <v>58</v>
      </c>
      <c r="C433" s="190" t="s">
        <v>6147</v>
      </c>
      <c r="D433" s="190" t="s">
        <v>6147</v>
      </c>
      <c r="E433" s="190" t="s">
        <v>6147</v>
      </c>
      <c r="F433" s="190" t="s">
        <v>6147</v>
      </c>
      <c r="G433" s="190" t="s">
        <v>6147</v>
      </c>
      <c r="H433" s="190" t="s">
        <v>6147</v>
      </c>
      <c r="I433" s="190" t="s">
        <v>6147</v>
      </c>
      <c r="J433" s="190" t="s">
        <v>6147</v>
      </c>
      <c r="K433" s="190" t="s">
        <v>6147</v>
      </c>
      <c r="L433" s="190" t="s">
        <v>6147</v>
      </c>
      <c r="M433" s="190" t="s">
        <v>6147</v>
      </c>
      <c r="N433" s="190" t="s">
        <v>6147</v>
      </c>
    </row>
    <row r="434" spans="1:14" x14ac:dyDescent="0.2">
      <c r="A434" s="190">
        <v>808597</v>
      </c>
      <c r="B434" s="190" t="s">
        <v>58</v>
      </c>
      <c r="D434" s="190" t="s">
        <v>6147</v>
      </c>
      <c r="E434" s="190" t="s">
        <v>6147</v>
      </c>
      <c r="F434" s="190" t="s">
        <v>6147</v>
      </c>
      <c r="G434" s="190" t="s">
        <v>6147</v>
      </c>
      <c r="H434" s="190" t="s">
        <v>6147</v>
      </c>
      <c r="I434" s="190" t="s">
        <v>6147</v>
      </c>
      <c r="J434" s="190" t="s">
        <v>6147</v>
      </c>
      <c r="K434" s="190" t="s">
        <v>6147</v>
      </c>
      <c r="L434" s="190" t="s">
        <v>6147</v>
      </c>
      <c r="M434" s="190" t="s">
        <v>6147</v>
      </c>
      <c r="N434" s="190" t="s">
        <v>6147</v>
      </c>
    </row>
    <row r="435" spans="1:14" x14ac:dyDescent="0.2">
      <c r="A435" s="190">
        <v>808620</v>
      </c>
      <c r="B435" s="190" t="s">
        <v>58</v>
      </c>
      <c r="C435" s="190" t="s">
        <v>6147</v>
      </c>
      <c r="D435" s="190" t="s">
        <v>6147</v>
      </c>
      <c r="E435" s="190" t="s">
        <v>6147</v>
      </c>
      <c r="F435" s="190" t="s">
        <v>6147</v>
      </c>
      <c r="G435" s="190" t="s">
        <v>6147</v>
      </c>
      <c r="H435" s="190" t="s">
        <v>6147</v>
      </c>
      <c r="I435" s="190" t="s">
        <v>6147</v>
      </c>
      <c r="J435" s="190" t="s">
        <v>6147</v>
      </c>
      <c r="K435" s="190" t="s">
        <v>6147</v>
      </c>
      <c r="L435" s="190" t="s">
        <v>6147</v>
      </c>
      <c r="M435" s="190" t="s">
        <v>6147</v>
      </c>
      <c r="N435" s="190" t="s">
        <v>6147</v>
      </c>
    </row>
    <row r="436" spans="1:14" x14ac:dyDescent="0.2">
      <c r="A436" s="190">
        <v>808638</v>
      </c>
      <c r="B436" s="190" t="s">
        <v>58</v>
      </c>
      <c r="C436" s="190" t="s">
        <v>6147</v>
      </c>
      <c r="D436" s="190" t="s">
        <v>6147</v>
      </c>
      <c r="E436" s="190" t="s">
        <v>6147</v>
      </c>
      <c r="F436" s="190" t="s">
        <v>6147</v>
      </c>
      <c r="G436" s="190" t="s">
        <v>6147</v>
      </c>
      <c r="H436" s="190" t="s">
        <v>6147</v>
      </c>
      <c r="I436" s="190" t="s">
        <v>6147</v>
      </c>
      <c r="J436" s="190" t="s">
        <v>6147</v>
      </c>
      <c r="K436" s="190" t="s">
        <v>6147</v>
      </c>
      <c r="L436" s="190" t="s">
        <v>6147</v>
      </c>
      <c r="M436" s="190" t="s">
        <v>6147</v>
      </c>
      <c r="N436" s="190" t="s">
        <v>6147</v>
      </c>
    </row>
    <row r="437" spans="1:14" x14ac:dyDescent="0.2">
      <c r="A437" s="190">
        <v>808669</v>
      </c>
      <c r="B437" s="190" t="s">
        <v>58</v>
      </c>
      <c r="C437" s="190" t="s">
        <v>6147</v>
      </c>
      <c r="D437" s="190" t="s">
        <v>6147</v>
      </c>
      <c r="E437" s="190" t="s">
        <v>6147</v>
      </c>
      <c r="F437" s="190" t="s">
        <v>6147</v>
      </c>
      <c r="G437" s="190" t="s">
        <v>6147</v>
      </c>
      <c r="H437" s="190" t="s">
        <v>6147</v>
      </c>
      <c r="J437" s="190" t="s">
        <v>6147</v>
      </c>
      <c r="K437" s="190" t="s">
        <v>6147</v>
      </c>
      <c r="L437" s="190" t="s">
        <v>6147</v>
      </c>
      <c r="M437" s="190" t="s">
        <v>6147</v>
      </c>
      <c r="N437" s="190" t="s">
        <v>6147</v>
      </c>
    </row>
    <row r="438" spans="1:14" x14ac:dyDescent="0.2">
      <c r="A438" s="190">
        <v>808686</v>
      </c>
      <c r="B438" s="190" t="s">
        <v>58</v>
      </c>
      <c r="C438" s="190" t="s">
        <v>6147</v>
      </c>
      <c r="D438" s="190" t="s">
        <v>6147</v>
      </c>
      <c r="E438" s="190" t="s">
        <v>6147</v>
      </c>
      <c r="F438" s="190" t="s">
        <v>6147</v>
      </c>
      <c r="G438" s="190" t="s">
        <v>6147</v>
      </c>
      <c r="H438" s="190" t="s">
        <v>6147</v>
      </c>
      <c r="I438" s="190" t="s">
        <v>6147</v>
      </c>
      <c r="J438" s="190" t="s">
        <v>6147</v>
      </c>
      <c r="K438" s="190" t="s">
        <v>6147</v>
      </c>
      <c r="L438" s="190" t="s">
        <v>6147</v>
      </c>
      <c r="M438" s="190" t="s">
        <v>6147</v>
      </c>
      <c r="N438" s="190" t="s">
        <v>6147</v>
      </c>
    </row>
    <row r="439" spans="1:14" x14ac:dyDescent="0.2">
      <c r="A439" s="190">
        <v>808687</v>
      </c>
      <c r="B439" s="190" t="s">
        <v>58</v>
      </c>
      <c r="C439" s="190" t="s">
        <v>6147</v>
      </c>
      <c r="D439" s="190" t="s">
        <v>6147</v>
      </c>
      <c r="E439" s="190" t="s">
        <v>6147</v>
      </c>
      <c r="F439" s="190" t="s">
        <v>6147</v>
      </c>
      <c r="H439" s="190" t="s">
        <v>6147</v>
      </c>
      <c r="I439" s="190" t="s">
        <v>6147</v>
      </c>
      <c r="J439" s="190" t="s">
        <v>6147</v>
      </c>
      <c r="K439" s="190" t="s">
        <v>6147</v>
      </c>
      <c r="L439" s="190" t="s">
        <v>6147</v>
      </c>
      <c r="M439" s="190" t="s">
        <v>6147</v>
      </c>
      <c r="N439" s="190" t="s">
        <v>6147</v>
      </c>
    </row>
    <row r="440" spans="1:14" x14ac:dyDescent="0.2">
      <c r="A440" s="190">
        <v>808688</v>
      </c>
      <c r="B440" s="190" t="s">
        <v>58</v>
      </c>
      <c r="D440" s="190" t="s">
        <v>6147</v>
      </c>
      <c r="E440" s="190" t="s">
        <v>6147</v>
      </c>
      <c r="F440" s="190" t="s">
        <v>6147</v>
      </c>
      <c r="G440" s="190" t="s">
        <v>6147</v>
      </c>
      <c r="H440" s="190" t="s">
        <v>6147</v>
      </c>
      <c r="I440" s="190" t="s">
        <v>6147</v>
      </c>
      <c r="J440" s="190" t="s">
        <v>6147</v>
      </c>
      <c r="K440" s="190" t="s">
        <v>6147</v>
      </c>
      <c r="L440" s="190" t="s">
        <v>6147</v>
      </c>
      <c r="M440" s="190" t="s">
        <v>6147</v>
      </c>
      <c r="N440" s="190" t="s">
        <v>6147</v>
      </c>
    </row>
    <row r="441" spans="1:14" x14ac:dyDescent="0.2">
      <c r="A441" s="190">
        <v>808699</v>
      </c>
      <c r="B441" s="190" t="s">
        <v>58</v>
      </c>
      <c r="E441" s="190" t="s">
        <v>6147</v>
      </c>
      <c r="H441" s="190" t="s">
        <v>6147</v>
      </c>
      <c r="I441" s="190" t="s">
        <v>6147</v>
      </c>
      <c r="L441" s="190" t="s">
        <v>6147</v>
      </c>
      <c r="N441" s="190" t="s">
        <v>6147</v>
      </c>
    </row>
    <row r="442" spans="1:14" x14ac:dyDescent="0.2">
      <c r="A442" s="190">
        <v>808704</v>
      </c>
      <c r="B442" s="190" t="s">
        <v>58</v>
      </c>
      <c r="C442" s="190" t="s">
        <v>6147</v>
      </c>
      <c r="E442" s="190" t="s">
        <v>6147</v>
      </c>
      <c r="F442" s="190" t="s">
        <v>6147</v>
      </c>
      <c r="G442" s="190" t="s">
        <v>6147</v>
      </c>
      <c r="H442" s="190" t="s">
        <v>6147</v>
      </c>
      <c r="I442" s="190" t="s">
        <v>6147</v>
      </c>
      <c r="J442" s="190" t="s">
        <v>6147</v>
      </c>
      <c r="K442" s="190" t="s">
        <v>6147</v>
      </c>
      <c r="L442" s="190" t="s">
        <v>6147</v>
      </c>
      <c r="M442" s="190" t="s">
        <v>6147</v>
      </c>
      <c r="N442" s="190" t="s">
        <v>6147</v>
      </c>
    </row>
    <row r="443" spans="1:14" x14ac:dyDescent="0.2">
      <c r="A443" s="190">
        <v>808720</v>
      </c>
      <c r="B443" s="190" t="s">
        <v>58</v>
      </c>
      <c r="C443" s="190" t="s">
        <v>6147</v>
      </c>
      <c r="D443" s="190" t="s">
        <v>6147</v>
      </c>
      <c r="E443" s="190" t="s">
        <v>6147</v>
      </c>
      <c r="F443" s="190" t="s">
        <v>6147</v>
      </c>
      <c r="G443" s="190" t="s">
        <v>6147</v>
      </c>
      <c r="I443" s="190" t="s">
        <v>6147</v>
      </c>
      <c r="J443" s="190" t="s">
        <v>6147</v>
      </c>
      <c r="K443" s="190" t="s">
        <v>6147</v>
      </c>
      <c r="L443" s="190" t="s">
        <v>6147</v>
      </c>
      <c r="M443" s="190" t="s">
        <v>6147</v>
      </c>
      <c r="N443" s="190" t="s">
        <v>6147</v>
      </c>
    </row>
    <row r="444" spans="1:14" x14ac:dyDescent="0.2">
      <c r="A444" s="190">
        <v>808722</v>
      </c>
      <c r="B444" s="190" t="s">
        <v>58</v>
      </c>
      <c r="C444" s="190" t="s">
        <v>6147</v>
      </c>
      <c r="D444" s="190" t="s">
        <v>6147</v>
      </c>
      <c r="I444" s="190" t="s">
        <v>6147</v>
      </c>
      <c r="K444" s="190" t="s">
        <v>6147</v>
      </c>
      <c r="N444" s="190" t="s">
        <v>6147</v>
      </c>
    </row>
    <row r="445" spans="1:14" x14ac:dyDescent="0.2">
      <c r="A445" s="190">
        <v>808744</v>
      </c>
      <c r="B445" s="190" t="s">
        <v>58</v>
      </c>
      <c r="C445" s="190" t="s">
        <v>6147</v>
      </c>
      <c r="D445" s="190" t="s">
        <v>6147</v>
      </c>
      <c r="E445" s="190" t="s">
        <v>6147</v>
      </c>
      <c r="F445" s="190" t="s">
        <v>6147</v>
      </c>
      <c r="G445" s="190" t="s">
        <v>6147</v>
      </c>
      <c r="H445" s="190" t="s">
        <v>6147</v>
      </c>
      <c r="I445" s="190" t="s">
        <v>6147</v>
      </c>
      <c r="J445" s="190" t="s">
        <v>6147</v>
      </c>
      <c r="K445" s="190" t="s">
        <v>6147</v>
      </c>
      <c r="L445" s="190" t="s">
        <v>6147</v>
      </c>
      <c r="M445" s="190" t="s">
        <v>6147</v>
      </c>
      <c r="N445" s="190" t="s">
        <v>6147</v>
      </c>
    </row>
    <row r="446" spans="1:14" x14ac:dyDescent="0.2">
      <c r="A446" s="190">
        <v>808745</v>
      </c>
      <c r="B446" s="190" t="s">
        <v>58</v>
      </c>
      <c r="C446" s="190" t="s">
        <v>6147</v>
      </c>
      <c r="D446" s="190" t="s">
        <v>6147</v>
      </c>
      <c r="F446" s="190" t="s">
        <v>6147</v>
      </c>
      <c r="G446" s="190" t="s">
        <v>6147</v>
      </c>
      <c r="I446" s="190" t="s">
        <v>6147</v>
      </c>
      <c r="J446" s="190" t="s">
        <v>6147</v>
      </c>
      <c r="K446" s="190" t="s">
        <v>6147</v>
      </c>
      <c r="L446" s="190" t="s">
        <v>6147</v>
      </c>
      <c r="M446" s="190" t="s">
        <v>6147</v>
      </c>
      <c r="N446" s="190" t="s">
        <v>6147</v>
      </c>
    </row>
    <row r="447" spans="1:14" x14ac:dyDescent="0.2">
      <c r="A447" s="190">
        <v>808754</v>
      </c>
      <c r="B447" s="190" t="s">
        <v>58</v>
      </c>
      <c r="H447" s="190" t="s">
        <v>6147</v>
      </c>
      <c r="I447" s="190" t="s">
        <v>6147</v>
      </c>
      <c r="J447" s="190" t="s">
        <v>6147</v>
      </c>
      <c r="K447" s="190" t="s">
        <v>6147</v>
      </c>
      <c r="L447" s="190" t="s">
        <v>6147</v>
      </c>
      <c r="M447" s="190" t="s">
        <v>6147</v>
      </c>
      <c r="N447" s="190" t="s">
        <v>6147</v>
      </c>
    </row>
    <row r="448" spans="1:14" x14ac:dyDescent="0.2">
      <c r="A448" s="190">
        <v>808757</v>
      </c>
      <c r="B448" s="190" t="s">
        <v>58</v>
      </c>
      <c r="C448" s="190" t="s">
        <v>6147</v>
      </c>
      <c r="D448" s="190" t="s">
        <v>6147</v>
      </c>
      <c r="E448" s="190" t="s">
        <v>6147</v>
      </c>
      <c r="F448" s="190" t="s">
        <v>6147</v>
      </c>
      <c r="G448" s="190" t="s">
        <v>6147</v>
      </c>
      <c r="H448" s="190" t="s">
        <v>6147</v>
      </c>
      <c r="I448" s="190" t="s">
        <v>6147</v>
      </c>
      <c r="J448" s="190" t="s">
        <v>6147</v>
      </c>
      <c r="K448" s="190" t="s">
        <v>6147</v>
      </c>
      <c r="L448" s="190" t="s">
        <v>6147</v>
      </c>
      <c r="M448" s="190" t="s">
        <v>6147</v>
      </c>
      <c r="N448" s="190" t="s">
        <v>6147</v>
      </c>
    </row>
    <row r="449" spans="1:14" x14ac:dyDescent="0.2">
      <c r="A449" s="190">
        <v>808758</v>
      </c>
      <c r="B449" s="190" t="s">
        <v>58</v>
      </c>
      <c r="C449" s="190" t="s">
        <v>6147</v>
      </c>
      <c r="D449" s="190" t="s">
        <v>6147</v>
      </c>
      <c r="E449" s="190" t="s">
        <v>6147</v>
      </c>
      <c r="H449" s="190" t="s">
        <v>6147</v>
      </c>
      <c r="I449" s="190" t="s">
        <v>6147</v>
      </c>
      <c r="J449" s="190" t="s">
        <v>6147</v>
      </c>
      <c r="K449" s="190" t="s">
        <v>6147</v>
      </c>
      <c r="L449" s="190" t="s">
        <v>6147</v>
      </c>
      <c r="M449" s="190" t="s">
        <v>6147</v>
      </c>
      <c r="N449" s="190" t="s">
        <v>6147</v>
      </c>
    </row>
    <row r="450" spans="1:14" x14ac:dyDescent="0.2">
      <c r="A450" s="190">
        <v>808765</v>
      </c>
      <c r="B450" s="190" t="s">
        <v>58</v>
      </c>
      <c r="C450" s="190" t="s">
        <v>6147</v>
      </c>
      <c r="D450" s="190" t="s">
        <v>6147</v>
      </c>
      <c r="E450" s="190" t="s">
        <v>6147</v>
      </c>
      <c r="F450" s="190" t="s">
        <v>6147</v>
      </c>
      <c r="G450" s="190" t="s">
        <v>6147</v>
      </c>
      <c r="H450" s="190" t="s">
        <v>6147</v>
      </c>
      <c r="I450" s="190" t="s">
        <v>6147</v>
      </c>
      <c r="J450" s="190" t="s">
        <v>6147</v>
      </c>
      <c r="K450" s="190" t="s">
        <v>6147</v>
      </c>
      <c r="L450" s="190" t="s">
        <v>6147</v>
      </c>
      <c r="M450" s="190" t="s">
        <v>6147</v>
      </c>
      <c r="N450" s="190" t="s">
        <v>6147</v>
      </c>
    </row>
    <row r="451" spans="1:14" x14ac:dyDescent="0.2">
      <c r="A451" s="190">
        <v>808770</v>
      </c>
      <c r="B451" s="190" t="s">
        <v>58</v>
      </c>
      <c r="D451" s="190" t="s">
        <v>6147</v>
      </c>
      <c r="E451" s="190" t="s">
        <v>6147</v>
      </c>
      <c r="F451" s="190" t="s">
        <v>6147</v>
      </c>
      <c r="G451" s="190" t="s">
        <v>6147</v>
      </c>
      <c r="H451" s="190" t="s">
        <v>6147</v>
      </c>
      <c r="I451" s="190" t="s">
        <v>6147</v>
      </c>
      <c r="J451" s="190" t="s">
        <v>6147</v>
      </c>
      <c r="K451" s="190" t="s">
        <v>6147</v>
      </c>
      <c r="L451" s="190" t="s">
        <v>6147</v>
      </c>
      <c r="M451" s="190" t="s">
        <v>6147</v>
      </c>
      <c r="N451" s="190" t="s">
        <v>6147</v>
      </c>
    </row>
    <row r="452" spans="1:14" x14ac:dyDescent="0.2">
      <c r="A452" s="190">
        <v>808787</v>
      </c>
      <c r="B452" s="190" t="s">
        <v>58</v>
      </c>
      <c r="C452" s="190" t="s">
        <v>6147</v>
      </c>
      <c r="D452" s="190" t="s">
        <v>6147</v>
      </c>
      <c r="E452" s="190" t="s">
        <v>6147</v>
      </c>
      <c r="F452" s="190" t="s">
        <v>6147</v>
      </c>
      <c r="G452" s="190" t="s">
        <v>6147</v>
      </c>
      <c r="H452" s="190" t="s">
        <v>6147</v>
      </c>
      <c r="I452" s="190" t="s">
        <v>6147</v>
      </c>
      <c r="J452" s="190" t="s">
        <v>6147</v>
      </c>
      <c r="K452" s="190" t="s">
        <v>6147</v>
      </c>
      <c r="L452" s="190" t="s">
        <v>6147</v>
      </c>
      <c r="M452" s="190" t="s">
        <v>6147</v>
      </c>
      <c r="N452" s="190" t="s">
        <v>6147</v>
      </c>
    </row>
    <row r="453" spans="1:14" x14ac:dyDescent="0.2">
      <c r="A453" s="190">
        <v>808795</v>
      </c>
      <c r="B453" s="190" t="s">
        <v>58</v>
      </c>
      <c r="D453" s="190" t="s">
        <v>6147</v>
      </c>
      <c r="H453" s="190" t="s">
        <v>6147</v>
      </c>
      <c r="K453" s="190" t="s">
        <v>6147</v>
      </c>
      <c r="L453" s="190" t="s">
        <v>6147</v>
      </c>
      <c r="N453" s="190" t="s">
        <v>6147</v>
      </c>
    </row>
    <row r="454" spans="1:14" x14ac:dyDescent="0.2">
      <c r="A454" s="190">
        <v>808799</v>
      </c>
      <c r="B454" s="190" t="s">
        <v>58</v>
      </c>
      <c r="C454" s="190" t="s">
        <v>6147</v>
      </c>
      <c r="D454" s="190" t="s">
        <v>6147</v>
      </c>
      <c r="F454" s="190" t="s">
        <v>6147</v>
      </c>
      <c r="G454" s="190" t="s">
        <v>6147</v>
      </c>
      <c r="I454" s="190" t="s">
        <v>6147</v>
      </c>
      <c r="J454" s="190" t="s">
        <v>6147</v>
      </c>
      <c r="K454" s="190" t="s">
        <v>6147</v>
      </c>
      <c r="M454" s="190" t="s">
        <v>6147</v>
      </c>
      <c r="N454" s="190" t="s">
        <v>6147</v>
      </c>
    </row>
    <row r="455" spans="1:14" x14ac:dyDescent="0.2">
      <c r="A455" s="190">
        <v>808817</v>
      </c>
      <c r="B455" s="190" t="s">
        <v>58</v>
      </c>
      <c r="C455" s="190" t="s">
        <v>6147</v>
      </c>
      <c r="D455" s="190" t="s">
        <v>6147</v>
      </c>
      <c r="E455" s="190" t="s">
        <v>6147</v>
      </c>
      <c r="F455" s="190" t="s">
        <v>6147</v>
      </c>
      <c r="G455" s="190" t="s">
        <v>6147</v>
      </c>
      <c r="I455" s="190" t="s">
        <v>6147</v>
      </c>
      <c r="J455" s="190" t="s">
        <v>6147</v>
      </c>
      <c r="K455" s="190" t="s">
        <v>6147</v>
      </c>
      <c r="L455" s="190" t="s">
        <v>6147</v>
      </c>
      <c r="M455" s="190" t="s">
        <v>6147</v>
      </c>
      <c r="N455" s="190" t="s">
        <v>6147</v>
      </c>
    </row>
    <row r="456" spans="1:14" x14ac:dyDescent="0.2">
      <c r="A456" s="190">
        <v>808832</v>
      </c>
      <c r="B456" s="190" t="s">
        <v>58</v>
      </c>
      <c r="D456" s="190" t="s">
        <v>6147</v>
      </c>
      <c r="E456" s="190" t="s">
        <v>6147</v>
      </c>
      <c r="F456" s="190" t="s">
        <v>6147</v>
      </c>
      <c r="G456" s="190" t="s">
        <v>6147</v>
      </c>
      <c r="J456" s="190" t="s">
        <v>6147</v>
      </c>
      <c r="K456" s="190" t="s">
        <v>6147</v>
      </c>
      <c r="L456" s="190" t="s">
        <v>6147</v>
      </c>
      <c r="M456" s="190" t="s">
        <v>6147</v>
      </c>
    </row>
    <row r="457" spans="1:14" x14ac:dyDescent="0.2">
      <c r="A457" s="190">
        <v>808834</v>
      </c>
      <c r="B457" s="190" t="s">
        <v>58</v>
      </c>
      <c r="C457" s="190" t="s">
        <v>6147</v>
      </c>
      <c r="D457" s="190" t="s">
        <v>6147</v>
      </c>
      <c r="E457" s="190" t="s">
        <v>6147</v>
      </c>
      <c r="F457" s="190" t="s">
        <v>6147</v>
      </c>
      <c r="I457" s="190" t="s">
        <v>6147</v>
      </c>
      <c r="J457" s="190" t="s">
        <v>6147</v>
      </c>
      <c r="K457" s="190" t="s">
        <v>6147</v>
      </c>
      <c r="L457" s="190" t="s">
        <v>6147</v>
      </c>
      <c r="M457" s="190" t="s">
        <v>6147</v>
      </c>
      <c r="N457" s="190" t="s">
        <v>6147</v>
      </c>
    </row>
    <row r="458" spans="1:14" x14ac:dyDescent="0.2">
      <c r="A458" s="190">
        <v>808845</v>
      </c>
      <c r="B458" s="190" t="s">
        <v>58</v>
      </c>
      <c r="H458" s="190" t="s">
        <v>6147</v>
      </c>
      <c r="I458" s="190" t="s">
        <v>6147</v>
      </c>
      <c r="J458" s="190" t="s">
        <v>6147</v>
      </c>
      <c r="K458" s="190" t="s">
        <v>6147</v>
      </c>
      <c r="L458" s="190" t="s">
        <v>6147</v>
      </c>
      <c r="M458" s="190" t="s">
        <v>6147</v>
      </c>
      <c r="N458" s="190" t="s">
        <v>6147</v>
      </c>
    </row>
    <row r="459" spans="1:14" x14ac:dyDescent="0.2">
      <c r="A459" s="190">
        <v>808854</v>
      </c>
      <c r="B459" s="190" t="s">
        <v>58</v>
      </c>
      <c r="C459" s="190" t="s">
        <v>6147</v>
      </c>
      <c r="D459" s="190" t="s">
        <v>6147</v>
      </c>
      <c r="E459" s="190" t="s">
        <v>6147</v>
      </c>
      <c r="F459" s="190" t="s">
        <v>6147</v>
      </c>
      <c r="G459" s="190" t="s">
        <v>6147</v>
      </c>
      <c r="H459" s="190" t="s">
        <v>6147</v>
      </c>
      <c r="I459" s="190" t="s">
        <v>6147</v>
      </c>
      <c r="J459" s="190" t="s">
        <v>6147</v>
      </c>
      <c r="K459" s="190" t="s">
        <v>6147</v>
      </c>
      <c r="L459" s="190" t="s">
        <v>6147</v>
      </c>
      <c r="M459" s="190" t="s">
        <v>6147</v>
      </c>
      <c r="N459" s="190" t="s">
        <v>6147</v>
      </c>
    </row>
    <row r="460" spans="1:14" x14ac:dyDescent="0.2">
      <c r="A460" s="190">
        <v>808861</v>
      </c>
      <c r="B460" s="190" t="s">
        <v>58</v>
      </c>
      <c r="D460" s="190" t="s">
        <v>6147</v>
      </c>
      <c r="E460" s="190" t="s">
        <v>6147</v>
      </c>
      <c r="H460" s="190" t="s">
        <v>6147</v>
      </c>
      <c r="I460" s="190" t="s">
        <v>6147</v>
      </c>
      <c r="J460" s="190" t="s">
        <v>6147</v>
      </c>
      <c r="K460" s="190" t="s">
        <v>6147</v>
      </c>
      <c r="L460" s="190" t="s">
        <v>6147</v>
      </c>
      <c r="M460" s="190" t="s">
        <v>6147</v>
      </c>
      <c r="N460" s="190" t="s">
        <v>6147</v>
      </c>
    </row>
    <row r="461" spans="1:14" x14ac:dyDescent="0.2">
      <c r="A461" s="190">
        <v>808864</v>
      </c>
      <c r="B461" s="190" t="s">
        <v>58</v>
      </c>
      <c r="D461" s="190" t="s">
        <v>6147</v>
      </c>
      <c r="E461" s="190" t="s">
        <v>6147</v>
      </c>
      <c r="F461" s="190" t="s">
        <v>6147</v>
      </c>
      <c r="H461" s="190" t="s">
        <v>6147</v>
      </c>
      <c r="I461" s="190" t="s">
        <v>6147</v>
      </c>
      <c r="J461" s="190" t="s">
        <v>6147</v>
      </c>
      <c r="K461" s="190" t="s">
        <v>6147</v>
      </c>
      <c r="L461" s="190" t="s">
        <v>6147</v>
      </c>
      <c r="M461" s="190" t="s">
        <v>6147</v>
      </c>
      <c r="N461" s="190" t="s">
        <v>6147</v>
      </c>
    </row>
    <row r="462" spans="1:14" x14ac:dyDescent="0.2">
      <c r="A462" s="190">
        <v>808865</v>
      </c>
      <c r="B462" s="190" t="s">
        <v>58</v>
      </c>
      <c r="C462" s="190" t="s">
        <v>6147</v>
      </c>
      <c r="D462" s="190" t="s">
        <v>6147</v>
      </c>
      <c r="E462" s="190" t="s">
        <v>6147</v>
      </c>
      <c r="F462" s="190" t="s">
        <v>6147</v>
      </c>
      <c r="G462" s="190" t="s">
        <v>6147</v>
      </c>
      <c r="H462" s="190" t="s">
        <v>6147</v>
      </c>
      <c r="I462" s="190" t="s">
        <v>6147</v>
      </c>
      <c r="J462" s="190" t="s">
        <v>6147</v>
      </c>
      <c r="K462" s="190" t="s">
        <v>6147</v>
      </c>
      <c r="L462" s="190" t="s">
        <v>6147</v>
      </c>
      <c r="M462" s="190" t="s">
        <v>6147</v>
      </c>
      <c r="N462" s="190" t="s">
        <v>6147</v>
      </c>
    </row>
    <row r="463" spans="1:14" x14ac:dyDescent="0.2">
      <c r="A463" s="190">
        <v>808875</v>
      </c>
      <c r="B463" s="190" t="s">
        <v>58</v>
      </c>
      <c r="C463" s="190" t="s">
        <v>6147</v>
      </c>
      <c r="E463" s="190" t="s">
        <v>6147</v>
      </c>
      <c r="F463" s="190" t="s">
        <v>6147</v>
      </c>
      <c r="G463" s="190" t="s">
        <v>6147</v>
      </c>
      <c r="H463" s="190" t="s">
        <v>6147</v>
      </c>
      <c r="I463" s="190" t="s">
        <v>6147</v>
      </c>
      <c r="J463" s="190" t="s">
        <v>6147</v>
      </c>
      <c r="K463" s="190" t="s">
        <v>6147</v>
      </c>
      <c r="L463" s="190" t="s">
        <v>6147</v>
      </c>
      <c r="M463" s="190" t="s">
        <v>6147</v>
      </c>
      <c r="N463" s="190" t="s">
        <v>6147</v>
      </c>
    </row>
    <row r="464" spans="1:14" x14ac:dyDescent="0.2">
      <c r="A464" s="190">
        <v>808877</v>
      </c>
      <c r="B464" s="190" t="s">
        <v>58</v>
      </c>
      <c r="C464" s="190" t="s">
        <v>6147</v>
      </c>
      <c r="D464" s="190" t="s">
        <v>6147</v>
      </c>
      <c r="E464" s="190" t="s">
        <v>6147</v>
      </c>
      <c r="F464" s="190" t="s">
        <v>6147</v>
      </c>
      <c r="G464" s="190" t="s">
        <v>6147</v>
      </c>
      <c r="H464" s="190" t="s">
        <v>6147</v>
      </c>
      <c r="I464" s="190" t="s">
        <v>6147</v>
      </c>
      <c r="J464" s="190" t="s">
        <v>6147</v>
      </c>
      <c r="K464" s="190" t="s">
        <v>6147</v>
      </c>
      <c r="L464" s="190" t="s">
        <v>6147</v>
      </c>
      <c r="M464" s="190" t="s">
        <v>6147</v>
      </c>
      <c r="N464" s="190" t="s">
        <v>6147</v>
      </c>
    </row>
    <row r="465" spans="1:14" x14ac:dyDescent="0.2">
      <c r="A465" s="190">
        <v>808878</v>
      </c>
      <c r="B465" s="190" t="s">
        <v>58</v>
      </c>
      <c r="C465" s="190" t="s">
        <v>6147</v>
      </c>
      <c r="D465" s="190" t="s">
        <v>6147</v>
      </c>
      <c r="I465" s="190" t="s">
        <v>6147</v>
      </c>
      <c r="K465" s="190" t="s">
        <v>6147</v>
      </c>
      <c r="L465" s="190" t="s">
        <v>6147</v>
      </c>
    </row>
    <row r="466" spans="1:14" x14ac:dyDescent="0.2">
      <c r="A466" s="190">
        <v>808881</v>
      </c>
      <c r="B466" s="190" t="s">
        <v>58</v>
      </c>
      <c r="C466" s="190" t="s">
        <v>6147</v>
      </c>
      <c r="D466" s="190" t="s">
        <v>6147</v>
      </c>
      <c r="E466" s="190" t="s">
        <v>6147</v>
      </c>
      <c r="F466" s="190" t="s">
        <v>6147</v>
      </c>
      <c r="H466" s="190" t="s">
        <v>6147</v>
      </c>
      <c r="I466" s="190" t="s">
        <v>6147</v>
      </c>
      <c r="J466" s="190" t="s">
        <v>6147</v>
      </c>
      <c r="K466" s="190" t="s">
        <v>6147</v>
      </c>
      <c r="M466" s="190" t="s">
        <v>6147</v>
      </c>
      <c r="N466" s="190" t="s">
        <v>6147</v>
      </c>
    </row>
    <row r="467" spans="1:14" x14ac:dyDescent="0.2">
      <c r="A467" s="190">
        <v>808883</v>
      </c>
      <c r="B467" s="190" t="s">
        <v>58</v>
      </c>
      <c r="D467" s="190" t="s">
        <v>6147</v>
      </c>
      <c r="E467" s="190" t="s">
        <v>6147</v>
      </c>
      <c r="I467" s="190" t="s">
        <v>6147</v>
      </c>
      <c r="J467" s="190" t="s">
        <v>6147</v>
      </c>
      <c r="K467" s="190" t="s">
        <v>6147</v>
      </c>
      <c r="L467" s="190" t="s">
        <v>6147</v>
      </c>
      <c r="M467" s="190" t="s">
        <v>6147</v>
      </c>
    </row>
    <row r="468" spans="1:14" x14ac:dyDescent="0.2">
      <c r="A468" s="190">
        <v>808899</v>
      </c>
      <c r="B468" s="190" t="s">
        <v>58</v>
      </c>
      <c r="D468" s="190" t="s">
        <v>6147</v>
      </c>
      <c r="F468" s="190" t="s">
        <v>6147</v>
      </c>
      <c r="H468" s="190" t="s">
        <v>6147</v>
      </c>
      <c r="I468" s="190" t="s">
        <v>6147</v>
      </c>
      <c r="J468" s="190" t="s">
        <v>6147</v>
      </c>
      <c r="L468" s="190" t="s">
        <v>6147</v>
      </c>
      <c r="M468" s="190" t="s">
        <v>6147</v>
      </c>
      <c r="N468" s="190" t="s">
        <v>6147</v>
      </c>
    </row>
    <row r="469" spans="1:14" x14ac:dyDescent="0.2">
      <c r="A469" s="190">
        <v>808900</v>
      </c>
      <c r="B469" s="190" t="s">
        <v>58</v>
      </c>
      <c r="C469" s="190" t="s">
        <v>6147</v>
      </c>
      <c r="D469" s="190" t="s">
        <v>6147</v>
      </c>
      <c r="E469" s="190" t="s">
        <v>6147</v>
      </c>
      <c r="F469" s="190" t="s">
        <v>6147</v>
      </c>
      <c r="G469" s="190" t="s">
        <v>6147</v>
      </c>
      <c r="H469" s="190" t="s">
        <v>6147</v>
      </c>
      <c r="I469" s="190" t="s">
        <v>6147</v>
      </c>
      <c r="J469" s="190" t="s">
        <v>6147</v>
      </c>
      <c r="K469" s="190" t="s">
        <v>6147</v>
      </c>
      <c r="L469" s="190" t="s">
        <v>6147</v>
      </c>
      <c r="M469" s="190" t="s">
        <v>6147</v>
      </c>
      <c r="N469" s="190" t="s">
        <v>6147</v>
      </c>
    </row>
    <row r="470" spans="1:14" x14ac:dyDescent="0.2">
      <c r="A470" s="190">
        <v>808902</v>
      </c>
      <c r="B470" s="190" t="s">
        <v>58</v>
      </c>
      <c r="F470" s="190" t="s">
        <v>6147</v>
      </c>
      <c r="G470" s="190" t="s">
        <v>6147</v>
      </c>
      <c r="I470" s="190" t="s">
        <v>6147</v>
      </c>
      <c r="J470" s="190" t="s">
        <v>6147</v>
      </c>
      <c r="K470" s="190" t="s">
        <v>6147</v>
      </c>
      <c r="L470" s="190" t="s">
        <v>6147</v>
      </c>
      <c r="M470" s="190" t="s">
        <v>6147</v>
      </c>
      <c r="N470" s="190" t="s">
        <v>6147</v>
      </c>
    </row>
    <row r="471" spans="1:14" x14ac:dyDescent="0.2">
      <c r="A471" s="190">
        <v>808905</v>
      </c>
      <c r="B471" s="190" t="s">
        <v>58</v>
      </c>
      <c r="C471" s="190" t="s">
        <v>6147</v>
      </c>
      <c r="D471" s="190" t="s">
        <v>6147</v>
      </c>
      <c r="F471" s="190" t="s">
        <v>6147</v>
      </c>
      <c r="G471" s="190" t="s">
        <v>6147</v>
      </c>
      <c r="H471" s="190" t="s">
        <v>6147</v>
      </c>
      <c r="I471" s="190" t="s">
        <v>6147</v>
      </c>
      <c r="J471" s="190" t="s">
        <v>6147</v>
      </c>
      <c r="K471" s="190" t="s">
        <v>6147</v>
      </c>
      <c r="L471" s="190" t="s">
        <v>6147</v>
      </c>
      <c r="M471" s="190" t="s">
        <v>6147</v>
      </c>
      <c r="N471" s="190" t="s">
        <v>6147</v>
      </c>
    </row>
    <row r="472" spans="1:14" x14ac:dyDescent="0.2">
      <c r="A472" s="190">
        <v>808919</v>
      </c>
      <c r="B472" s="190" t="s">
        <v>58</v>
      </c>
      <c r="D472" s="190" t="s">
        <v>6147</v>
      </c>
      <c r="E472" s="190" t="s">
        <v>6147</v>
      </c>
      <c r="F472" s="190" t="s">
        <v>6147</v>
      </c>
      <c r="H472" s="190" t="s">
        <v>6147</v>
      </c>
      <c r="J472" s="190" t="s">
        <v>6147</v>
      </c>
      <c r="K472" s="190" t="s">
        <v>6147</v>
      </c>
      <c r="L472" s="190" t="s">
        <v>6147</v>
      </c>
      <c r="N472" s="190" t="s">
        <v>6147</v>
      </c>
    </row>
    <row r="473" spans="1:14" x14ac:dyDescent="0.2">
      <c r="A473" s="190">
        <v>808928</v>
      </c>
      <c r="B473" s="190" t="s">
        <v>58</v>
      </c>
      <c r="E473" s="190" t="s">
        <v>6147</v>
      </c>
      <c r="F473" s="190" t="s">
        <v>6147</v>
      </c>
      <c r="G473" s="190" t="s">
        <v>6147</v>
      </c>
      <c r="J473" s="190" t="s">
        <v>6147</v>
      </c>
      <c r="K473" s="190" t="s">
        <v>6147</v>
      </c>
      <c r="L473" s="190" t="s">
        <v>6147</v>
      </c>
      <c r="M473" s="190" t="s">
        <v>6147</v>
      </c>
    </row>
    <row r="474" spans="1:14" x14ac:dyDescent="0.2">
      <c r="A474" s="190">
        <v>808942</v>
      </c>
      <c r="B474" s="190" t="s">
        <v>58</v>
      </c>
      <c r="C474" s="190" t="s">
        <v>6147</v>
      </c>
      <c r="D474" s="190" t="s">
        <v>6147</v>
      </c>
      <c r="E474" s="190" t="s">
        <v>6147</v>
      </c>
      <c r="F474" s="190" t="s">
        <v>6147</v>
      </c>
      <c r="G474" s="190" t="s">
        <v>6147</v>
      </c>
      <c r="H474" s="190" t="s">
        <v>6147</v>
      </c>
      <c r="I474" s="190" t="s">
        <v>6147</v>
      </c>
      <c r="J474" s="190" t="s">
        <v>6147</v>
      </c>
      <c r="K474" s="190" t="s">
        <v>6147</v>
      </c>
      <c r="L474" s="190" t="s">
        <v>6147</v>
      </c>
      <c r="M474" s="190" t="s">
        <v>6147</v>
      </c>
      <c r="N474" s="190" t="s">
        <v>6147</v>
      </c>
    </row>
    <row r="475" spans="1:14" x14ac:dyDescent="0.2">
      <c r="A475" s="190">
        <v>808947</v>
      </c>
      <c r="B475" s="190" t="s">
        <v>58</v>
      </c>
      <c r="C475" s="190" t="s">
        <v>6147</v>
      </c>
      <c r="D475" s="190" t="s">
        <v>6147</v>
      </c>
      <c r="E475" s="190" t="s">
        <v>6147</v>
      </c>
      <c r="F475" s="190" t="s">
        <v>6147</v>
      </c>
      <c r="H475" s="190" t="s">
        <v>6147</v>
      </c>
      <c r="J475" s="190" t="s">
        <v>6147</v>
      </c>
      <c r="M475" s="190" t="s">
        <v>6147</v>
      </c>
      <c r="N475" s="190" t="s">
        <v>6147</v>
      </c>
    </row>
    <row r="476" spans="1:14" x14ac:dyDescent="0.2">
      <c r="A476" s="190">
        <v>808954</v>
      </c>
      <c r="B476" s="190" t="s">
        <v>58</v>
      </c>
      <c r="D476" s="190" t="s">
        <v>6147</v>
      </c>
      <c r="E476" s="190" t="s">
        <v>6147</v>
      </c>
      <c r="G476" s="190" t="s">
        <v>6147</v>
      </c>
      <c r="I476" s="190" t="s">
        <v>6147</v>
      </c>
      <c r="J476" s="190" t="s">
        <v>6147</v>
      </c>
      <c r="K476" s="190" t="s">
        <v>6147</v>
      </c>
      <c r="L476" s="190" t="s">
        <v>6147</v>
      </c>
      <c r="M476" s="190" t="s">
        <v>6147</v>
      </c>
      <c r="N476" s="190" t="s">
        <v>6147</v>
      </c>
    </row>
    <row r="477" spans="1:14" x14ac:dyDescent="0.2">
      <c r="A477" s="190">
        <v>808957</v>
      </c>
      <c r="B477" s="190" t="s">
        <v>58</v>
      </c>
      <c r="D477" s="190" t="s">
        <v>6147</v>
      </c>
      <c r="E477" s="190" t="s">
        <v>6147</v>
      </c>
      <c r="G477" s="190" t="s">
        <v>6147</v>
      </c>
      <c r="K477" s="190" t="s">
        <v>6147</v>
      </c>
      <c r="L477" s="190" t="s">
        <v>6147</v>
      </c>
    </row>
    <row r="478" spans="1:14" x14ac:dyDescent="0.2">
      <c r="A478" s="190">
        <v>808971</v>
      </c>
      <c r="B478" s="190" t="s">
        <v>58</v>
      </c>
      <c r="C478" s="190" t="s">
        <v>6147</v>
      </c>
      <c r="D478" s="190" t="s">
        <v>6147</v>
      </c>
      <c r="E478" s="190" t="s">
        <v>6147</v>
      </c>
      <c r="F478" s="190" t="s">
        <v>6147</v>
      </c>
      <c r="G478" s="190" t="s">
        <v>6147</v>
      </c>
      <c r="H478" s="190" t="s">
        <v>6147</v>
      </c>
      <c r="J478" s="190" t="s">
        <v>6147</v>
      </c>
      <c r="K478" s="190" t="s">
        <v>6147</v>
      </c>
      <c r="L478" s="190" t="s">
        <v>6147</v>
      </c>
      <c r="M478" s="190" t="s">
        <v>6147</v>
      </c>
      <c r="N478" s="190" t="s">
        <v>6147</v>
      </c>
    </row>
    <row r="479" spans="1:14" x14ac:dyDescent="0.2">
      <c r="A479" s="190">
        <v>808976</v>
      </c>
      <c r="B479" s="190" t="s">
        <v>58</v>
      </c>
      <c r="C479" s="190" t="s">
        <v>6147</v>
      </c>
      <c r="D479" s="190" t="s">
        <v>6147</v>
      </c>
      <c r="E479" s="190" t="s">
        <v>6147</v>
      </c>
      <c r="F479" s="190" t="s">
        <v>6147</v>
      </c>
      <c r="J479" s="190" t="s">
        <v>6147</v>
      </c>
      <c r="M479" s="190" t="s">
        <v>6147</v>
      </c>
    </row>
    <row r="480" spans="1:14" x14ac:dyDescent="0.2">
      <c r="A480" s="190">
        <v>808983</v>
      </c>
      <c r="B480" s="190" t="s">
        <v>58</v>
      </c>
      <c r="D480" s="190" t="s">
        <v>6147</v>
      </c>
      <c r="F480" s="190" t="s">
        <v>6147</v>
      </c>
      <c r="H480" s="190" t="s">
        <v>6147</v>
      </c>
      <c r="J480" s="190" t="s">
        <v>6147</v>
      </c>
      <c r="L480" s="190" t="s">
        <v>6147</v>
      </c>
      <c r="N480" s="190" t="s">
        <v>6147</v>
      </c>
    </row>
    <row r="481" spans="1:14" x14ac:dyDescent="0.2">
      <c r="A481" s="190">
        <v>808988</v>
      </c>
      <c r="B481" s="190" t="s">
        <v>58</v>
      </c>
      <c r="D481" s="190" t="s">
        <v>6147</v>
      </c>
      <c r="G481" s="190" t="s">
        <v>6147</v>
      </c>
      <c r="H481" s="190" t="s">
        <v>6147</v>
      </c>
      <c r="I481" s="190" t="s">
        <v>6147</v>
      </c>
      <c r="J481" s="190" t="s">
        <v>6147</v>
      </c>
      <c r="K481" s="190" t="s">
        <v>6147</v>
      </c>
      <c r="L481" s="190" t="s">
        <v>6147</v>
      </c>
      <c r="M481" s="190" t="s">
        <v>6147</v>
      </c>
    </row>
    <row r="482" spans="1:14" x14ac:dyDescent="0.2">
      <c r="A482" s="190">
        <v>808994</v>
      </c>
      <c r="B482" s="190" t="s">
        <v>58</v>
      </c>
      <c r="C482" s="190" t="s">
        <v>6147</v>
      </c>
      <c r="D482" s="190" t="s">
        <v>6147</v>
      </c>
      <c r="F482" s="190" t="s">
        <v>6147</v>
      </c>
      <c r="G482" s="190" t="s">
        <v>6147</v>
      </c>
      <c r="H482" s="190" t="s">
        <v>6147</v>
      </c>
      <c r="J482" s="190" t="s">
        <v>6147</v>
      </c>
      <c r="K482" s="190" t="s">
        <v>6147</v>
      </c>
      <c r="L482" s="190" t="s">
        <v>6147</v>
      </c>
      <c r="N482" s="190" t="s">
        <v>6147</v>
      </c>
    </row>
    <row r="483" spans="1:14" x14ac:dyDescent="0.2">
      <c r="A483" s="190">
        <v>809007</v>
      </c>
      <c r="B483" s="190" t="s">
        <v>58</v>
      </c>
      <c r="C483" s="190" t="s">
        <v>6147</v>
      </c>
      <c r="D483" s="190" t="s">
        <v>6147</v>
      </c>
      <c r="E483" s="190" t="s">
        <v>6147</v>
      </c>
      <c r="F483" s="190" t="s">
        <v>6147</v>
      </c>
      <c r="H483" s="190" t="s">
        <v>6147</v>
      </c>
      <c r="I483" s="190" t="s">
        <v>6147</v>
      </c>
      <c r="J483" s="190" t="s">
        <v>6147</v>
      </c>
      <c r="K483" s="190" t="s">
        <v>6147</v>
      </c>
      <c r="L483" s="190" t="s">
        <v>6147</v>
      </c>
      <c r="M483" s="190" t="s">
        <v>6147</v>
      </c>
      <c r="N483" s="190" t="s">
        <v>6147</v>
      </c>
    </row>
    <row r="484" spans="1:14" x14ac:dyDescent="0.2">
      <c r="A484" s="190">
        <v>809011</v>
      </c>
      <c r="B484" s="190" t="s">
        <v>58</v>
      </c>
      <c r="H484" s="190" t="s">
        <v>6147</v>
      </c>
      <c r="I484" s="190" t="s">
        <v>6147</v>
      </c>
      <c r="J484" s="190" t="s">
        <v>6147</v>
      </c>
      <c r="K484" s="190" t="s">
        <v>6147</v>
      </c>
      <c r="L484" s="190" t="s">
        <v>6147</v>
      </c>
      <c r="M484" s="190" t="s">
        <v>6147</v>
      </c>
      <c r="N484" s="190" t="s">
        <v>6147</v>
      </c>
    </row>
    <row r="485" spans="1:14" x14ac:dyDescent="0.2">
      <c r="A485" s="190">
        <v>809016</v>
      </c>
      <c r="B485" s="190" t="s">
        <v>58</v>
      </c>
      <c r="C485" s="190" t="s">
        <v>6147</v>
      </c>
      <c r="D485" s="190" t="s">
        <v>6147</v>
      </c>
      <c r="E485" s="190" t="s">
        <v>6147</v>
      </c>
      <c r="H485" s="190" t="s">
        <v>6147</v>
      </c>
      <c r="I485" s="190" t="s">
        <v>6147</v>
      </c>
      <c r="J485" s="190" t="s">
        <v>6147</v>
      </c>
      <c r="L485" s="190" t="s">
        <v>6147</v>
      </c>
      <c r="M485" s="190" t="s">
        <v>6147</v>
      </c>
      <c r="N485" s="190" t="s">
        <v>6147</v>
      </c>
    </row>
    <row r="486" spans="1:14" x14ac:dyDescent="0.2">
      <c r="A486" s="190">
        <v>809023</v>
      </c>
      <c r="B486" s="190" t="s">
        <v>58</v>
      </c>
      <c r="C486" s="190" t="s">
        <v>6147</v>
      </c>
      <c r="D486" s="190" t="s">
        <v>6147</v>
      </c>
      <c r="E486" s="190" t="s">
        <v>6147</v>
      </c>
      <c r="H486" s="190" t="s">
        <v>6147</v>
      </c>
      <c r="J486" s="190" t="s">
        <v>6147</v>
      </c>
      <c r="K486" s="190" t="s">
        <v>6147</v>
      </c>
      <c r="M486" s="190" t="s">
        <v>6147</v>
      </c>
      <c r="N486" s="190" t="s">
        <v>6147</v>
      </c>
    </row>
    <row r="487" spans="1:14" x14ac:dyDescent="0.2">
      <c r="A487" s="190">
        <v>809034</v>
      </c>
      <c r="B487" s="190" t="s">
        <v>58</v>
      </c>
      <c r="D487" s="190" t="s">
        <v>6147</v>
      </c>
      <c r="H487" s="190" t="s">
        <v>6147</v>
      </c>
      <c r="I487" s="190" t="s">
        <v>6147</v>
      </c>
      <c r="J487" s="190" t="s">
        <v>6147</v>
      </c>
      <c r="K487" s="190" t="s">
        <v>6147</v>
      </c>
      <c r="L487" s="190" t="s">
        <v>6147</v>
      </c>
      <c r="N487" s="190" t="s">
        <v>6147</v>
      </c>
    </row>
    <row r="488" spans="1:14" x14ac:dyDescent="0.2">
      <c r="A488" s="190">
        <v>809049</v>
      </c>
      <c r="B488" s="190" t="s">
        <v>58</v>
      </c>
      <c r="D488" s="190" t="s">
        <v>6147</v>
      </c>
      <c r="E488" s="190" t="s">
        <v>6147</v>
      </c>
      <c r="F488" s="190" t="s">
        <v>6147</v>
      </c>
      <c r="H488" s="190" t="s">
        <v>6147</v>
      </c>
      <c r="J488" s="190" t="s">
        <v>6147</v>
      </c>
      <c r="K488" s="190" t="s">
        <v>6147</v>
      </c>
      <c r="L488" s="190" t="s">
        <v>6147</v>
      </c>
      <c r="M488" s="190" t="s">
        <v>6147</v>
      </c>
      <c r="N488" s="190" t="s">
        <v>6147</v>
      </c>
    </row>
    <row r="489" spans="1:14" x14ac:dyDescent="0.2">
      <c r="A489" s="190">
        <v>809051</v>
      </c>
      <c r="B489" s="190" t="s">
        <v>58</v>
      </c>
      <c r="C489" s="190" t="s">
        <v>6147</v>
      </c>
      <c r="D489" s="190" t="s">
        <v>6147</v>
      </c>
      <c r="E489" s="190" t="s">
        <v>6147</v>
      </c>
      <c r="F489" s="190" t="s">
        <v>6147</v>
      </c>
      <c r="H489" s="190" t="s">
        <v>6147</v>
      </c>
      <c r="I489" s="190" t="s">
        <v>6147</v>
      </c>
      <c r="J489" s="190" t="s">
        <v>6147</v>
      </c>
      <c r="K489" s="190" t="s">
        <v>6147</v>
      </c>
      <c r="L489" s="190" t="s">
        <v>6147</v>
      </c>
      <c r="M489" s="190" t="s">
        <v>6147</v>
      </c>
      <c r="N489" s="190" t="s">
        <v>6147</v>
      </c>
    </row>
    <row r="490" spans="1:14" x14ac:dyDescent="0.2">
      <c r="A490" s="190">
        <v>809058</v>
      </c>
      <c r="B490" s="190" t="s">
        <v>58</v>
      </c>
      <c r="C490" s="190" t="s">
        <v>6147</v>
      </c>
      <c r="D490" s="190" t="s">
        <v>6147</v>
      </c>
      <c r="E490" s="190" t="s">
        <v>6147</v>
      </c>
      <c r="F490" s="190" t="s">
        <v>6147</v>
      </c>
      <c r="G490" s="190" t="s">
        <v>6147</v>
      </c>
      <c r="H490" s="190" t="s">
        <v>6147</v>
      </c>
      <c r="I490" s="190" t="s">
        <v>6147</v>
      </c>
      <c r="J490" s="190" t="s">
        <v>6147</v>
      </c>
      <c r="K490" s="190" t="s">
        <v>6147</v>
      </c>
      <c r="L490" s="190" t="s">
        <v>6147</v>
      </c>
      <c r="M490" s="190" t="s">
        <v>6147</v>
      </c>
      <c r="N490" s="190" t="s">
        <v>6147</v>
      </c>
    </row>
    <row r="491" spans="1:14" x14ac:dyDescent="0.2">
      <c r="A491" s="190">
        <v>809059</v>
      </c>
      <c r="B491" s="190" t="s">
        <v>58</v>
      </c>
      <c r="D491" s="190" t="s">
        <v>6147</v>
      </c>
      <c r="E491" s="190" t="s">
        <v>6147</v>
      </c>
      <c r="F491" s="190" t="s">
        <v>6147</v>
      </c>
      <c r="G491" s="190" t="s">
        <v>6147</v>
      </c>
      <c r="H491" s="190" t="s">
        <v>6147</v>
      </c>
      <c r="I491" s="190" t="s">
        <v>6147</v>
      </c>
      <c r="J491" s="190" t="s">
        <v>6147</v>
      </c>
      <c r="K491" s="190" t="s">
        <v>6147</v>
      </c>
      <c r="L491" s="190" t="s">
        <v>6147</v>
      </c>
      <c r="M491" s="190" t="s">
        <v>6147</v>
      </c>
      <c r="N491" s="190" t="s">
        <v>6147</v>
      </c>
    </row>
    <row r="492" spans="1:14" x14ac:dyDescent="0.2">
      <c r="A492" s="190">
        <v>809061</v>
      </c>
      <c r="B492" s="190" t="s">
        <v>58</v>
      </c>
      <c r="D492" s="190" t="s">
        <v>6147</v>
      </c>
      <c r="E492" s="190" t="s">
        <v>6147</v>
      </c>
      <c r="G492" s="190" t="s">
        <v>6147</v>
      </c>
      <c r="J492" s="190" t="s">
        <v>6147</v>
      </c>
      <c r="K492" s="190" t="s">
        <v>6147</v>
      </c>
      <c r="L492" s="190" t="s">
        <v>6147</v>
      </c>
      <c r="M492" s="190" t="s">
        <v>6147</v>
      </c>
    </row>
    <row r="493" spans="1:14" x14ac:dyDescent="0.2">
      <c r="A493" s="190">
        <v>809063</v>
      </c>
      <c r="B493" s="190" t="s">
        <v>58</v>
      </c>
      <c r="C493" s="190" t="s">
        <v>6147</v>
      </c>
      <c r="D493" s="190" t="s">
        <v>6147</v>
      </c>
      <c r="E493" s="190" t="s">
        <v>6147</v>
      </c>
      <c r="F493" s="190" t="s">
        <v>6147</v>
      </c>
      <c r="G493" s="190" t="s">
        <v>6147</v>
      </c>
      <c r="H493" s="190" t="s">
        <v>6147</v>
      </c>
      <c r="I493" s="190" t="s">
        <v>6147</v>
      </c>
      <c r="J493" s="190" t="s">
        <v>6147</v>
      </c>
      <c r="K493" s="190" t="s">
        <v>6147</v>
      </c>
      <c r="L493" s="190" t="s">
        <v>6147</v>
      </c>
      <c r="M493" s="190" t="s">
        <v>6147</v>
      </c>
      <c r="N493" s="190" t="s">
        <v>6147</v>
      </c>
    </row>
    <row r="494" spans="1:14" x14ac:dyDescent="0.2">
      <c r="A494" s="190">
        <v>809066</v>
      </c>
      <c r="B494" s="190" t="s">
        <v>58</v>
      </c>
      <c r="C494" s="190" t="s">
        <v>6147</v>
      </c>
      <c r="E494" s="190" t="s">
        <v>6147</v>
      </c>
      <c r="H494" s="190" t="s">
        <v>6147</v>
      </c>
      <c r="J494" s="190" t="s">
        <v>6147</v>
      </c>
      <c r="K494" s="190" t="s">
        <v>6147</v>
      </c>
      <c r="N494" s="190" t="s">
        <v>6147</v>
      </c>
    </row>
    <row r="495" spans="1:14" x14ac:dyDescent="0.2">
      <c r="A495" s="190">
        <v>809071</v>
      </c>
      <c r="B495" s="190" t="s">
        <v>58</v>
      </c>
      <c r="D495" s="190" t="s">
        <v>6147</v>
      </c>
      <c r="F495" s="190" t="s">
        <v>6147</v>
      </c>
      <c r="G495" s="190" t="s">
        <v>6147</v>
      </c>
      <c r="H495" s="190" t="s">
        <v>6147</v>
      </c>
      <c r="J495" s="190" t="s">
        <v>6147</v>
      </c>
      <c r="K495" s="190" t="s">
        <v>6147</v>
      </c>
      <c r="L495" s="190" t="s">
        <v>6147</v>
      </c>
      <c r="M495" s="190" t="s">
        <v>6147</v>
      </c>
      <c r="N495" s="190" t="s">
        <v>6147</v>
      </c>
    </row>
    <row r="496" spans="1:14" x14ac:dyDescent="0.2">
      <c r="A496" s="190">
        <v>809076</v>
      </c>
      <c r="B496" s="190" t="s">
        <v>58</v>
      </c>
      <c r="C496" s="190" t="s">
        <v>6147</v>
      </c>
      <c r="D496" s="190" t="s">
        <v>6147</v>
      </c>
      <c r="E496" s="190" t="s">
        <v>6147</v>
      </c>
      <c r="F496" s="190" t="s">
        <v>6147</v>
      </c>
      <c r="G496" s="190" t="s">
        <v>6147</v>
      </c>
      <c r="H496" s="190" t="s">
        <v>6147</v>
      </c>
      <c r="I496" s="190" t="s">
        <v>6147</v>
      </c>
      <c r="J496" s="190" t="s">
        <v>6147</v>
      </c>
      <c r="K496" s="190" t="s">
        <v>6147</v>
      </c>
      <c r="L496" s="190" t="s">
        <v>6147</v>
      </c>
      <c r="M496" s="190" t="s">
        <v>6147</v>
      </c>
      <c r="N496" s="190" t="s">
        <v>6147</v>
      </c>
    </row>
    <row r="497" spans="1:14" x14ac:dyDescent="0.2">
      <c r="A497" s="190">
        <v>809108</v>
      </c>
      <c r="B497" s="190" t="s">
        <v>58</v>
      </c>
      <c r="C497" s="190" t="s">
        <v>6147</v>
      </c>
      <c r="D497" s="190" t="s">
        <v>6147</v>
      </c>
      <c r="G497" s="190" t="s">
        <v>6147</v>
      </c>
      <c r="H497" s="190" t="s">
        <v>6147</v>
      </c>
      <c r="I497" s="190" t="s">
        <v>6147</v>
      </c>
      <c r="J497" s="190" t="s">
        <v>6147</v>
      </c>
      <c r="K497" s="190" t="s">
        <v>6147</v>
      </c>
      <c r="L497" s="190" t="s">
        <v>6147</v>
      </c>
      <c r="M497" s="190" t="s">
        <v>6147</v>
      </c>
    </row>
    <row r="498" spans="1:14" x14ac:dyDescent="0.2">
      <c r="A498" s="190">
        <v>809163</v>
      </c>
      <c r="B498" s="190" t="s">
        <v>58</v>
      </c>
      <c r="D498" s="190" t="s">
        <v>6147</v>
      </c>
      <c r="E498" s="190" t="s">
        <v>6147</v>
      </c>
      <c r="F498" s="190" t="s">
        <v>6147</v>
      </c>
      <c r="H498" s="190" t="s">
        <v>6147</v>
      </c>
      <c r="I498" s="190" t="s">
        <v>6147</v>
      </c>
      <c r="J498" s="190" t="s">
        <v>6147</v>
      </c>
      <c r="K498" s="190" t="s">
        <v>6147</v>
      </c>
      <c r="L498" s="190" t="s">
        <v>6147</v>
      </c>
      <c r="M498" s="190" t="s">
        <v>6147</v>
      </c>
      <c r="N498" s="190" t="s">
        <v>6147</v>
      </c>
    </row>
    <row r="499" spans="1:14" x14ac:dyDescent="0.2">
      <c r="A499" s="190">
        <v>809168</v>
      </c>
      <c r="B499" s="190" t="s">
        <v>58</v>
      </c>
      <c r="E499" s="190" t="s">
        <v>6147</v>
      </c>
      <c r="G499" s="190" t="s">
        <v>6147</v>
      </c>
      <c r="I499" s="190" t="s">
        <v>6147</v>
      </c>
      <c r="K499" s="190" t="s">
        <v>6147</v>
      </c>
      <c r="L499" s="190" t="s">
        <v>6147</v>
      </c>
    </row>
    <row r="500" spans="1:14" x14ac:dyDescent="0.2">
      <c r="A500" s="190">
        <v>809179</v>
      </c>
      <c r="B500" s="190" t="s">
        <v>58</v>
      </c>
      <c r="D500" s="190" t="s">
        <v>6147</v>
      </c>
      <c r="E500" s="190" t="s">
        <v>6147</v>
      </c>
      <c r="H500" s="190" t="s">
        <v>6147</v>
      </c>
      <c r="J500" s="190" t="s">
        <v>6147</v>
      </c>
      <c r="K500" s="190" t="s">
        <v>6147</v>
      </c>
      <c r="L500" s="190" t="s">
        <v>6147</v>
      </c>
      <c r="M500" s="190" t="s">
        <v>6147</v>
      </c>
      <c r="N500" s="190" t="s">
        <v>6147</v>
      </c>
    </row>
    <row r="501" spans="1:14" x14ac:dyDescent="0.2">
      <c r="A501" s="190">
        <v>809181</v>
      </c>
      <c r="B501" s="190" t="s">
        <v>58</v>
      </c>
      <c r="C501" s="190" t="s">
        <v>6147</v>
      </c>
      <c r="D501" s="190" t="s">
        <v>6147</v>
      </c>
      <c r="E501" s="190" t="s">
        <v>6147</v>
      </c>
      <c r="F501" s="190" t="s">
        <v>6147</v>
      </c>
      <c r="H501" s="190" t="s">
        <v>6147</v>
      </c>
      <c r="I501" s="190" t="s">
        <v>6147</v>
      </c>
      <c r="J501" s="190" t="s">
        <v>6147</v>
      </c>
      <c r="K501" s="190" t="s">
        <v>6147</v>
      </c>
      <c r="L501" s="190" t="s">
        <v>6147</v>
      </c>
      <c r="M501" s="190" t="s">
        <v>6147</v>
      </c>
      <c r="N501" s="190" t="s">
        <v>6147</v>
      </c>
    </row>
    <row r="502" spans="1:14" x14ac:dyDescent="0.2">
      <c r="A502" s="190">
        <v>809182</v>
      </c>
      <c r="B502" s="190" t="s">
        <v>58</v>
      </c>
      <c r="C502" s="190" t="s">
        <v>6147</v>
      </c>
      <c r="E502" s="190" t="s">
        <v>6147</v>
      </c>
      <c r="F502" s="190" t="s">
        <v>6147</v>
      </c>
      <c r="G502" s="190" t="s">
        <v>6147</v>
      </c>
      <c r="H502" s="190" t="s">
        <v>6147</v>
      </c>
      <c r="I502" s="190" t="s">
        <v>6147</v>
      </c>
      <c r="J502" s="190" t="s">
        <v>6147</v>
      </c>
      <c r="K502" s="190" t="s">
        <v>6147</v>
      </c>
      <c r="L502" s="190" t="s">
        <v>6147</v>
      </c>
      <c r="M502" s="190" t="s">
        <v>6147</v>
      </c>
      <c r="N502" s="190" t="s">
        <v>6147</v>
      </c>
    </row>
    <row r="503" spans="1:14" x14ac:dyDescent="0.2">
      <c r="A503" s="190">
        <v>809212</v>
      </c>
      <c r="B503" s="190" t="s">
        <v>58</v>
      </c>
      <c r="D503" s="190" t="s">
        <v>6147</v>
      </c>
      <c r="E503" s="190" t="s">
        <v>6147</v>
      </c>
      <c r="I503" s="190" t="s">
        <v>6147</v>
      </c>
      <c r="J503" s="190" t="s">
        <v>6147</v>
      </c>
      <c r="K503" s="190" t="s">
        <v>6147</v>
      </c>
      <c r="L503" s="190" t="s">
        <v>6147</v>
      </c>
    </row>
    <row r="504" spans="1:14" x14ac:dyDescent="0.2">
      <c r="A504" s="190">
        <v>809216</v>
      </c>
      <c r="B504" s="190" t="s">
        <v>58</v>
      </c>
      <c r="D504" s="190" t="s">
        <v>6147</v>
      </c>
      <c r="E504" s="190" t="s">
        <v>6147</v>
      </c>
      <c r="F504" s="190" t="s">
        <v>6147</v>
      </c>
      <c r="H504" s="190" t="s">
        <v>6147</v>
      </c>
      <c r="I504" s="190" t="s">
        <v>6147</v>
      </c>
      <c r="J504" s="190" t="s">
        <v>6147</v>
      </c>
      <c r="K504" s="190" t="s">
        <v>6147</v>
      </c>
      <c r="L504" s="190" t="s">
        <v>6147</v>
      </c>
      <c r="M504" s="190" t="s">
        <v>6147</v>
      </c>
      <c r="N504" s="190" t="s">
        <v>6147</v>
      </c>
    </row>
    <row r="505" spans="1:14" x14ac:dyDescent="0.2">
      <c r="A505" s="190">
        <v>809223</v>
      </c>
      <c r="B505" s="190" t="s">
        <v>58</v>
      </c>
      <c r="D505" s="190" t="s">
        <v>6147</v>
      </c>
      <c r="E505" s="190" t="s">
        <v>6147</v>
      </c>
      <c r="F505" s="190" t="s">
        <v>6147</v>
      </c>
      <c r="H505" s="190" t="s">
        <v>6147</v>
      </c>
      <c r="J505" s="190" t="s">
        <v>6147</v>
      </c>
      <c r="K505" s="190" t="s">
        <v>6147</v>
      </c>
      <c r="L505" s="190" t="s">
        <v>6147</v>
      </c>
      <c r="N505" s="190" t="s">
        <v>6147</v>
      </c>
    </row>
    <row r="506" spans="1:14" x14ac:dyDescent="0.2">
      <c r="A506" s="190">
        <v>809226</v>
      </c>
      <c r="B506" s="190" t="s">
        <v>58</v>
      </c>
      <c r="C506" s="190" t="s">
        <v>6147</v>
      </c>
      <c r="D506" s="190" t="s">
        <v>6147</v>
      </c>
      <c r="E506" s="190" t="s">
        <v>6147</v>
      </c>
      <c r="F506" s="190" t="s">
        <v>6147</v>
      </c>
      <c r="G506" s="190" t="s">
        <v>6147</v>
      </c>
      <c r="H506" s="190" t="s">
        <v>6147</v>
      </c>
      <c r="I506" s="190" t="s">
        <v>6147</v>
      </c>
      <c r="J506" s="190" t="s">
        <v>6147</v>
      </c>
      <c r="K506" s="190" t="s">
        <v>6147</v>
      </c>
      <c r="L506" s="190" t="s">
        <v>6147</v>
      </c>
      <c r="M506" s="190" t="s">
        <v>6147</v>
      </c>
      <c r="N506" s="190" t="s">
        <v>6147</v>
      </c>
    </row>
    <row r="507" spans="1:14" x14ac:dyDescent="0.2">
      <c r="A507" s="190">
        <v>809229</v>
      </c>
      <c r="B507" s="190" t="s">
        <v>58</v>
      </c>
      <c r="C507" s="190" t="s">
        <v>6147</v>
      </c>
      <c r="D507" s="190" t="s">
        <v>6147</v>
      </c>
      <c r="E507" s="190" t="s">
        <v>6147</v>
      </c>
      <c r="F507" s="190" t="s">
        <v>6147</v>
      </c>
      <c r="J507" s="190" t="s">
        <v>6147</v>
      </c>
      <c r="K507" s="190" t="s">
        <v>6147</v>
      </c>
      <c r="L507" s="190" t="s">
        <v>6147</v>
      </c>
      <c r="M507" s="190" t="s">
        <v>6147</v>
      </c>
    </row>
    <row r="508" spans="1:14" x14ac:dyDescent="0.2">
      <c r="A508" s="190">
        <v>809236</v>
      </c>
      <c r="B508" s="190" t="s">
        <v>58</v>
      </c>
      <c r="C508" s="190" t="s">
        <v>6147</v>
      </c>
      <c r="D508" s="190" t="s">
        <v>6147</v>
      </c>
      <c r="E508" s="190" t="s">
        <v>6147</v>
      </c>
      <c r="F508" s="190" t="s">
        <v>6147</v>
      </c>
      <c r="I508" s="190" t="s">
        <v>6147</v>
      </c>
      <c r="J508" s="190" t="s">
        <v>6147</v>
      </c>
      <c r="K508" s="190" t="s">
        <v>6147</v>
      </c>
      <c r="L508" s="190" t="s">
        <v>6147</v>
      </c>
      <c r="M508" s="190" t="s">
        <v>6147</v>
      </c>
      <c r="N508" s="190" t="s">
        <v>6147</v>
      </c>
    </row>
    <row r="509" spans="1:14" x14ac:dyDescent="0.2">
      <c r="A509" s="190">
        <v>809243</v>
      </c>
      <c r="B509" s="190" t="s">
        <v>58</v>
      </c>
      <c r="D509" s="190" t="s">
        <v>6147</v>
      </c>
      <c r="E509" s="190" t="s">
        <v>6147</v>
      </c>
      <c r="I509" s="190" t="s">
        <v>6147</v>
      </c>
      <c r="K509" s="190" t="s">
        <v>6147</v>
      </c>
      <c r="L509" s="190" t="s">
        <v>6147</v>
      </c>
    </row>
    <row r="510" spans="1:14" x14ac:dyDescent="0.2">
      <c r="A510" s="190">
        <v>809258</v>
      </c>
      <c r="B510" s="190" t="s">
        <v>58</v>
      </c>
      <c r="D510" s="190" t="s">
        <v>6147</v>
      </c>
      <c r="H510" s="190" t="s">
        <v>6147</v>
      </c>
      <c r="I510" s="190" t="s">
        <v>6147</v>
      </c>
      <c r="J510" s="190" t="s">
        <v>6147</v>
      </c>
      <c r="K510" s="190" t="s">
        <v>6147</v>
      </c>
      <c r="L510" s="190" t="s">
        <v>6147</v>
      </c>
      <c r="N510" s="190" t="s">
        <v>6147</v>
      </c>
    </row>
    <row r="511" spans="1:14" x14ac:dyDescent="0.2">
      <c r="A511" s="190">
        <v>809278</v>
      </c>
      <c r="B511" s="190" t="s">
        <v>58</v>
      </c>
      <c r="C511" s="190" t="s">
        <v>6147</v>
      </c>
      <c r="D511" s="190" t="s">
        <v>6147</v>
      </c>
      <c r="E511" s="190" t="s">
        <v>6147</v>
      </c>
      <c r="F511" s="190" t="s">
        <v>6147</v>
      </c>
      <c r="G511" s="190" t="s">
        <v>6147</v>
      </c>
      <c r="H511" s="190" t="s">
        <v>6147</v>
      </c>
      <c r="I511" s="190" t="s">
        <v>6147</v>
      </c>
      <c r="J511" s="190" t="s">
        <v>6147</v>
      </c>
      <c r="K511" s="190" t="s">
        <v>6147</v>
      </c>
      <c r="L511" s="190" t="s">
        <v>6147</v>
      </c>
      <c r="M511" s="190" t="s">
        <v>6147</v>
      </c>
      <c r="N511" s="190" t="s">
        <v>6147</v>
      </c>
    </row>
    <row r="512" spans="1:14" x14ac:dyDescent="0.2">
      <c r="A512" s="190">
        <v>809306</v>
      </c>
      <c r="B512" s="190" t="s">
        <v>58</v>
      </c>
      <c r="C512" s="190" t="s">
        <v>6147</v>
      </c>
      <c r="D512" s="190" t="s">
        <v>6147</v>
      </c>
      <c r="E512" s="190" t="s">
        <v>6147</v>
      </c>
      <c r="F512" s="190" t="s">
        <v>6147</v>
      </c>
      <c r="G512" s="190" t="s">
        <v>6147</v>
      </c>
      <c r="H512" s="190" t="s">
        <v>6147</v>
      </c>
      <c r="J512" s="190" t="s">
        <v>6147</v>
      </c>
      <c r="K512" s="190" t="s">
        <v>6147</v>
      </c>
      <c r="L512" s="190" t="s">
        <v>6147</v>
      </c>
      <c r="M512" s="190" t="s">
        <v>6147</v>
      </c>
      <c r="N512" s="190" t="s">
        <v>6147</v>
      </c>
    </row>
    <row r="513" spans="1:14" x14ac:dyDescent="0.2">
      <c r="A513" s="190">
        <v>809314</v>
      </c>
      <c r="B513" s="190" t="s">
        <v>58</v>
      </c>
      <c r="C513" s="190" t="s">
        <v>6147</v>
      </c>
      <c r="D513" s="190" t="s">
        <v>6147</v>
      </c>
      <c r="E513" s="190" t="s">
        <v>6147</v>
      </c>
      <c r="F513" s="190" t="s">
        <v>6147</v>
      </c>
      <c r="G513" s="190" t="s">
        <v>6147</v>
      </c>
      <c r="H513" s="190" t="s">
        <v>6147</v>
      </c>
      <c r="I513" s="190" t="s">
        <v>6147</v>
      </c>
      <c r="J513" s="190" t="s">
        <v>6147</v>
      </c>
      <c r="K513" s="190" t="s">
        <v>6147</v>
      </c>
      <c r="L513" s="190" t="s">
        <v>6147</v>
      </c>
      <c r="M513" s="190" t="s">
        <v>6147</v>
      </c>
      <c r="N513" s="190" t="s">
        <v>6147</v>
      </c>
    </row>
    <row r="514" spans="1:14" x14ac:dyDescent="0.2">
      <c r="A514" s="190">
        <v>809323</v>
      </c>
      <c r="B514" s="190" t="s">
        <v>58</v>
      </c>
      <c r="D514" s="190" t="s">
        <v>6147</v>
      </c>
      <c r="E514" s="190" t="s">
        <v>6147</v>
      </c>
      <c r="F514" s="190" t="s">
        <v>6147</v>
      </c>
      <c r="G514" s="190" t="s">
        <v>6147</v>
      </c>
      <c r="H514" s="190" t="s">
        <v>6147</v>
      </c>
      <c r="I514" s="190" t="s">
        <v>6147</v>
      </c>
      <c r="J514" s="190" t="s">
        <v>6147</v>
      </c>
      <c r="K514" s="190" t="s">
        <v>6147</v>
      </c>
      <c r="L514" s="190" t="s">
        <v>6147</v>
      </c>
      <c r="M514" s="190" t="s">
        <v>6147</v>
      </c>
      <c r="N514" s="190" t="s">
        <v>6147</v>
      </c>
    </row>
    <row r="515" spans="1:14" x14ac:dyDescent="0.2">
      <c r="A515" s="190">
        <v>809324</v>
      </c>
      <c r="B515" s="190" t="s">
        <v>58</v>
      </c>
      <c r="F515" s="190" t="s">
        <v>6147</v>
      </c>
      <c r="H515" s="190" t="s">
        <v>6147</v>
      </c>
      <c r="I515" s="190" t="s">
        <v>6147</v>
      </c>
      <c r="J515" s="190" t="s">
        <v>6147</v>
      </c>
      <c r="K515" s="190" t="s">
        <v>6147</v>
      </c>
      <c r="N515" s="190" t="s">
        <v>6147</v>
      </c>
    </row>
    <row r="516" spans="1:14" x14ac:dyDescent="0.2">
      <c r="A516" s="190">
        <v>809335</v>
      </c>
      <c r="B516" s="190" t="s">
        <v>58</v>
      </c>
      <c r="E516" s="190" t="s">
        <v>145</v>
      </c>
      <c r="F516" s="190" t="s">
        <v>145</v>
      </c>
      <c r="H516" s="190" t="s">
        <v>145</v>
      </c>
      <c r="I516" s="190" t="s">
        <v>146</v>
      </c>
      <c r="J516" s="190" t="s">
        <v>146</v>
      </c>
      <c r="K516" s="190" t="s">
        <v>146</v>
      </c>
      <c r="L516" s="190" t="s">
        <v>146</v>
      </c>
      <c r="M516" s="190" t="s">
        <v>146</v>
      </c>
      <c r="N516" s="190" t="s">
        <v>146</v>
      </c>
    </row>
    <row r="517" spans="1:14" x14ac:dyDescent="0.2">
      <c r="A517" s="190">
        <v>809356</v>
      </c>
      <c r="B517" s="190" t="s">
        <v>58</v>
      </c>
      <c r="C517" s="190" t="s">
        <v>6147</v>
      </c>
      <c r="D517" s="190" t="s">
        <v>6147</v>
      </c>
      <c r="E517" s="190" t="s">
        <v>6147</v>
      </c>
      <c r="F517" s="190" t="s">
        <v>6147</v>
      </c>
      <c r="G517" s="190" t="s">
        <v>6147</v>
      </c>
      <c r="H517" s="190" t="s">
        <v>6147</v>
      </c>
      <c r="I517" s="190" t="s">
        <v>6147</v>
      </c>
      <c r="J517" s="190" t="s">
        <v>6147</v>
      </c>
      <c r="K517" s="190" t="s">
        <v>6147</v>
      </c>
      <c r="L517" s="190" t="s">
        <v>6147</v>
      </c>
      <c r="M517" s="190" t="s">
        <v>6147</v>
      </c>
      <c r="N517" s="190" t="s">
        <v>6147</v>
      </c>
    </row>
    <row r="518" spans="1:14" x14ac:dyDescent="0.2">
      <c r="A518" s="190">
        <v>809365</v>
      </c>
      <c r="B518" s="190" t="s">
        <v>58</v>
      </c>
      <c r="C518" s="190" t="s">
        <v>6147</v>
      </c>
      <c r="D518" s="190" t="s">
        <v>6147</v>
      </c>
      <c r="E518" s="190" t="s">
        <v>6147</v>
      </c>
      <c r="F518" s="190" t="s">
        <v>6147</v>
      </c>
      <c r="G518" s="190" t="s">
        <v>6147</v>
      </c>
      <c r="H518" s="190" t="s">
        <v>6147</v>
      </c>
      <c r="I518" s="190" t="s">
        <v>6147</v>
      </c>
      <c r="J518" s="190" t="s">
        <v>6147</v>
      </c>
      <c r="K518" s="190" t="s">
        <v>6147</v>
      </c>
      <c r="L518" s="190" t="s">
        <v>6147</v>
      </c>
      <c r="M518" s="190" t="s">
        <v>6147</v>
      </c>
      <c r="N518" s="190" t="s">
        <v>6147</v>
      </c>
    </row>
    <row r="519" spans="1:14" x14ac:dyDescent="0.2">
      <c r="A519" s="190">
        <v>809367</v>
      </c>
      <c r="B519" s="190" t="s">
        <v>58</v>
      </c>
      <c r="C519" s="190" t="s">
        <v>6147</v>
      </c>
      <c r="D519" s="190" t="s">
        <v>6147</v>
      </c>
      <c r="E519" s="190" t="s">
        <v>6147</v>
      </c>
      <c r="F519" s="190" t="s">
        <v>6147</v>
      </c>
      <c r="G519" s="190" t="s">
        <v>6147</v>
      </c>
      <c r="H519" s="190" t="s">
        <v>6147</v>
      </c>
      <c r="I519" s="190" t="s">
        <v>6147</v>
      </c>
      <c r="J519" s="190" t="s">
        <v>6147</v>
      </c>
      <c r="K519" s="190" t="s">
        <v>6147</v>
      </c>
      <c r="L519" s="190" t="s">
        <v>6147</v>
      </c>
      <c r="M519" s="190" t="s">
        <v>6147</v>
      </c>
      <c r="N519" s="190" t="s">
        <v>6147</v>
      </c>
    </row>
    <row r="520" spans="1:14" x14ac:dyDescent="0.2">
      <c r="A520" s="190">
        <v>809368</v>
      </c>
      <c r="B520" s="190" t="s">
        <v>58</v>
      </c>
      <c r="D520" s="190" t="s">
        <v>6147</v>
      </c>
      <c r="E520" s="190" t="s">
        <v>6147</v>
      </c>
      <c r="J520" s="190" t="s">
        <v>6147</v>
      </c>
      <c r="K520" s="190" t="s">
        <v>6147</v>
      </c>
      <c r="L520" s="190" t="s">
        <v>6147</v>
      </c>
      <c r="M520" s="190" t="s">
        <v>6147</v>
      </c>
    </row>
    <row r="521" spans="1:14" x14ac:dyDescent="0.2">
      <c r="A521" s="190">
        <v>809374</v>
      </c>
      <c r="B521" s="190" t="s">
        <v>58</v>
      </c>
      <c r="C521" s="190" t="s">
        <v>6147</v>
      </c>
      <c r="D521" s="190" t="s">
        <v>6147</v>
      </c>
      <c r="E521" s="190" t="s">
        <v>6147</v>
      </c>
      <c r="F521" s="190" t="s">
        <v>6147</v>
      </c>
      <c r="G521" s="190" t="s">
        <v>6147</v>
      </c>
      <c r="H521" s="190" t="s">
        <v>6147</v>
      </c>
      <c r="I521" s="190" t="s">
        <v>6147</v>
      </c>
      <c r="J521" s="190" t="s">
        <v>6147</v>
      </c>
      <c r="K521" s="190" t="s">
        <v>6147</v>
      </c>
      <c r="L521" s="190" t="s">
        <v>6147</v>
      </c>
      <c r="M521" s="190" t="s">
        <v>6147</v>
      </c>
      <c r="N521" s="190" t="s">
        <v>6147</v>
      </c>
    </row>
    <row r="522" spans="1:14" x14ac:dyDescent="0.2">
      <c r="A522" s="190">
        <v>809404</v>
      </c>
      <c r="B522" s="190" t="s">
        <v>58</v>
      </c>
      <c r="D522" s="190" t="s">
        <v>6147</v>
      </c>
      <c r="E522" s="190" t="s">
        <v>6147</v>
      </c>
      <c r="F522" s="190" t="s">
        <v>6147</v>
      </c>
      <c r="G522" s="190" t="s">
        <v>6147</v>
      </c>
      <c r="H522" s="190" t="s">
        <v>6147</v>
      </c>
      <c r="I522" s="190" t="s">
        <v>6147</v>
      </c>
      <c r="J522" s="190" t="s">
        <v>6147</v>
      </c>
      <c r="K522" s="190" t="s">
        <v>6147</v>
      </c>
      <c r="L522" s="190" t="s">
        <v>6147</v>
      </c>
      <c r="M522" s="190" t="s">
        <v>6147</v>
      </c>
      <c r="N522" s="190" t="s">
        <v>6147</v>
      </c>
    </row>
    <row r="523" spans="1:14" x14ac:dyDescent="0.2">
      <c r="A523" s="190">
        <v>809409</v>
      </c>
      <c r="B523" s="190" t="s">
        <v>58</v>
      </c>
      <c r="C523" s="190" t="s">
        <v>6147</v>
      </c>
      <c r="D523" s="190" t="s">
        <v>6147</v>
      </c>
      <c r="E523" s="190" t="s">
        <v>6147</v>
      </c>
      <c r="F523" s="190" t="s">
        <v>6147</v>
      </c>
      <c r="G523" s="190" t="s">
        <v>6147</v>
      </c>
      <c r="H523" s="190" t="s">
        <v>6147</v>
      </c>
      <c r="I523" s="190" t="s">
        <v>6147</v>
      </c>
      <c r="J523" s="190" t="s">
        <v>6147</v>
      </c>
      <c r="K523" s="190" t="s">
        <v>6147</v>
      </c>
      <c r="L523" s="190" t="s">
        <v>6147</v>
      </c>
      <c r="M523" s="190" t="s">
        <v>6147</v>
      </c>
      <c r="N523" s="190" t="s">
        <v>6147</v>
      </c>
    </row>
    <row r="524" spans="1:14" x14ac:dyDescent="0.2">
      <c r="A524" s="190">
        <v>809419</v>
      </c>
      <c r="B524" s="190" t="s">
        <v>58</v>
      </c>
      <c r="C524" s="190" t="s">
        <v>6147</v>
      </c>
      <c r="D524" s="190" t="s">
        <v>6147</v>
      </c>
      <c r="E524" s="190" t="s">
        <v>6147</v>
      </c>
      <c r="F524" s="190" t="s">
        <v>6147</v>
      </c>
      <c r="G524" s="190" t="s">
        <v>6147</v>
      </c>
      <c r="H524" s="190" t="s">
        <v>6147</v>
      </c>
      <c r="I524" s="190" t="s">
        <v>6147</v>
      </c>
      <c r="J524" s="190" t="s">
        <v>6147</v>
      </c>
      <c r="K524" s="190" t="s">
        <v>6147</v>
      </c>
      <c r="L524" s="190" t="s">
        <v>6147</v>
      </c>
      <c r="M524" s="190" t="s">
        <v>6147</v>
      </c>
      <c r="N524" s="190" t="s">
        <v>6147</v>
      </c>
    </row>
    <row r="525" spans="1:14" x14ac:dyDescent="0.2">
      <c r="A525" s="190">
        <v>809424</v>
      </c>
      <c r="B525" s="190" t="s">
        <v>58</v>
      </c>
      <c r="C525" s="190" t="s">
        <v>6147</v>
      </c>
      <c r="D525" s="190" t="s">
        <v>6147</v>
      </c>
      <c r="G525" s="190" t="s">
        <v>6147</v>
      </c>
      <c r="H525" s="190" t="s">
        <v>6147</v>
      </c>
      <c r="J525" s="190" t="s">
        <v>6147</v>
      </c>
      <c r="K525" s="190" t="s">
        <v>6147</v>
      </c>
      <c r="M525" s="190" t="s">
        <v>6147</v>
      </c>
    </row>
    <row r="526" spans="1:14" x14ac:dyDescent="0.2">
      <c r="A526" s="190">
        <v>809426</v>
      </c>
      <c r="B526" s="190" t="s">
        <v>58</v>
      </c>
      <c r="C526" s="190" t="s">
        <v>6147</v>
      </c>
      <c r="D526" s="190" t="s">
        <v>6147</v>
      </c>
      <c r="E526" s="190" t="s">
        <v>6147</v>
      </c>
      <c r="F526" s="190" t="s">
        <v>6147</v>
      </c>
      <c r="G526" s="190" t="s">
        <v>6147</v>
      </c>
      <c r="H526" s="190" t="s">
        <v>6147</v>
      </c>
      <c r="I526" s="190" t="s">
        <v>6147</v>
      </c>
      <c r="J526" s="190" t="s">
        <v>6147</v>
      </c>
      <c r="K526" s="190" t="s">
        <v>6147</v>
      </c>
      <c r="L526" s="190" t="s">
        <v>6147</v>
      </c>
      <c r="M526" s="190" t="s">
        <v>6147</v>
      </c>
      <c r="N526" s="190" t="s">
        <v>6147</v>
      </c>
    </row>
    <row r="527" spans="1:14" x14ac:dyDescent="0.2">
      <c r="A527" s="190">
        <v>809430</v>
      </c>
      <c r="B527" s="190" t="s">
        <v>58</v>
      </c>
      <c r="E527" s="190" t="s">
        <v>6147</v>
      </c>
      <c r="F527" s="190" t="s">
        <v>6147</v>
      </c>
      <c r="G527" s="190" t="s">
        <v>6147</v>
      </c>
      <c r="H527" s="190" t="s">
        <v>6147</v>
      </c>
      <c r="I527" s="190" t="s">
        <v>6147</v>
      </c>
      <c r="J527" s="190" t="s">
        <v>6147</v>
      </c>
      <c r="K527" s="190" t="s">
        <v>6147</v>
      </c>
      <c r="L527" s="190" t="s">
        <v>6147</v>
      </c>
      <c r="M527" s="190" t="s">
        <v>6147</v>
      </c>
      <c r="N527" s="190" t="s">
        <v>6147</v>
      </c>
    </row>
    <row r="528" spans="1:14" x14ac:dyDescent="0.2">
      <c r="A528" s="190">
        <v>809437</v>
      </c>
      <c r="B528" s="190" t="s">
        <v>58</v>
      </c>
      <c r="D528" s="190" t="s">
        <v>6147</v>
      </c>
      <c r="E528" s="190" t="s">
        <v>6147</v>
      </c>
      <c r="F528" s="190" t="s">
        <v>6147</v>
      </c>
      <c r="H528" s="190" t="s">
        <v>6147</v>
      </c>
      <c r="I528" s="190" t="s">
        <v>6147</v>
      </c>
      <c r="J528" s="190" t="s">
        <v>6147</v>
      </c>
      <c r="K528" s="190" t="s">
        <v>6147</v>
      </c>
      <c r="M528" s="190" t="s">
        <v>6147</v>
      </c>
      <c r="N528" s="190" t="s">
        <v>6147</v>
      </c>
    </row>
    <row r="529" spans="1:14" x14ac:dyDescent="0.2">
      <c r="A529" s="190">
        <v>809439</v>
      </c>
      <c r="B529" s="190" t="s">
        <v>58</v>
      </c>
      <c r="C529" s="190" t="s">
        <v>6147</v>
      </c>
      <c r="D529" s="190" t="s">
        <v>6147</v>
      </c>
      <c r="E529" s="190" t="s">
        <v>6147</v>
      </c>
      <c r="F529" s="190" t="s">
        <v>6147</v>
      </c>
      <c r="G529" s="190" t="s">
        <v>6147</v>
      </c>
      <c r="H529" s="190" t="s">
        <v>6147</v>
      </c>
      <c r="I529" s="190" t="s">
        <v>6147</v>
      </c>
      <c r="J529" s="190" t="s">
        <v>6147</v>
      </c>
      <c r="K529" s="190" t="s">
        <v>6147</v>
      </c>
      <c r="L529" s="190" t="s">
        <v>6147</v>
      </c>
      <c r="M529" s="190" t="s">
        <v>6147</v>
      </c>
      <c r="N529" s="190" t="s">
        <v>6147</v>
      </c>
    </row>
    <row r="530" spans="1:14" x14ac:dyDescent="0.2">
      <c r="A530" s="190">
        <v>809440</v>
      </c>
      <c r="B530" s="190" t="s">
        <v>58</v>
      </c>
      <c r="D530" s="190" t="s">
        <v>6147</v>
      </c>
      <c r="F530" s="190" t="s">
        <v>6147</v>
      </c>
      <c r="G530" s="190" t="s">
        <v>6147</v>
      </c>
      <c r="H530" s="190" t="s">
        <v>6147</v>
      </c>
      <c r="I530" s="190" t="s">
        <v>6147</v>
      </c>
      <c r="J530" s="190" t="s">
        <v>6147</v>
      </c>
      <c r="K530" s="190" t="s">
        <v>6147</v>
      </c>
      <c r="L530" s="190" t="s">
        <v>6147</v>
      </c>
      <c r="M530" s="190" t="s">
        <v>6147</v>
      </c>
      <c r="N530" s="190" t="s">
        <v>6147</v>
      </c>
    </row>
    <row r="531" spans="1:14" x14ac:dyDescent="0.2">
      <c r="A531" s="190">
        <v>809441</v>
      </c>
      <c r="B531" s="190" t="s">
        <v>58</v>
      </c>
      <c r="C531" s="190" t="s">
        <v>6147</v>
      </c>
      <c r="D531" s="190" t="s">
        <v>6147</v>
      </c>
      <c r="E531" s="190" t="s">
        <v>6147</v>
      </c>
      <c r="F531" s="190" t="s">
        <v>6147</v>
      </c>
      <c r="G531" s="190" t="s">
        <v>6147</v>
      </c>
      <c r="H531" s="190" t="s">
        <v>6147</v>
      </c>
      <c r="I531" s="190" t="s">
        <v>6147</v>
      </c>
      <c r="J531" s="190" t="s">
        <v>6147</v>
      </c>
      <c r="K531" s="190" t="s">
        <v>6147</v>
      </c>
      <c r="L531" s="190" t="s">
        <v>6147</v>
      </c>
      <c r="M531" s="190" t="s">
        <v>6147</v>
      </c>
      <c r="N531" s="190" t="s">
        <v>6147</v>
      </c>
    </row>
    <row r="532" spans="1:14" x14ac:dyDescent="0.2">
      <c r="A532" s="190">
        <v>809447</v>
      </c>
      <c r="B532" s="190" t="s">
        <v>58</v>
      </c>
      <c r="D532" s="190" t="s">
        <v>6147</v>
      </c>
      <c r="E532" s="190" t="s">
        <v>6147</v>
      </c>
      <c r="H532" s="190" t="s">
        <v>6147</v>
      </c>
      <c r="I532" s="190" t="s">
        <v>6147</v>
      </c>
      <c r="J532" s="190" t="s">
        <v>6147</v>
      </c>
      <c r="K532" s="190" t="s">
        <v>6147</v>
      </c>
      <c r="L532" s="190" t="s">
        <v>6147</v>
      </c>
      <c r="M532" s="190" t="s">
        <v>6147</v>
      </c>
      <c r="N532" s="190" t="s">
        <v>6147</v>
      </c>
    </row>
    <row r="533" spans="1:14" x14ac:dyDescent="0.2">
      <c r="A533" s="190">
        <v>809461</v>
      </c>
      <c r="B533" s="190" t="s">
        <v>58</v>
      </c>
      <c r="D533" s="190" t="s">
        <v>6147</v>
      </c>
      <c r="E533" s="190" t="s">
        <v>6147</v>
      </c>
      <c r="F533" s="190" t="s">
        <v>6147</v>
      </c>
      <c r="G533" s="190" t="s">
        <v>6147</v>
      </c>
      <c r="H533" s="190" t="s">
        <v>6147</v>
      </c>
      <c r="I533" s="190" t="s">
        <v>6147</v>
      </c>
      <c r="J533" s="190" t="s">
        <v>6147</v>
      </c>
      <c r="K533" s="190" t="s">
        <v>6147</v>
      </c>
      <c r="L533" s="190" t="s">
        <v>6147</v>
      </c>
      <c r="M533" s="190" t="s">
        <v>6147</v>
      </c>
      <c r="N533" s="190" t="s">
        <v>6147</v>
      </c>
    </row>
    <row r="534" spans="1:14" x14ac:dyDescent="0.2">
      <c r="A534" s="190">
        <v>809469</v>
      </c>
      <c r="B534" s="190" t="s">
        <v>58</v>
      </c>
      <c r="C534" s="190" t="s">
        <v>6147</v>
      </c>
      <c r="D534" s="190" t="s">
        <v>6147</v>
      </c>
      <c r="E534" s="190" t="s">
        <v>6147</v>
      </c>
      <c r="H534" s="190" t="s">
        <v>6147</v>
      </c>
      <c r="I534" s="190" t="s">
        <v>6147</v>
      </c>
      <c r="L534" s="190" t="s">
        <v>6147</v>
      </c>
      <c r="M534" s="190" t="s">
        <v>6147</v>
      </c>
      <c r="N534" s="190" t="s">
        <v>6147</v>
      </c>
    </row>
    <row r="535" spans="1:14" x14ac:dyDescent="0.2">
      <c r="A535" s="190">
        <v>809470</v>
      </c>
      <c r="B535" s="190" t="s">
        <v>58</v>
      </c>
      <c r="C535" s="190" t="s">
        <v>6147</v>
      </c>
      <c r="D535" s="190" t="s">
        <v>6147</v>
      </c>
      <c r="E535" s="190" t="s">
        <v>6147</v>
      </c>
      <c r="F535" s="190" t="s">
        <v>6147</v>
      </c>
      <c r="G535" s="190" t="s">
        <v>6147</v>
      </c>
      <c r="H535" s="190" t="s">
        <v>6147</v>
      </c>
      <c r="I535" s="190" t="s">
        <v>6147</v>
      </c>
      <c r="J535" s="190" t="s">
        <v>6147</v>
      </c>
      <c r="K535" s="190" t="s">
        <v>6147</v>
      </c>
      <c r="L535" s="190" t="s">
        <v>6147</v>
      </c>
      <c r="M535" s="190" t="s">
        <v>6147</v>
      </c>
      <c r="N535" s="190" t="s">
        <v>6147</v>
      </c>
    </row>
    <row r="536" spans="1:14" x14ac:dyDescent="0.2">
      <c r="A536" s="190">
        <v>809485</v>
      </c>
      <c r="B536" s="190" t="s">
        <v>58</v>
      </c>
      <c r="D536" s="190" t="s">
        <v>6147</v>
      </c>
      <c r="E536" s="190" t="s">
        <v>6147</v>
      </c>
      <c r="F536" s="190" t="s">
        <v>6147</v>
      </c>
      <c r="G536" s="190" t="s">
        <v>6147</v>
      </c>
      <c r="H536" s="190" t="s">
        <v>6147</v>
      </c>
      <c r="J536" s="190" t="s">
        <v>6147</v>
      </c>
      <c r="K536" s="190" t="s">
        <v>6147</v>
      </c>
      <c r="L536" s="190" t="s">
        <v>6147</v>
      </c>
      <c r="M536" s="190" t="s">
        <v>6147</v>
      </c>
      <c r="N536" s="190" t="s">
        <v>6147</v>
      </c>
    </row>
    <row r="537" spans="1:14" x14ac:dyDescent="0.2">
      <c r="A537" s="190">
        <v>809489</v>
      </c>
      <c r="B537" s="190" t="s">
        <v>58</v>
      </c>
      <c r="C537" s="190" t="s">
        <v>6147</v>
      </c>
      <c r="H537" s="190" t="s">
        <v>6147</v>
      </c>
      <c r="J537" s="190" t="s">
        <v>6147</v>
      </c>
      <c r="K537" s="190" t="s">
        <v>6147</v>
      </c>
      <c r="M537" s="190" t="s">
        <v>6147</v>
      </c>
      <c r="N537" s="190" t="s">
        <v>6147</v>
      </c>
    </row>
    <row r="538" spans="1:14" x14ac:dyDescent="0.2">
      <c r="A538" s="190">
        <v>809492</v>
      </c>
      <c r="B538" s="190" t="s">
        <v>58</v>
      </c>
      <c r="D538" s="190" t="s">
        <v>6147</v>
      </c>
      <c r="J538" s="190" t="s">
        <v>6147</v>
      </c>
      <c r="K538" s="190" t="s">
        <v>6147</v>
      </c>
      <c r="L538" s="190" t="s">
        <v>6147</v>
      </c>
      <c r="M538" s="190" t="s">
        <v>6147</v>
      </c>
    </row>
    <row r="539" spans="1:14" x14ac:dyDescent="0.2">
      <c r="A539" s="190">
        <v>809497</v>
      </c>
      <c r="B539" s="190" t="s">
        <v>58</v>
      </c>
      <c r="C539" s="190" t="s">
        <v>6147</v>
      </c>
      <c r="D539" s="190" t="s">
        <v>6147</v>
      </c>
      <c r="E539" s="190" t="s">
        <v>6147</v>
      </c>
      <c r="F539" s="190" t="s">
        <v>6147</v>
      </c>
      <c r="G539" s="190" t="s">
        <v>6147</v>
      </c>
      <c r="H539" s="190" t="s">
        <v>6147</v>
      </c>
      <c r="I539" s="190" t="s">
        <v>6147</v>
      </c>
      <c r="J539" s="190" t="s">
        <v>6147</v>
      </c>
      <c r="K539" s="190" t="s">
        <v>6147</v>
      </c>
      <c r="L539" s="190" t="s">
        <v>6147</v>
      </c>
      <c r="M539" s="190" t="s">
        <v>6147</v>
      </c>
      <c r="N539" s="190" t="s">
        <v>6147</v>
      </c>
    </row>
    <row r="540" spans="1:14" x14ac:dyDescent="0.2">
      <c r="A540" s="190">
        <v>809498</v>
      </c>
      <c r="B540" s="190" t="s">
        <v>58</v>
      </c>
      <c r="D540" s="190" t="s">
        <v>6147</v>
      </c>
      <c r="E540" s="190" t="s">
        <v>6147</v>
      </c>
      <c r="F540" s="190" t="s">
        <v>6147</v>
      </c>
      <c r="H540" s="190" t="s">
        <v>6147</v>
      </c>
      <c r="I540" s="190" t="s">
        <v>6147</v>
      </c>
      <c r="J540" s="190" t="s">
        <v>6147</v>
      </c>
      <c r="K540" s="190" t="s">
        <v>6147</v>
      </c>
      <c r="L540" s="190" t="s">
        <v>6147</v>
      </c>
      <c r="M540" s="190" t="s">
        <v>6147</v>
      </c>
      <c r="N540" s="190" t="s">
        <v>6147</v>
      </c>
    </row>
    <row r="541" spans="1:14" x14ac:dyDescent="0.2">
      <c r="A541" s="190">
        <v>809507</v>
      </c>
      <c r="B541" s="190" t="s">
        <v>58</v>
      </c>
      <c r="C541" s="190" t="s">
        <v>6147</v>
      </c>
      <c r="D541" s="190" t="s">
        <v>6147</v>
      </c>
      <c r="E541" s="190" t="s">
        <v>6147</v>
      </c>
      <c r="F541" s="190" t="s">
        <v>6147</v>
      </c>
      <c r="G541" s="190" t="s">
        <v>6147</v>
      </c>
      <c r="H541" s="190" t="s">
        <v>6147</v>
      </c>
      <c r="I541" s="190" t="s">
        <v>6147</v>
      </c>
      <c r="J541" s="190" t="s">
        <v>6147</v>
      </c>
      <c r="K541" s="190" t="s">
        <v>6147</v>
      </c>
      <c r="L541" s="190" t="s">
        <v>6147</v>
      </c>
      <c r="M541" s="190" t="s">
        <v>6147</v>
      </c>
      <c r="N541" s="190" t="s">
        <v>6147</v>
      </c>
    </row>
    <row r="542" spans="1:14" x14ac:dyDescent="0.2">
      <c r="A542" s="190">
        <v>809517</v>
      </c>
      <c r="B542" s="190" t="s">
        <v>58</v>
      </c>
      <c r="C542" s="190" t="s">
        <v>6147</v>
      </c>
      <c r="D542" s="190" t="s">
        <v>6147</v>
      </c>
      <c r="E542" s="190" t="s">
        <v>6147</v>
      </c>
      <c r="F542" s="190" t="s">
        <v>6147</v>
      </c>
      <c r="G542" s="190" t="s">
        <v>6147</v>
      </c>
      <c r="H542" s="190" t="s">
        <v>6147</v>
      </c>
      <c r="I542" s="190" t="s">
        <v>6147</v>
      </c>
      <c r="J542" s="190" t="s">
        <v>6147</v>
      </c>
      <c r="K542" s="190" t="s">
        <v>6147</v>
      </c>
      <c r="L542" s="190" t="s">
        <v>6147</v>
      </c>
      <c r="M542" s="190" t="s">
        <v>6147</v>
      </c>
      <c r="N542" s="190" t="s">
        <v>6147</v>
      </c>
    </row>
    <row r="543" spans="1:14" x14ac:dyDescent="0.2">
      <c r="A543" s="190">
        <v>809534</v>
      </c>
      <c r="B543" s="190" t="s">
        <v>58</v>
      </c>
      <c r="C543" s="190" t="s">
        <v>6147</v>
      </c>
      <c r="D543" s="190" t="s">
        <v>6147</v>
      </c>
      <c r="E543" s="190" t="s">
        <v>6147</v>
      </c>
      <c r="F543" s="190" t="s">
        <v>6147</v>
      </c>
      <c r="G543" s="190" t="s">
        <v>6147</v>
      </c>
      <c r="H543" s="190" t="s">
        <v>6147</v>
      </c>
      <c r="I543" s="190" t="s">
        <v>6147</v>
      </c>
      <c r="J543" s="190" t="s">
        <v>6147</v>
      </c>
      <c r="K543" s="190" t="s">
        <v>6147</v>
      </c>
      <c r="L543" s="190" t="s">
        <v>6147</v>
      </c>
      <c r="M543" s="190" t="s">
        <v>6147</v>
      </c>
      <c r="N543" s="190" t="s">
        <v>6147</v>
      </c>
    </row>
    <row r="544" spans="1:14" x14ac:dyDescent="0.2">
      <c r="A544" s="190">
        <v>809535</v>
      </c>
      <c r="B544" s="190" t="s">
        <v>58</v>
      </c>
      <c r="C544" s="190" t="s">
        <v>6147</v>
      </c>
      <c r="D544" s="190" t="s">
        <v>6147</v>
      </c>
      <c r="E544" s="190" t="s">
        <v>6147</v>
      </c>
      <c r="F544" s="190" t="s">
        <v>6147</v>
      </c>
      <c r="G544" s="190" t="s">
        <v>6147</v>
      </c>
      <c r="H544" s="190" t="s">
        <v>6147</v>
      </c>
      <c r="I544" s="190" t="s">
        <v>6147</v>
      </c>
      <c r="J544" s="190" t="s">
        <v>6147</v>
      </c>
      <c r="K544" s="190" t="s">
        <v>6147</v>
      </c>
      <c r="L544" s="190" t="s">
        <v>6147</v>
      </c>
      <c r="M544" s="190" t="s">
        <v>6147</v>
      </c>
      <c r="N544" s="190" t="s">
        <v>6147</v>
      </c>
    </row>
    <row r="545" spans="1:14" x14ac:dyDescent="0.2">
      <c r="A545" s="190">
        <v>809549</v>
      </c>
      <c r="B545" s="190" t="s">
        <v>58</v>
      </c>
      <c r="C545" s="190" t="s">
        <v>6147</v>
      </c>
      <c r="D545" s="190" t="s">
        <v>6147</v>
      </c>
      <c r="F545" s="190" t="s">
        <v>6147</v>
      </c>
      <c r="G545" s="190" t="s">
        <v>6147</v>
      </c>
      <c r="H545" s="190" t="s">
        <v>6147</v>
      </c>
      <c r="I545" s="190" t="s">
        <v>6147</v>
      </c>
      <c r="J545" s="190" t="s">
        <v>6147</v>
      </c>
      <c r="K545" s="190" t="s">
        <v>6147</v>
      </c>
      <c r="L545" s="190" t="s">
        <v>6147</v>
      </c>
      <c r="M545" s="190" t="s">
        <v>6147</v>
      </c>
      <c r="N545" s="190" t="s">
        <v>6147</v>
      </c>
    </row>
    <row r="546" spans="1:14" x14ac:dyDescent="0.2">
      <c r="A546" s="190">
        <v>809555</v>
      </c>
      <c r="B546" s="190" t="s">
        <v>58</v>
      </c>
      <c r="E546" s="190" t="s">
        <v>6147</v>
      </c>
      <c r="F546" s="190" t="s">
        <v>6147</v>
      </c>
      <c r="H546" s="190" t="s">
        <v>6147</v>
      </c>
      <c r="I546" s="190" t="s">
        <v>6147</v>
      </c>
      <c r="K546" s="190" t="s">
        <v>6147</v>
      </c>
      <c r="L546" s="190" t="s">
        <v>6147</v>
      </c>
      <c r="M546" s="190" t="s">
        <v>6147</v>
      </c>
      <c r="N546" s="190" t="s">
        <v>6147</v>
      </c>
    </row>
    <row r="547" spans="1:14" x14ac:dyDescent="0.2">
      <c r="A547" s="190">
        <v>809558</v>
      </c>
      <c r="B547" s="190" t="s">
        <v>58</v>
      </c>
      <c r="C547" s="190" t="s">
        <v>6147</v>
      </c>
      <c r="D547" s="190" t="s">
        <v>6147</v>
      </c>
      <c r="G547" s="190" t="s">
        <v>6147</v>
      </c>
      <c r="H547" s="190" t="s">
        <v>6147</v>
      </c>
      <c r="I547" s="190" t="s">
        <v>6147</v>
      </c>
      <c r="J547" s="190" t="s">
        <v>6147</v>
      </c>
      <c r="K547" s="190" t="s">
        <v>6147</v>
      </c>
      <c r="L547" s="190" t="s">
        <v>6147</v>
      </c>
      <c r="M547" s="190" t="s">
        <v>6147</v>
      </c>
      <c r="N547" s="190" t="s">
        <v>6147</v>
      </c>
    </row>
    <row r="548" spans="1:14" x14ac:dyDescent="0.2">
      <c r="A548" s="190">
        <v>809561</v>
      </c>
      <c r="B548" s="190" t="s">
        <v>58</v>
      </c>
      <c r="D548" s="190" t="s">
        <v>6147</v>
      </c>
      <c r="E548" s="190" t="s">
        <v>6147</v>
      </c>
      <c r="F548" s="190" t="s">
        <v>6147</v>
      </c>
      <c r="G548" s="190" t="s">
        <v>6147</v>
      </c>
      <c r="H548" s="190" t="s">
        <v>6147</v>
      </c>
      <c r="I548" s="190" t="s">
        <v>6147</v>
      </c>
      <c r="J548" s="190" t="s">
        <v>6147</v>
      </c>
      <c r="K548" s="190" t="s">
        <v>6147</v>
      </c>
      <c r="L548" s="190" t="s">
        <v>6147</v>
      </c>
      <c r="M548" s="190" t="s">
        <v>6147</v>
      </c>
      <c r="N548" s="190" t="s">
        <v>6147</v>
      </c>
    </row>
    <row r="549" spans="1:14" x14ac:dyDescent="0.2">
      <c r="A549" s="190">
        <v>809568</v>
      </c>
      <c r="B549" s="190" t="s">
        <v>58</v>
      </c>
      <c r="E549" s="190" t="s">
        <v>6147</v>
      </c>
      <c r="F549" s="190" t="s">
        <v>6147</v>
      </c>
      <c r="G549" s="190" t="s">
        <v>6147</v>
      </c>
      <c r="H549" s="190" t="s">
        <v>6147</v>
      </c>
      <c r="I549" s="190" t="s">
        <v>6147</v>
      </c>
      <c r="J549" s="190" t="s">
        <v>6147</v>
      </c>
      <c r="K549" s="190" t="s">
        <v>6147</v>
      </c>
      <c r="L549" s="190" t="s">
        <v>6147</v>
      </c>
      <c r="M549" s="190" t="s">
        <v>6147</v>
      </c>
      <c r="N549" s="190" t="s">
        <v>6147</v>
      </c>
    </row>
    <row r="550" spans="1:14" x14ac:dyDescent="0.2">
      <c r="A550" s="190">
        <v>809572</v>
      </c>
      <c r="B550" s="190" t="s">
        <v>58</v>
      </c>
      <c r="D550" s="190" t="s">
        <v>6147</v>
      </c>
      <c r="E550" s="190" t="s">
        <v>6147</v>
      </c>
      <c r="F550" s="190" t="s">
        <v>6147</v>
      </c>
      <c r="G550" s="190" t="s">
        <v>6147</v>
      </c>
      <c r="H550" s="190" t="s">
        <v>6147</v>
      </c>
      <c r="I550" s="190" t="s">
        <v>6147</v>
      </c>
      <c r="J550" s="190" t="s">
        <v>6147</v>
      </c>
      <c r="K550" s="190" t="s">
        <v>6147</v>
      </c>
      <c r="L550" s="190" t="s">
        <v>6147</v>
      </c>
      <c r="M550" s="190" t="s">
        <v>6147</v>
      </c>
      <c r="N550" s="190" t="s">
        <v>6147</v>
      </c>
    </row>
    <row r="551" spans="1:14" x14ac:dyDescent="0.2">
      <c r="A551" s="190">
        <v>809573</v>
      </c>
      <c r="B551" s="190" t="s">
        <v>58</v>
      </c>
      <c r="C551" s="190" t="s">
        <v>6147</v>
      </c>
      <c r="E551" s="190" t="s">
        <v>6147</v>
      </c>
      <c r="F551" s="190" t="s">
        <v>6147</v>
      </c>
      <c r="G551" s="190" t="s">
        <v>6147</v>
      </c>
      <c r="I551" s="190" t="s">
        <v>6147</v>
      </c>
      <c r="K551" s="190" t="s">
        <v>6147</v>
      </c>
      <c r="L551" s="190" t="s">
        <v>6147</v>
      </c>
      <c r="M551" s="190" t="s">
        <v>6147</v>
      </c>
      <c r="N551" s="190" t="s">
        <v>6147</v>
      </c>
    </row>
    <row r="552" spans="1:14" x14ac:dyDescent="0.2">
      <c r="A552" s="190">
        <v>809581</v>
      </c>
      <c r="B552" s="190" t="s">
        <v>58</v>
      </c>
      <c r="C552" s="190" t="s">
        <v>6147</v>
      </c>
      <c r="D552" s="190" t="s">
        <v>6147</v>
      </c>
      <c r="E552" s="190" t="s">
        <v>6147</v>
      </c>
      <c r="F552" s="190" t="s">
        <v>6147</v>
      </c>
      <c r="G552" s="190" t="s">
        <v>6147</v>
      </c>
      <c r="H552" s="190" t="s">
        <v>6147</v>
      </c>
      <c r="I552" s="190" t="s">
        <v>6147</v>
      </c>
      <c r="J552" s="190" t="s">
        <v>6147</v>
      </c>
      <c r="K552" s="190" t="s">
        <v>6147</v>
      </c>
      <c r="L552" s="190" t="s">
        <v>6147</v>
      </c>
      <c r="M552" s="190" t="s">
        <v>6147</v>
      </c>
      <c r="N552" s="190" t="s">
        <v>6147</v>
      </c>
    </row>
    <row r="553" spans="1:14" x14ac:dyDescent="0.2">
      <c r="A553" s="190">
        <v>809584</v>
      </c>
      <c r="B553" s="190" t="s">
        <v>58</v>
      </c>
      <c r="C553" s="190" t="s">
        <v>6147</v>
      </c>
      <c r="D553" s="190" t="s">
        <v>6147</v>
      </c>
      <c r="E553" s="190" t="s">
        <v>6147</v>
      </c>
      <c r="F553" s="190" t="s">
        <v>6147</v>
      </c>
      <c r="H553" s="190" t="s">
        <v>6147</v>
      </c>
      <c r="I553" s="190" t="s">
        <v>6147</v>
      </c>
      <c r="J553" s="190" t="s">
        <v>6147</v>
      </c>
      <c r="K553" s="190" t="s">
        <v>6147</v>
      </c>
      <c r="L553" s="190" t="s">
        <v>6147</v>
      </c>
      <c r="M553" s="190" t="s">
        <v>6147</v>
      </c>
      <c r="N553" s="190" t="s">
        <v>6147</v>
      </c>
    </row>
    <row r="554" spans="1:14" x14ac:dyDescent="0.2">
      <c r="A554" s="190">
        <v>809594</v>
      </c>
      <c r="B554" s="190" t="s">
        <v>58</v>
      </c>
      <c r="C554" s="190" t="s">
        <v>6147</v>
      </c>
      <c r="D554" s="190" t="s">
        <v>6147</v>
      </c>
      <c r="E554" s="190" t="s">
        <v>6147</v>
      </c>
      <c r="H554" s="190" t="s">
        <v>6147</v>
      </c>
      <c r="I554" s="190" t="s">
        <v>6147</v>
      </c>
      <c r="K554" s="190" t="s">
        <v>6147</v>
      </c>
      <c r="L554" s="190" t="s">
        <v>6147</v>
      </c>
      <c r="M554" s="190" t="s">
        <v>6147</v>
      </c>
      <c r="N554" s="190" t="s">
        <v>6147</v>
      </c>
    </row>
    <row r="555" spans="1:14" x14ac:dyDescent="0.2">
      <c r="A555" s="190">
        <v>809596</v>
      </c>
      <c r="B555" s="190" t="s">
        <v>58</v>
      </c>
      <c r="C555" s="190" t="s">
        <v>6147</v>
      </c>
      <c r="D555" s="190" t="s">
        <v>6147</v>
      </c>
      <c r="G555" s="190" t="s">
        <v>6147</v>
      </c>
      <c r="H555" s="190" t="s">
        <v>6147</v>
      </c>
      <c r="I555" s="190" t="s">
        <v>6147</v>
      </c>
      <c r="J555" s="190" t="s">
        <v>6147</v>
      </c>
      <c r="K555" s="190" t="s">
        <v>6147</v>
      </c>
      <c r="L555" s="190" t="s">
        <v>6147</v>
      </c>
      <c r="M555" s="190" t="s">
        <v>6147</v>
      </c>
      <c r="N555" s="190" t="s">
        <v>6147</v>
      </c>
    </row>
    <row r="556" spans="1:14" x14ac:dyDescent="0.2">
      <c r="A556" s="190">
        <v>809602</v>
      </c>
      <c r="B556" s="190" t="s">
        <v>58</v>
      </c>
      <c r="C556" s="190" t="s">
        <v>6147</v>
      </c>
      <c r="E556" s="190" t="s">
        <v>6147</v>
      </c>
      <c r="G556" s="190" t="s">
        <v>6147</v>
      </c>
      <c r="H556" s="190" t="s">
        <v>6147</v>
      </c>
      <c r="I556" s="190" t="s">
        <v>6147</v>
      </c>
      <c r="J556" s="190" t="s">
        <v>6147</v>
      </c>
      <c r="K556" s="190" t="s">
        <v>6147</v>
      </c>
      <c r="L556" s="190" t="s">
        <v>6147</v>
      </c>
      <c r="M556" s="190" t="s">
        <v>6147</v>
      </c>
      <c r="N556" s="190" t="s">
        <v>6147</v>
      </c>
    </row>
    <row r="557" spans="1:14" x14ac:dyDescent="0.2">
      <c r="A557" s="190">
        <v>809611</v>
      </c>
      <c r="B557" s="190" t="s">
        <v>58</v>
      </c>
      <c r="C557" s="190" t="s">
        <v>6147</v>
      </c>
      <c r="D557" s="190" t="s">
        <v>6147</v>
      </c>
      <c r="E557" s="190" t="s">
        <v>6147</v>
      </c>
      <c r="H557" s="190" t="s">
        <v>6147</v>
      </c>
      <c r="I557" s="190" t="s">
        <v>6147</v>
      </c>
      <c r="J557" s="190" t="s">
        <v>6147</v>
      </c>
      <c r="L557" s="190" t="s">
        <v>6147</v>
      </c>
      <c r="M557" s="190" t="s">
        <v>6147</v>
      </c>
      <c r="N557" s="190" t="s">
        <v>6147</v>
      </c>
    </row>
    <row r="558" spans="1:14" x14ac:dyDescent="0.2">
      <c r="A558" s="190">
        <v>809615</v>
      </c>
      <c r="B558" s="190" t="s">
        <v>58</v>
      </c>
      <c r="C558" s="190" t="s">
        <v>6147</v>
      </c>
      <c r="D558" s="190" t="s">
        <v>6147</v>
      </c>
      <c r="E558" s="190" t="s">
        <v>6147</v>
      </c>
      <c r="F558" s="190" t="s">
        <v>6147</v>
      </c>
      <c r="G558" s="190" t="s">
        <v>6147</v>
      </c>
      <c r="H558" s="190" t="s">
        <v>6147</v>
      </c>
      <c r="I558" s="190" t="s">
        <v>6147</v>
      </c>
      <c r="J558" s="190" t="s">
        <v>6147</v>
      </c>
      <c r="K558" s="190" t="s">
        <v>6147</v>
      </c>
      <c r="L558" s="190" t="s">
        <v>6147</v>
      </c>
      <c r="M558" s="190" t="s">
        <v>6147</v>
      </c>
      <c r="N558" s="190" t="s">
        <v>6147</v>
      </c>
    </row>
    <row r="559" spans="1:14" x14ac:dyDescent="0.2">
      <c r="A559" s="190">
        <v>809620</v>
      </c>
      <c r="B559" s="190" t="s">
        <v>58</v>
      </c>
      <c r="H559" s="190" t="s">
        <v>6147</v>
      </c>
      <c r="J559" s="190" t="s">
        <v>6147</v>
      </c>
      <c r="K559" s="190" t="s">
        <v>6147</v>
      </c>
      <c r="L559" s="190" t="s">
        <v>6147</v>
      </c>
      <c r="M559" s="190" t="s">
        <v>6147</v>
      </c>
      <c r="N559" s="190" t="s">
        <v>6147</v>
      </c>
    </row>
    <row r="560" spans="1:14" x14ac:dyDescent="0.2">
      <c r="A560" s="190">
        <v>809623</v>
      </c>
      <c r="B560" s="190" t="s">
        <v>58</v>
      </c>
      <c r="D560" s="190" t="s">
        <v>6147</v>
      </c>
      <c r="E560" s="190" t="s">
        <v>6147</v>
      </c>
      <c r="F560" s="190" t="s">
        <v>6147</v>
      </c>
      <c r="H560" s="190" t="s">
        <v>6147</v>
      </c>
      <c r="I560" s="190" t="s">
        <v>6147</v>
      </c>
      <c r="J560" s="190" t="s">
        <v>6147</v>
      </c>
      <c r="K560" s="190" t="s">
        <v>6147</v>
      </c>
      <c r="L560" s="190" t="s">
        <v>6147</v>
      </c>
      <c r="M560" s="190" t="s">
        <v>6147</v>
      </c>
      <c r="N560" s="190" t="s">
        <v>6147</v>
      </c>
    </row>
    <row r="561" spans="1:14" x14ac:dyDescent="0.2">
      <c r="A561" s="190">
        <v>809625</v>
      </c>
      <c r="B561" s="190" t="s">
        <v>58</v>
      </c>
      <c r="C561" s="190" t="s">
        <v>6147</v>
      </c>
      <c r="D561" s="190" t="s">
        <v>6147</v>
      </c>
      <c r="E561" s="190" t="s">
        <v>6147</v>
      </c>
      <c r="F561" s="190" t="s">
        <v>6147</v>
      </c>
      <c r="G561" s="190" t="s">
        <v>6147</v>
      </c>
      <c r="H561" s="190" t="s">
        <v>6147</v>
      </c>
      <c r="I561" s="190" t="s">
        <v>6147</v>
      </c>
      <c r="J561" s="190" t="s">
        <v>6147</v>
      </c>
      <c r="K561" s="190" t="s">
        <v>6147</v>
      </c>
      <c r="L561" s="190" t="s">
        <v>6147</v>
      </c>
      <c r="M561" s="190" t="s">
        <v>6147</v>
      </c>
      <c r="N561" s="190" t="s">
        <v>6147</v>
      </c>
    </row>
    <row r="562" spans="1:14" x14ac:dyDescent="0.2">
      <c r="A562" s="190">
        <v>809653</v>
      </c>
      <c r="B562" s="190" t="s">
        <v>58</v>
      </c>
      <c r="C562" s="190" t="s">
        <v>6147</v>
      </c>
      <c r="D562" s="190" t="s">
        <v>6147</v>
      </c>
      <c r="E562" s="190" t="s">
        <v>6147</v>
      </c>
      <c r="G562" s="190" t="s">
        <v>6147</v>
      </c>
      <c r="H562" s="190" t="s">
        <v>6147</v>
      </c>
      <c r="I562" s="190" t="s">
        <v>6147</v>
      </c>
      <c r="J562" s="190" t="s">
        <v>6147</v>
      </c>
      <c r="K562" s="190" t="s">
        <v>6147</v>
      </c>
      <c r="L562" s="190" t="s">
        <v>6147</v>
      </c>
      <c r="M562" s="190" t="s">
        <v>6147</v>
      </c>
      <c r="N562" s="190" t="s">
        <v>6147</v>
      </c>
    </row>
    <row r="563" spans="1:14" x14ac:dyDescent="0.2">
      <c r="A563" s="190">
        <v>809656</v>
      </c>
      <c r="B563" s="190" t="s">
        <v>58</v>
      </c>
      <c r="D563" s="190" t="s">
        <v>6147</v>
      </c>
      <c r="E563" s="190" t="s">
        <v>6147</v>
      </c>
      <c r="F563" s="190" t="s">
        <v>6147</v>
      </c>
      <c r="G563" s="190" t="s">
        <v>6147</v>
      </c>
      <c r="H563" s="190" t="s">
        <v>6147</v>
      </c>
      <c r="I563" s="190" t="s">
        <v>6147</v>
      </c>
      <c r="J563" s="190" t="s">
        <v>6147</v>
      </c>
      <c r="K563" s="190" t="s">
        <v>6147</v>
      </c>
      <c r="L563" s="190" t="s">
        <v>6147</v>
      </c>
      <c r="M563" s="190" t="s">
        <v>6147</v>
      </c>
      <c r="N563" s="190" t="s">
        <v>6147</v>
      </c>
    </row>
    <row r="564" spans="1:14" x14ac:dyDescent="0.2">
      <c r="A564" s="190">
        <v>809697</v>
      </c>
      <c r="B564" s="190" t="s">
        <v>58</v>
      </c>
      <c r="C564" s="190" t="s">
        <v>6147</v>
      </c>
      <c r="D564" s="190" t="s">
        <v>6147</v>
      </c>
      <c r="F564" s="190" t="s">
        <v>6147</v>
      </c>
      <c r="G564" s="190" t="s">
        <v>6147</v>
      </c>
      <c r="H564" s="190" t="s">
        <v>6147</v>
      </c>
      <c r="I564" s="190" t="s">
        <v>6147</v>
      </c>
      <c r="J564" s="190" t="s">
        <v>6147</v>
      </c>
      <c r="K564" s="190" t="s">
        <v>6147</v>
      </c>
      <c r="L564" s="190" t="s">
        <v>6147</v>
      </c>
      <c r="M564" s="190" t="s">
        <v>6147</v>
      </c>
      <c r="N564" s="190" t="s">
        <v>6147</v>
      </c>
    </row>
    <row r="565" spans="1:14" x14ac:dyDescent="0.2">
      <c r="A565" s="190">
        <v>809701</v>
      </c>
      <c r="B565" s="190" t="s">
        <v>58</v>
      </c>
      <c r="C565" s="190" t="s">
        <v>6147</v>
      </c>
      <c r="D565" s="190" t="s">
        <v>6147</v>
      </c>
      <c r="E565" s="190" t="s">
        <v>6147</v>
      </c>
      <c r="I565" s="190" t="s">
        <v>6147</v>
      </c>
      <c r="J565" s="190" t="s">
        <v>6147</v>
      </c>
      <c r="K565" s="190" t="s">
        <v>6147</v>
      </c>
      <c r="M565" s="190" t="s">
        <v>6147</v>
      </c>
      <c r="N565" s="190" t="s">
        <v>6147</v>
      </c>
    </row>
    <row r="566" spans="1:14" x14ac:dyDescent="0.2">
      <c r="A566" s="190">
        <v>809702</v>
      </c>
      <c r="B566" s="190" t="s">
        <v>58</v>
      </c>
      <c r="E566" s="190" t="s">
        <v>6147</v>
      </c>
      <c r="H566" s="190" t="s">
        <v>6147</v>
      </c>
      <c r="J566" s="190" t="s">
        <v>6147</v>
      </c>
      <c r="L566" s="190" t="s">
        <v>6147</v>
      </c>
      <c r="M566" s="190" t="s">
        <v>6147</v>
      </c>
      <c r="N566" s="190" t="s">
        <v>6147</v>
      </c>
    </row>
    <row r="567" spans="1:14" x14ac:dyDescent="0.2">
      <c r="A567" s="190">
        <v>809713</v>
      </c>
      <c r="B567" s="190" t="s">
        <v>58</v>
      </c>
      <c r="C567" s="190" t="s">
        <v>6147</v>
      </c>
      <c r="D567" s="190" t="s">
        <v>6147</v>
      </c>
      <c r="E567" s="190" t="s">
        <v>6147</v>
      </c>
      <c r="F567" s="190" t="s">
        <v>6147</v>
      </c>
      <c r="G567" s="190" t="s">
        <v>6147</v>
      </c>
      <c r="H567" s="190" t="s">
        <v>6147</v>
      </c>
      <c r="I567" s="190" t="s">
        <v>6147</v>
      </c>
      <c r="J567" s="190" t="s">
        <v>6147</v>
      </c>
      <c r="K567" s="190" t="s">
        <v>6147</v>
      </c>
      <c r="L567" s="190" t="s">
        <v>6147</v>
      </c>
      <c r="M567" s="190" t="s">
        <v>6147</v>
      </c>
      <c r="N567" s="190" t="s">
        <v>6147</v>
      </c>
    </row>
    <row r="568" spans="1:14" x14ac:dyDescent="0.2">
      <c r="A568" s="190">
        <v>809714</v>
      </c>
      <c r="B568" s="190" t="s">
        <v>58</v>
      </c>
      <c r="C568" s="190" t="s">
        <v>6147</v>
      </c>
      <c r="D568" s="190" t="s">
        <v>6147</v>
      </c>
      <c r="E568" s="190" t="s">
        <v>6147</v>
      </c>
      <c r="F568" s="190" t="s">
        <v>6147</v>
      </c>
      <c r="G568" s="190" t="s">
        <v>6147</v>
      </c>
      <c r="H568" s="190" t="s">
        <v>6147</v>
      </c>
      <c r="I568" s="190" t="s">
        <v>6147</v>
      </c>
      <c r="J568" s="190" t="s">
        <v>6147</v>
      </c>
      <c r="K568" s="190" t="s">
        <v>6147</v>
      </c>
      <c r="L568" s="190" t="s">
        <v>6147</v>
      </c>
      <c r="M568" s="190" t="s">
        <v>6147</v>
      </c>
      <c r="N568" s="190" t="s">
        <v>6147</v>
      </c>
    </row>
    <row r="569" spans="1:14" x14ac:dyDescent="0.2">
      <c r="A569" s="190">
        <v>809725</v>
      </c>
      <c r="B569" s="190" t="s">
        <v>58</v>
      </c>
      <c r="C569" s="190" t="s">
        <v>6147</v>
      </c>
      <c r="D569" s="190" t="s">
        <v>6147</v>
      </c>
      <c r="E569" s="190" t="s">
        <v>6147</v>
      </c>
      <c r="F569" s="190" t="s">
        <v>6147</v>
      </c>
      <c r="G569" s="190" t="s">
        <v>6147</v>
      </c>
      <c r="H569" s="190" t="s">
        <v>6147</v>
      </c>
      <c r="I569" s="190" t="s">
        <v>6147</v>
      </c>
      <c r="J569" s="190" t="s">
        <v>6147</v>
      </c>
      <c r="K569" s="190" t="s">
        <v>6147</v>
      </c>
      <c r="L569" s="190" t="s">
        <v>6147</v>
      </c>
      <c r="M569" s="190" t="s">
        <v>6147</v>
      </c>
      <c r="N569" s="190" t="s">
        <v>6147</v>
      </c>
    </row>
    <row r="570" spans="1:14" x14ac:dyDescent="0.2">
      <c r="A570" s="190">
        <v>809727</v>
      </c>
      <c r="B570" s="190" t="s">
        <v>58</v>
      </c>
      <c r="D570" s="190" t="s">
        <v>6147</v>
      </c>
      <c r="E570" s="190" t="s">
        <v>6147</v>
      </c>
      <c r="F570" s="190" t="s">
        <v>6147</v>
      </c>
      <c r="G570" s="190" t="s">
        <v>6147</v>
      </c>
      <c r="H570" s="190" t="s">
        <v>6147</v>
      </c>
      <c r="I570" s="190" t="s">
        <v>6147</v>
      </c>
      <c r="J570" s="190" t="s">
        <v>6147</v>
      </c>
      <c r="K570" s="190" t="s">
        <v>6147</v>
      </c>
      <c r="L570" s="190" t="s">
        <v>6147</v>
      </c>
      <c r="M570" s="190" t="s">
        <v>6147</v>
      </c>
      <c r="N570" s="190" t="s">
        <v>6147</v>
      </c>
    </row>
    <row r="571" spans="1:14" x14ac:dyDescent="0.2">
      <c r="A571" s="190">
        <v>809741</v>
      </c>
      <c r="B571" s="190" t="s">
        <v>58</v>
      </c>
      <c r="C571" s="190" t="s">
        <v>6147</v>
      </c>
      <c r="E571" s="190" t="s">
        <v>6147</v>
      </c>
      <c r="F571" s="190" t="s">
        <v>6147</v>
      </c>
      <c r="H571" s="190" t="s">
        <v>6147</v>
      </c>
      <c r="I571" s="190" t="s">
        <v>6147</v>
      </c>
      <c r="J571" s="190" t="s">
        <v>6147</v>
      </c>
      <c r="K571" s="190" t="s">
        <v>6147</v>
      </c>
      <c r="L571" s="190" t="s">
        <v>6147</v>
      </c>
      <c r="M571" s="190" t="s">
        <v>6147</v>
      </c>
      <c r="N571" s="190" t="s">
        <v>6147</v>
      </c>
    </row>
    <row r="572" spans="1:14" x14ac:dyDescent="0.2">
      <c r="A572" s="190">
        <v>809764</v>
      </c>
      <c r="B572" s="190" t="s">
        <v>58</v>
      </c>
      <c r="C572" s="190" t="s">
        <v>6147</v>
      </c>
      <c r="H572" s="190" t="s">
        <v>6147</v>
      </c>
      <c r="I572" s="190" t="s">
        <v>6147</v>
      </c>
      <c r="J572" s="190" t="s">
        <v>6147</v>
      </c>
      <c r="K572" s="190" t="s">
        <v>6147</v>
      </c>
      <c r="L572" s="190" t="s">
        <v>6147</v>
      </c>
      <c r="M572" s="190" t="s">
        <v>6147</v>
      </c>
      <c r="N572" s="190" t="s">
        <v>6147</v>
      </c>
    </row>
    <row r="573" spans="1:14" x14ac:dyDescent="0.2">
      <c r="A573" s="190">
        <v>809776</v>
      </c>
      <c r="B573" s="190" t="s">
        <v>58</v>
      </c>
      <c r="D573" s="190" t="s">
        <v>6147</v>
      </c>
      <c r="E573" s="190" t="s">
        <v>6147</v>
      </c>
      <c r="F573" s="190" t="s">
        <v>6147</v>
      </c>
      <c r="H573" s="190" t="s">
        <v>6147</v>
      </c>
      <c r="K573" s="190" t="s">
        <v>6147</v>
      </c>
      <c r="L573" s="190" t="s">
        <v>6147</v>
      </c>
      <c r="M573" s="190" t="s">
        <v>6147</v>
      </c>
      <c r="N573" s="190" t="s">
        <v>6147</v>
      </c>
    </row>
    <row r="574" spans="1:14" x14ac:dyDescent="0.2">
      <c r="A574" s="190">
        <v>809782</v>
      </c>
      <c r="B574" s="190" t="s">
        <v>58</v>
      </c>
      <c r="C574" s="190" t="s">
        <v>6147</v>
      </c>
      <c r="E574" s="190" t="s">
        <v>6147</v>
      </c>
      <c r="F574" s="190" t="s">
        <v>6147</v>
      </c>
      <c r="G574" s="190" t="s">
        <v>6147</v>
      </c>
      <c r="H574" s="190" t="s">
        <v>6147</v>
      </c>
      <c r="I574" s="190" t="s">
        <v>6147</v>
      </c>
      <c r="J574" s="190" t="s">
        <v>6147</v>
      </c>
      <c r="K574" s="190" t="s">
        <v>6147</v>
      </c>
      <c r="L574" s="190" t="s">
        <v>6147</v>
      </c>
      <c r="M574" s="190" t="s">
        <v>6147</v>
      </c>
      <c r="N574" s="190" t="s">
        <v>6147</v>
      </c>
    </row>
    <row r="575" spans="1:14" x14ac:dyDescent="0.2">
      <c r="A575" s="190">
        <v>809787</v>
      </c>
      <c r="B575" s="190" t="s">
        <v>58</v>
      </c>
      <c r="C575" s="190" t="s">
        <v>6147</v>
      </c>
      <c r="E575" s="190" t="s">
        <v>6147</v>
      </c>
      <c r="H575" s="190" t="s">
        <v>6147</v>
      </c>
      <c r="J575" s="190" t="s">
        <v>6147</v>
      </c>
      <c r="L575" s="190" t="s">
        <v>6147</v>
      </c>
      <c r="M575" s="190" t="s">
        <v>6147</v>
      </c>
      <c r="N575" s="190" t="s">
        <v>6147</v>
      </c>
    </row>
    <row r="576" spans="1:14" x14ac:dyDescent="0.2">
      <c r="A576" s="190">
        <v>809796</v>
      </c>
      <c r="B576" s="190" t="s">
        <v>58</v>
      </c>
      <c r="C576" s="190" t="s">
        <v>6147</v>
      </c>
      <c r="D576" s="190" t="s">
        <v>6147</v>
      </c>
      <c r="E576" s="190" t="s">
        <v>6147</v>
      </c>
      <c r="F576" s="190" t="s">
        <v>6147</v>
      </c>
      <c r="G576" s="190" t="s">
        <v>6147</v>
      </c>
      <c r="H576" s="190" t="s">
        <v>6147</v>
      </c>
      <c r="I576" s="190" t="s">
        <v>6147</v>
      </c>
      <c r="J576" s="190" t="s">
        <v>6147</v>
      </c>
      <c r="K576" s="190" t="s">
        <v>6147</v>
      </c>
      <c r="L576" s="190" t="s">
        <v>6147</v>
      </c>
      <c r="M576" s="190" t="s">
        <v>6147</v>
      </c>
      <c r="N576" s="190" t="s">
        <v>6147</v>
      </c>
    </row>
    <row r="577" spans="1:14" x14ac:dyDescent="0.2">
      <c r="A577" s="190">
        <v>809797</v>
      </c>
      <c r="B577" s="190" t="s">
        <v>58</v>
      </c>
      <c r="D577" s="190" t="s">
        <v>6147</v>
      </c>
      <c r="E577" s="190" t="s">
        <v>6147</v>
      </c>
      <c r="F577" s="190" t="s">
        <v>6147</v>
      </c>
      <c r="G577" s="190" t="s">
        <v>6147</v>
      </c>
      <c r="H577" s="190" t="s">
        <v>6147</v>
      </c>
      <c r="I577" s="190" t="s">
        <v>6147</v>
      </c>
      <c r="J577" s="190" t="s">
        <v>6147</v>
      </c>
      <c r="K577" s="190" t="s">
        <v>6147</v>
      </c>
      <c r="L577" s="190" t="s">
        <v>6147</v>
      </c>
      <c r="M577" s="190" t="s">
        <v>6147</v>
      </c>
      <c r="N577" s="190" t="s">
        <v>6147</v>
      </c>
    </row>
    <row r="578" spans="1:14" x14ac:dyDescent="0.2">
      <c r="A578" s="190">
        <v>809799</v>
      </c>
      <c r="B578" s="190" t="s">
        <v>58</v>
      </c>
      <c r="D578" s="190" t="s">
        <v>6147</v>
      </c>
      <c r="E578" s="190" t="s">
        <v>6147</v>
      </c>
      <c r="F578" s="190" t="s">
        <v>6147</v>
      </c>
      <c r="G578" s="190" t="s">
        <v>6147</v>
      </c>
      <c r="H578" s="190" t="s">
        <v>6147</v>
      </c>
      <c r="J578" s="190" t="s">
        <v>6147</v>
      </c>
      <c r="K578" s="190" t="s">
        <v>6147</v>
      </c>
      <c r="L578" s="190" t="s">
        <v>6147</v>
      </c>
      <c r="M578" s="190" t="s">
        <v>6147</v>
      </c>
      <c r="N578" s="190" t="s">
        <v>6147</v>
      </c>
    </row>
    <row r="579" spans="1:14" x14ac:dyDescent="0.2">
      <c r="A579" s="190">
        <v>809806</v>
      </c>
      <c r="B579" s="190" t="s">
        <v>58</v>
      </c>
      <c r="C579" s="190" t="s">
        <v>6147</v>
      </c>
      <c r="D579" s="190" t="s">
        <v>6147</v>
      </c>
      <c r="F579" s="190" t="s">
        <v>6147</v>
      </c>
      <c r="G579" s="190" t="s">
        <v>6147</v>
      </c>
      <c r="H579" s="190" t="s">
        <v>6147</v>
      </c>
      <c r="J579" s="190" t="s">
        <v>6147</v>
      </c>
      <c r="K579" s="190" t="s">
        <v>6147</v>
      </c>
      <c r="L579" s="190" t="s">
        <v>6147</v>
      </c>
      <c r="M579" s="190" t="s">
        <v>6147</v>
      </c>
      <c r="N579" s="190" t="s">
        <v>6147</v>
      </c>
    </row>
    <row r="580" spans="1:14" x14ac:dyDescent="0.2">
      <c r="A580" s="190">
        <v>809808</v>
      </c>
      <c r="B580" s="190" t="s">
        <v>58</v>
      </c>
      <c r="C580" s="190" t="s">
        <v>6147</v>
      </c>
      <c r="D580" s="190" t="s">
        <v>6147</v>
      </c>
      <c r="E580" s="190" t="s">
        <v>6147</v>
      </c>
      <c r="F580" s="190" t="s">
        <v>6147</v>
      </c>
      <c r="G580" s="190" t="s">
        <v>6147</v>
      </c>
      <c r="H580" s="190" t="s">
        <v>6147</v>
      </c>
      <c r="I580" s="190" t="s">
        <v>6147</v>
      </c>
      <c r="J580" s="190" t="s">
        <v>6147</v>
      </c>
      <c r="K580" s="190" t="s">
        <v>6147</v>
      </c>
      <c r="L580" s="190" t="s">
        <v>6147</v>
      </c>
      <c r="M580" s="190" t="s">
        <v>6147</v>
      </c>
      <c r="N580" s="190" t="s">
        <v>6147</v>
      </c>
    </row>
    <row r="581" spans="1:14" x14ac:dyDescent="0.2">
      <c r="A581" s="190">
        <v>809809</v>
      </c>
      <c r="B581" s="190" t="s">
        <v>58</v>
      </c>
      <c r="C581" s="190" t="s">
        <v>6147</v>
      </c>
      <c r="E581" s="190" t="s">
        <v>6147</v>
      </c>
      <c r="F581" s="190" t="s">
        <v>6147</v>
      </c>
      <c r="G581" s="190" t="s">
        <v>6147</v>
      </c>
      <c r="H581" s="190" t="s">
        <v>6147</v>
      </c>
      <c r="I581" s="190" t="s">
        <v>6147</v>
      </c>
      <c r="J581" s="190" t="s">
        <v>6147</v>
      </c>
      <c r="K581" s="190" t="s">
        <v>6147</v>
      </c>
      <c r="L581" s="190" t="s">
        <v>6147</v>
      </c>
      <c r="M581" s="190" t="s">
        <v>6147</v>
      </c>
      <c r="N581" s="190" t="s">
        <v>6147</v>
      </c>
    </row>
    <row r="582" spans="1:14" x14ac:dyDescent="0.2">
      <c r="A582" s="190">
        <v>809815</v>
      </c>
      <c r="B582" s="190" t="s">
        <v>58</v>
      </c>
      <c r="C582" s="190" t="s">
        <v>6147</v>
      </c>
      <c r="H582" s="190" t="s">
        <v>6147</v>
      </c>
      <c r="J582" s="190" t="s">
        <v>6147</v>
      </c>
      <c r="L582" s="190" t="s">
        <v>6147</v>
      </c>
      <c r="M582" s="190" t="s">
        <v>6147</v>
      </c>
      <c r="N582" s="190" t="s">
        <v>6147</v>
      </c>
    </row>
    <row r="583" spans="1:14" x14ac:dyDescent="0.2">
      <c r="A583" s="190">
        <v>809823</v>
      </c>
      <c r="B583" s="190" t="s">
        <v>58</v>
      </c>
      <c r="C583" s="190" t="s">
        <v>6147</v>
      </c>
      <c r="D583" s="190" t="s">
        <v>6147</v>
      </c>
      <c r="E583" s="190" t="s">
        <v>6147</v>
      </c>
      <c r="F583" s="190" t="s">
        <v>6147</v>
      </c>
      <c r="G583" s="190" t="s">
        <v>6147</v>
      </c>
      <c r="H583" s="190" t="s">
        <v>6147</v>
      </c>
      <c r="I583" s="190" t="s">
        <v>6147</v>
      </c>
      <c r="J583" s="190" t="s">
        <v>6147</v>
      </c>
      <c r="K583" s="190" t="s">
        <v>6147</v>
      </c>
      <c r="L583" s="190" t="s">
        <v>6147</v>
      </c>
      <c r="M583" s="190" t="s">
        <v>6147</v>
      </c>
      <c r="N583" s="190" t="s">
        <v>6147</v>
      </c>
    </row>
    <row r="584" spans="1:14" x14ac:dyDescent="0.2">
      <c r="A584" s="190">
        <v>809832</v>
      </c>
      <c r="B584" s="190" t="s">
        <v>58</v>
      </c>
      <c r="F584" s="190" t="s">
        <v>6147</v>
      </c>
      <c r="G584" s="190" t="s">
        <v>6147</v>
      </c>
      <c r="J584" s="190" t="s">
        <v>6147</v>
      </c>
      <c r="K584" s="190" t="s">
        <v>6147</v>
      </c>
      <c r="L584" s="190" t="s">
        <v>6147</v>
      </c>
      <c r="N584" s="190" t="s">
        <v>6147</v>
      </c>
    </row>
    <row r="585" spans="1:14" x14ac:dyDescent="0.2">
      <c r="A585" s="190">
        <v>809833</v>
      </c>
      <c r="B585" s="190" t="s">
        <v>58</v>
      </c>
      <c r="C585" s="190" t="s">
        <v>6147</v>
      </c>
      <c r="D585" s="190" t="s">
        <v>6147</v>
      </c>
      <c r="E585" s="190" t="s">
        <v>6147</v>
      </c>
      <c r="F585" s="190" t="s">
        <v>6147</v>
      </c>
      <c r="G585" s="190" t="s">
        <v>6147</v>
      </c>
      <c r="H585" s="190" t="s">
        <v>6147</v>
      </c>
      <c r="I585" s="190" t="s">
        <v>6147</v>
      </c>
      <c r="J585" s="190" t="s">
        <v>6147</v>
      </c>
      <c r="K585" s="190" t="s">
        <v>6147</v>
      </c>
      <c r="L585" s="190" t="s">
        <v>6147</v>
      </c>
      <c r="M585" s="190" t="s">
        <v>6147</v>
      </c>
      <c r="N585" s="190" t="s">
        <v>6147</v>
      </c>
    </row>
    <row r="586" spans="1:14" x14ac:dyDescent="0.2">
      <c r="A586" s="190">
        <v>809839</v>
      </c>
      <c r="B586" s="190" t="s">
        <v>58</v>
      </c>
      <c r="C586" s="190" t="s">
        <v>6147</v>
      </c>
      <c r="D586" s="190" t="s">
        <v>6147</v>
      </c>
      <c r="E586" s="190" t="s">
        <v>6147</v>
      </c>
      <c r="F586" s="190" t="s">
        <v>6147</v>
      </c>
      <c r="H586" s="190" t="s">
        <v>6147</v>
      </c>
      <c r="I586" s="190" t="s">
        <v>6147</v>
      </c>
      <c r="J586" s="190" t="s">
        <v>6147</v>
      </c>
      <c r="K586" s="190" t="s">
        <v>6147</v>
      </c>
      <c r="L586" s="190" t="s">
        <v>6147</v>
      </c>
      <c r="M586" s="190" t="s">
        <v>6147</v>
      </c>
      <c r="N586" s="190" t="s">
        <v>6147</v>
      </c>
    </row>
    <row r="587" spans="1:14" x14ac:dyDescent="0.2">
      <c r="A587" s="190">
        <v>809844</v>
      </c>
      <c r="B587" s="190" t="s">
        <v>58</v>
      </c>
      <c r="C587" s="190" t="s">
        <v>6147</v>
      </c>
      <c r="D587" s="190" t="s">
        <v>6147</v>
      </c>
      <c r="E587" s="190" t="s">
        <v>6147</v>
      </c>
      <c r="F587" s="190" t="s">
        <v>6147</v>
      </c>
      <c r="H587" s="190" t="s">
        <v>6147</v>
      </c>
      <c r="I587" s="190" t="s">
        <v>6147</v>
      </c>
      <c r="J587" s="190" t="s">
        <v>6147</v>
      </c>
      <c r="K587" s="190" t="s">
        <v>6147</v>
      </c>
      <c r="L587" s="190" t="s">
        <v>6147</v>
      </c>
      <c r="M587" s="190" t="s">
        <v>6147</v>
      </c>
      <c r="N587" s="190" t="s">
        <v>6147</v>
      </c>
    </row>
    <row r="588" spans="1:14" x14ac:dyDescent="0.2">
      <c r="A588" s="190">
        <v>809850</v>
      </c>
      <c r="B588" s="190" t="s">
        <v>58</v>
      </c>
      <c r="H588" s="190" t="s">
        <v>6147</v>
      </c>
      <c r="I588" s="190" t="s">
        <v>6147</v>
      </c>
      <c r="K588" s="190" t="s">
        <v>6147</v>
      </c>
      <c r="M588" s="190" t="s">
        <v>6147</v>
      </c>
      <c r="N588" s="190" t="s">
        <v>6147</v>
      </c>
    </row>
    <row r="589" spans="1:14" x14ac:dyDescent="0.2">
      <c r="A589" s="190">
        <v>809857</v>
      </c>
      <c r="B589" s="190" t="s">
        <v>58</v>
      </c>
      <c r="C589" s="190" t="s">
        <v>6147</v>
      </c>
      <c r="D589" s="190" t="s">
        <v>6147</v>
      </c>
      <c r="H589" s="190" t="s">
        <v>6147</v>
      </c>
      <c r="L589" s="190" t="s">
        <v>6147</v>
      </c>
      <c r="M589" s="190" t="s">
        <v>6147</v>
      </c>
      <c r="N589" s="190" t="s">
        <v>6147</v>
      </c>
    </row>
    <row r="590" spans="1:14" x14ac:dyDescent="0.2">
      <c r="A590" s="190">
        <v>809860</v>
      </c>
      <c r="B590" s="190" t="s">
        <v>58</v>
      </c>
      <c r="D590" s="190" t="s">
        <v>6147</v>
      </c>
      <c r="E590" s="190" t="s">
        <v>6147</v>
      </c>
      <c r="F590" s="190" t="s">
        <v>6147</v>
      </c>
      <c r="G590" s="190" t="s">
        <v>6147</v>
      </c>
      <c r="I590" s="190" t="s">
        <v>6147</v>
      </c>
      <c r="J590" s="190" t="s">
        <v>6147</v>
      </c>
      <c r="K590" s="190" t="s">
        <v>6147</v>
      </c>
      <c r="L590" s="190" t="s">
        <v>6147</v>
      </c>
      <c r="M590" s="190" t="s">
        <v>6147</v>
      </c>
      <c r="N590" s="190" t="s">
        <v>6147</v>
      </c>
    </row>
    <row r="591" spans="1:14" x14ac:dyDescent="0.2">
      <c r="A591" s="190">
        <v>809864</v>
      </c>
      <c r="B591" s="190" t="s">
        <v>58</v>
      </c>
      <c r="C591" s="190" t="s">
        <v>6147</v>
      </c>
      <c r="D591" s="190" t="s">
        <v>6147</v>
      </c>
      <c r="E591" s="190" t="s">
        <v>6147</v>
      </c>
      <c r="F591" s="190" t="s">
        <v>6147</v>
      </c>
      <c r="G591" s="190" t="s">
        <v>6147</v>
      </c>
      <c r="H591" s="190" t="s">
        <v>6147</v>
      </c>
      <c r="I591" s="190" t="s">
        <v>6147</v>
      </c>
      <c r="K591" s="190" t="s">
        <v>6147</v>
      </c>
      <c r="M591" s="190" t="s">
        <v>6147</v>
      </c>
      <c r="N591" s="190" t="s">
        <v>6147</v>
      </c>
    </row>
    <row r="592" spans="1:14" x14ac:dyDescent="0.2">
      <c r="A592" s="190">
        <v>809870</v>
      </c>
      <c r="B592" s="190" t="s">
        <v>58</v>
      </c>
      <c r="C592" s="190" t="s">
        <v>6147</v>
      </c>
      <c r="E592" s="190" t="s">
        <v>6147</v>
      </c>
      <c r="F592" s="190" t="s">
        <v>6147</v>
      </c>
      <c r="H592" s="190" t="s">
        <v>6147</v>
      </c>
      <c r="I592" s="190" t="s">
        <v>6147</v>
      </c>
      <c r="J592" s="190" t="s">
        <v>6147</v>
      </c>
      <c r="K592" s="190" t="s">
        <v>6147</v>
      </c>
      <c r="L592" s="190" t="s">
        <v>6147</v>
      </c>
      <c r="M592" s="190" t="s">
        <v>6147</v>
      </c>
      <c r="N592" s="190" t="s">
        <v>6147</v>
      </c>
    </row>
    <row r="593" spans="1:14" x14ac:dyDescent="0.2">
      <c r="A593" s="190">
        <v>809871</v>
      </c>
      <c r="B593" s="190" t="s">
        <v>58</v>
      </c>
      <c r="C593" s="190" t="s">
        <v>6147</v>
      </c>
      <c r="D593" s="190" t="s">
        <v>6147</v>
      </c>
      <c r="E593" s="190" t="s">
        <v>6147</v>
      </c>
      <c r="F593" s="190" t="s">
        <v>6147</v>
      </c>
      <c r="G593" s="190" t="s">
        <v>6147</v>
      </c>
      <c r="I593" s="190" t="s">
        <v>6147</v>
      </c>
      <c r="J593" s="190" t="s">
        <v>6147</v>
      </c>
      <c r="K593" s="190" t="s">
        <v>6147</v>
      </c>
      <c r="L593" s="190" t="s">
        <v>6147</v>
      </c>
      <c r="M593" s="190" t="s">
        <v>6147</v>
      </c>
      <c r="N593" s="190" t="s">
        <v>6147</v>
      </c>
    </row>
    <row r="594" spans="1:14" x14ac:dyDescent="0.2">
      <c r="A594" s="190">
        <v>809877</v>
      </c>
      <c r="B594" s="190" t="s">
        <v>58</v>
      </c>
      <c r="C594" s="190" t="s">
        <v>6147</v>
      </c>
      <c r="D594" s="190" t="s">
        <v>6147</v>
      </c>
      <c r="E594" s="190" t="s">
        <v>6147</v>
      </c>
      <c r="F594" s="190" t="s">
        <v>6147</v>
      </c>
      <c r="G594" s="190" t="s">
        <v>6147</v>
      </c>
      <c r="H594" s="190" t="s">
        <v>6147</v>
      </c>
      <c r="I594" s="190" t="s">
        <v>6147</v>
      </c>
      <c r="J594" s="190" t="s">
        <v>6147</v>
      </c>
      <c r="K594" s="190" t="s">
        <v>6147</v>
      </c>
      <c r="L594" s="190" t="s">
        <v>6147</v>
      </c>
      <c r="M594" s="190" t="s">
        <v>6147</v>
      </c>
      <c r="N594" s="190" t="s">
        <v>6147</v>
      </c>
    </row>
    <row r="595" spans="1:14" x14ac:dyDescent="0.2">
      <c r="A595" s="190">
        <v>809878</v>
      </c>
      <c r="B595" s="190" t="s">
        <v>58</v>
      </c>
      <c r="H595" s="190" t="s">
        <v>6147</v>
      </c>
      <c r="I595" s="190" t="s">
        <v>6147</v>
      </c>
      <c r="J595" s="190" t="s">
        <v>6147</v>
      </c>
      <c r="M595" s="190" t="s">
        <v>6147</v>
      </c>
      <c r="N595" s="190" t="s">
        <v>6147</v>
      </c>
    </row>
    <row r="596" spans="1:14" x14ac:dyDescent="0.2">
      <c r="A596" s="190">
        <v>809881</v>
      </c>
      <c r="B596" s="190" t="s">
        <v>58</v>
      </c>
      <c r="C596" s="190" t="s">
        <v>6147</v>
      </c>
      <c r="D596" s="190" t="s">
        <v>6147</v>
      </c>
      <c r="E596" s="190" t="s">
        <v>6147</v>
      </c>
      <c r="F596" s="190" t="s">
        <v>6147</v>
      </c>
      <c r="G596" s="190" t="s">
        <v>6147</v>
      </c>
      <c r="H596" s="190" t="s">
        <v>6147</v>
      </c>
      <c r="I596" s="190" t="s">
        <v>6147</v>
      </c>
      <c r="J596" s="190" t="s">
        <v>6147</v>
      </c>
      <c r="K596" s="190" t="s">
        <v>6147</v>
      </c>
      <c r="L596" s="190" t="s">
        <v>6147</v>
      </c>
      <c r="M596" s="190" t="s">
        <v>6147</v>
      </c>
      <c r="N596" s="190" t="s">
        <v>6147</v>
      </c>
    </row>
    <row r="597" spans="1:14" x14ac:dyDescent="0.2">
      <c r="A597" s="190">
        <v>809895</v>
      </c>
      <c r="B597" s="190" t="s">
        <v>58</v>
      </c>
      <c r="C597" s="190" t="s">
        <v>6147</v>
      </c>
      <c r="D597" s="190" t="s">
        <v>6147</v>
      </c>
      <c r="E597" s="190" t="s">
        <v>6147</v>
      </c>
      <c r="F597" s="190" t="s">
        <v>6147</v>
      </c>
      <c r="G597" s="190" t="s">
        <v>6147</v>
      </c>
      <c r="H597" s="190" t="s">
        <v>6147</v>
      </c>
      <c r="I597" s="190" t="s">
        <v>6147</v>
      </c>
      <c r="J597" s="190" t="s">
        <v>6147</v>
      </c>
      <c r="K597" s="190" t="s">
        <v>6147</v>
      </c>
      <c r="L597" s="190" t="s">
        <v>6147</v>
      </c>
      <c r="M597" s="190" t="s">
        <v>6147</v>
      </c>
      <c r="N597" s="190" t="s">
        <v>6147</v>
      </c>
    </row>
    <row r="598" spans="1:14" x14ac:dyDescent="0.2">
      <c r="A598" s="190">
        <v>809901</v>
      </c>
      <c r="B598" s="190" t="s">
        <v>58</v>
      </c>
      <c r="C598" s="190" t="s">
        <v>6147</v>
      </c>
      <c r="D598" s="190" t="s">
        <v>6147</v>
      </c>
      <c r="E598" s="190" t="s">
        <v>6147</v>
      </c>
      <c r="G598" s="190" t="s">
        <v>6147</v>
      </c>
      <c r="H598" s="190" t="s">
        <v>6147</v>
      </c>
      <c r="I598" s="190" t="s">
        <v>6147</v>
      </c>
      <c r="J598" s="190" t="s">
        <v>6147</v>
      </c>
      <c r="K598" s="190" t="s">
        <v>6147</v>
      </c>
      <c r="L598" s="190" t="s">
        <v>6147</v>
      </c>
      <c r="M598" s="190" t="s">
        <v>6147</v>
      </c>
      <c r="N598" s="190" t="s">
        <v>6147</v>
      </c>
    </row>
    <row r="599" spans="1:14" x14ac:dyDescent="0.2">
      <c r="A599" s="190">
        <v>809922</v>
      </c>
      <c r="B599" s="190" t="s">
        <v>58</v>
      </c>
      <c r="C599" s="190" t="s">
        <v>6147</v>
      </c>
      <c r="D599" s="190" t="s">
        <v>6147</v>
      </c>
      <c r="F599" s="190" t="s">
        <v>6147</v>
      </c>
      <c r="I599" s="190" t="s">
        <v>6147</v>
      </c>
      <c r="J599" s="190" t="s">
        <v>6147</v>
      </c>
      <c r="K599" s="190" t="s">
        <v>6147</v>
      </c>
      <c r="M599" s="190" t="s">
        <v>6147</v>
      </c>
    </row>
    <row r="600" spans="1:14" x14ac:dyDescent="0.2">
      <c r="A600" s="190">
        <v>809925</v>
      </c>
      <c r="B600" s="190" t="s">
        <v>58</v>
      </c>
      <c r="C600" s="190" t="s">
        <v>6147</v>
      </c>
      <c r="D600" s="190" t="s">
        <v>6147</v>
      </c>
      <c r="E600" s="190" t="s">
        <v>6147</v>
      </c>
      <c r="F600" s="190" t="s">
        <v>6147</v>
      </c>
      <c r="G600" s="190" t="s">
        <v>6147</v>
      </c>
      <c r="J600" s="190" t="s">
        <v>6147</v>
      </c>
      <c r="K600" s="190" t="s">
        <v>6147</v>
      </c>
      <c r="L600" s="190" t="s">
        <v>6147</v>
      </c>
      <c r="M600" s="190" t="s">
        <v>6147</v>
      </c>
    </row>
    <row r="601" spans="1:14" x14ac:dyDescent="0.2">
      <c r="A601" s="190">
        <v>809933</v>
      </c>
      <c r="B601" s="190" t="s">
        <v>58</v>
      </c>
      <c r="E601" s="190" t="s">
        <v>6147</v>
      </c>
      <c r="F601" s="190" t="s">
        <v>6147</v>
      </c>
      <c r="H601" s="190" t="s">
        <v>6147</v>
      </c>
      <c r="L601" s="190" t="s">
        <v>6147</v>
      </c>
      <c r="M601" s="190" t="s">
        <v>6147</v>
      </c>
      <c r="N601" s="190" t="s">
        <v>6147</v>
      </c>
    </row>
    <row r="602" spans="1:14" x14ac:dyDescent="0.2">
      <c r="A602" s="190">
        <v>809945</v>
      </c>
      <c r="B602" s="190" t="s">
        <v>58</v>
      </c>
      <c r="C602" s="190" t="s">
        <v>6147</v>
      </c>
      <c r="D602" s="190" t="s">
        <v>6147</v>
      </c>
      <c r="E602" s="190" t="s">
        <v>6147</v>
      </c>
      <c r="F602" s="190" t="s">
        <v>6147</v>
      </c>
      <c r="G602" s="190" t="s">
        <v>6147</v>
      </c>
      <c r="H602" s="190" t="s">
        <v>6147</v>
      </c>
      <c r="I602" s="190" t="s">
        <v>6147</v>
      </c>
      <c r="J602" s="190" t="s">
        <v>6147</v>
      </c>
      <c r="K602" s="190" t="s">
        <v>6147</v>
      </c>
      <c r="L602" s="190" t="s">
        <v>6147</v>
      </c>
      <c r="M602" s="190" t="s">
        <v>6147</v>
      </c>
      <c r="N602" s="190" t="s">
        <v>6147</v>
      </c>
    </row>
    <row r="603" spans="1:14" x14ac:dyDescent="0.2">
      <c r="A603" s="190">
        <v>809947</v>
      </c>
      <c r="B603" s="190" t="s">
        <v>58</v>
      </c>
      <c r="C603" s="190" t="s">
        <v>6147</v>
      </c>
      <c r="D603" s="190" t="s">
        <v>6147</v>
      </c>
      <c r="E603" s="190" t="s">
        <v>6147</v>
      </c>
      <c r="F603" s="190" t="s">
        <v>6147</v>
      </c>
      <c r="G603" s="190" t="s">
        <v>6147</v>
      </c>
      <c r="H603" s="190" t="s">
        <v>6147</v>
      </c>
      <c r="I603" s="190" t="s">
        <v>6147</v>
      </c>
      <c r="J603" s="190" t="s">
        <v>6147</v>
      </c>
      <c r="K603" s="190" t="s">
        <v>6147</v>
      </c>
      <c r="L603" s="190" t="s">
        <v>6147</v>
      </c>
      <c r="M603" s="190" t="s">
        <v>6147</v>
      </c>
      <c r="N603" s="190" t="s">
        <v>6147</v>
      </c>
    </row>
    <row r="604" spans="1:14" x14ac:dyDescent="0.2">
      <c r="A604" s="190">
        <v>809954</v>
      </c>
      <c r="B604" s="190" t="s">
        <v>58</v>
      </c>
      <c r="C604" s="190" t="s">
        <v>6147</v>
      </c>
      <c r="D604" s="190" t="s">
        <v>6147</v>
      </c>
      <c r="E604" s="190" t="s">
        <v>6147</v>
      </c>
      <c r="F604" s="190" t="s">
        <v>6147</v>
      </c>
      <c r="G604" s="190" t="s">
        <v>6147</v>
      </c>
      <c r="H604" s="190" t="s">
        <v>6147</v>
      </c>
      <c r="I604" s="190" t="s">
        <v>6147</v>
      </c>
      <c r="J604" s="190" t="s">
        <v>6147</v>
      </c>
      <c r="K604" s="190" t="s">
        <v>6147</v>
      </c>
      <c r="L604" s="190" t="s">
        <v>6147</v>
      </c>
      <c r="M604" s="190" t="s">
        <v>6147</v>
      </c>
      <c r="N604" s="190" t="s">
        <v>6147</v>
      </c>
    </row>
    <row r="605" spans="1:14" x14ac:dyDescent="0.2">
      <c r="A605" s="190">
        <v>809957</v>
      </c>
      <c r="B605" s="190" t="s">
        <v>58</v>
      </c>
      <c r="C605" s="190" t="s">
        <v>6147</v>
      </c>
      <c r="D605" s="190" t="s">
        <v>6147</v>
      </c>
      <c r="E605" s="190" t="s">
        <v>6147</v>
      </c>
      <c r="I605" s="190" t="s">
        <v>6147</v>
      </c>
      <c r="M605" s="190" t="s">
        <v>6147</v>
      </c>
      <c r="N605" s="190" t="s">
        <v>6147</v>
      </c>
    </row>
    <row r="606" spans="1:14" x14ac:dyDescent="0.2">
      <c r="A606" s="190">
        <v>809959</v>
      </c>
      <c r="B606" s="190" t="s">
        <v>58</v>
      </c>
      <c r="F606" s="190" t="s">
        <v>6147</v>
      </c>
      <c r="G606" s="190" t="s">
        <v>6147</v>
      </c>
      <c r="H606" s="190" t="s">
        <v>6147</v>
      </c>
      <c r="K606" s="190" t="s">
        <v>6147</v>
      </c>
      <c r="L606" s="190" t="s">
        <v>6147</v>
      </c>
      <c r="M606" s="190" t="s">
        <v>6147</v>
      </c>
      <c r="N606" s="190" t="s">
        <v>6147</v>
      </c>
    </row>
    <row r="607" spans="1:14" x14ac:dyDescent="0.2">
      <c r="A607" s="190">
        <v>809966</v>
      </c>
      <c r="B607" s="190" t="s">
        <v>58</v>
      </c>
      <c r="C607" s="190" t="s">
        <v>6147</v>
      </c>
      <c r="D607" s="190" t="s">
        <v>6147</v>
      </c>
      <c r="E607" s="190" t="s">
        <v>6147</v>
      </c>
      <c r="F607" s="190" t="s">
        <v>6147</v>
      </c>
      <c r="G607" s="190" t="s">
        <v>6147</v>
      </c>
      <c r="H607" s="190" t="s">
        <v>6147</v>
      </c>
      <c r="I607" s="190" t="s">
        <v>6147</v>
      </c>
      <c r="K607" s="190" t="s">
        <v>6147</v>
      </c>
      <c r="L607" s="190" t="s">
        <v>6147</v>
      </c>
      <c r="M607" s="190" t="s">
        <v>6147</v>
      </c>
      <c r="N607" s="190" t="s">
        <v>6147</v>
      </c>
    </row>
    <row r="608" spans="1:14" x14ac:dyDescent="0.2">
      <c r="A608" s="190">
        <v>809967</v>
      </c>
      <c r="B608" s="190" t="s">
        <v>58</v>
      </c>
      <c r="E608" s="190" t="s">
        <v>6147</v>
      </c>
      <c r="F608" s="190" t="s">
        <v>6147</v>
      </c>
      <c r="G608" s="190" t="s">
        <v>6147</v>
      </c>
      <c r="H608" s="190" t="s">
        <v>6147</v>
      </c>
      <c r="I608" s="190" t="s">
        <v>6147</v>
      </c>
      <c r="J608" s="190" t="s">
        <v>6147</v>
      </c>
      <c r="K608" s="190" t="s">
        <v>6147</v>
      </c>
      <c r="L608" s="190" t="s">
        <v>6147</v>
      </c>
      <c r="M608" s="190" t="s">
        <v>6147</v>
      </c>
      <c r="N608" s="190" t="s">
        <v>6147</v>
      </c>
    </row>
    <row r="609" spans="1:14" x14ac:dyDescent="0.2">
      <c r="A609" s="190">
        <v>809974</v>
      </c>
      <c r="B609" s="190" t="s">
        <v>58</v>
      </c>
      <c r="C609" s="190" t="s">
        <v>6147</v>
      </c>
      <c r="D609" s="190" t="s">
        <v>6147</v>
      </c>
      <c r="E609" s="190" t="s">
        <v>6147</v>
      </c>
      <c r="F609" s="190" t="s">
        <v>6147</v>
      </c>
      <c r="G609" s="190" t="s">
        <v>6147</v>
      </c>
      <c r="H609" s="190" t="s">
        <v>6147</v>
      </c>
      <c r="I609" s="190" t="s">
        <v>6147</v>
      </c>
      <c r="J609" s="190" t="s">
        <v>6147</v>
      </c>
      <c r="K609" s="190" t="s">
        <v>6147</v>
      </c>
      <c r="L609" s="190" t="s">
        <v>6147</v>
      </c>
      <c r="M609" s="190" t="s">
        <v>6147</v>
      </c>
      <c r="N609" s="190" t="s">
        <v>6147</v>
      </c>
    </row>
    <row r="610" spans="1:14" x14ac:dyDescent="0.2">
      <c r="A610" s="190">
        <v>809977</v>
      </c>
      <c r="B610" s="190" t="s">
        <v>58</v>
      </c>
      <c r="C610" s="190" t="s">
        <v>6147</v>
      </c>
      <c r="D610" s="190" t="s">
        <v>6147</v>
      </c>
      <c r="E610" s="190" t="s">
        <v>6147</v>
      </c>
      <c r="F610" s="190" t="s">
        <v>6147</v>
      </c>
      <c r="G610" s="190" t="s">
        <v>6147</v>
      </c>
      <c r="H610" s="190" t="s">
        <v>6147</v>
      </c>
      <c r="I610" s="190" t="s">
        <v>6147</v>
      </c>
      <c r="J610" s="190" t="s">
        <v>6147</v>
      </c>
      <c r="K610" s="190" t="s">
        <v>6147</v>
      </c>
      <c r="L610" s="190" t="s">
        <v>6147</v>
      </c>
      <c r="M610" s="190" t="s">
        <v>6147</v>
      </c>
      <c r="N610" s="190" t="s">
        <v>6147</v>
      </c>
    </row>
    <row r="611" spans="1:14" x14ac:dyDescent="0.2">
      <c r="A611" s="190">
        <v>809982</v>
      </c>
      <c r="B611" s="190" t="s">
        <v>58</v>
      </c>
      <c r="C611" s="190" t="s">
        <v>6147</v>
      </c>
      <c r="D611" s="190" t="s">
        <v>6147</v>
      </c>
      <c r="E611" s="190" t="s">
        <v>6147</v>
      </c>
      <c r="F611" s="190" t="s">
        <v>6147</v>
      </c>
      <c r="G611" s="190" t="s">
        <v>6147</v>
      </c>
      <c r="H611" s="190" t="s">
        <v>6147</v>
      </c>
      <c r="I611" s="190" t="s">
        <v>6147</v>
      </c>
      <c r="J611" s="190" t="s">
        <v>6147</v>
      </c>
      <c r="K611" s="190" t="s">
        <v>6147</v>
      </c>
      <c r="L611" s="190" t="s">
        <v>6147</v>
      </c>
      <c r="M611" s="190" t="s">
        <v>6147</v>
      </c>
      <c r="N611" s="190" t="s">
        <v>6147</v>
      </c>
    </row>
    <row r="612" spans="1:14" x14ac:dyDescent="0.2">
      <c r="A612" s="190">
        <v>809983</v>
      </c>
      <c r="B612" s="190" t="s">
        <v>58</v>
      </c>
      <c r="D612" s="190" t="s">
        <v>6147</v>
      </c>
      <c r="E612" s="190" t="s">
        <v>6147</v>
      </c>
      <c r="F612" s="190" t="s">
        <v>6147</v>
      </c>
      <c r="G612" s="190" t="s">
        <v>6147</v>
      </c>
      <c r="H612" s="190" t="s">
        <v>6147</v>
      </c>
      <c r="I612" s="190" t="s">
        <v>6147</v>
      </c>
      <c r="J612" s="190" t="s">
        <v>6147</v>
      </c>
      <c r="K612" s="190" t="s">
        <v>6147</v>
      </c>
      <c r="L612" s="190" t="s">
        <v>6147</v>
      </c>
      <c r="M612" s="190" t="s">
        <v>6147</v>
      </c>
      <c r="N612" s="190" t="s">
        <v>6147</v>
      </c>
    </row>
    <row r="613" spans="1:14" x14ac:dyDescent="0.2">
      <c r="A613" s="190">
        <v>809984</v>
      </c>
      <c r="B613" s="190" t="s">
        <v>58</v>
      </c>
      <c r="C613" s="190" t="s">
        <v>6147</v>
      </c>
      <c r="D613" s="190" t="s">
        <v>6147</v>
      </c>
      <c r="E613" s="190" t="s">
        <v>6147</v>
      </c>
      <c r="L613" s="190" t="s">
        <v>6147</v>
      </c>
      <c r="M613" s="190" t="s">
        <v>6147</v>
      </c>
      <c r="N613" s="190" t="s">
        <v>6147</v>
      </c>
    </row>
    <row r="614" spans="1:14" x14ac:dyDescent="0.2">
      <c r="A614" s="190">
        <v>809986</v>
      </c>
      <c r="B614" s="190" t="s">
        <v>58</v>
      </c>
      <c r="C614" s="190" t="s">
        <v>6147</v>
      </c>
      <c r="D614" s="190" t="s">
        <v>6147</v>
      </c>
      <c r="F614" s="190" t="s">
        <v>6147</v>
      </c>
      <c r="H614" s="190" t="s">
        <v>6147</v>
      </c>
      <c r="I614" s="190" t="s">
        <v>6147</v>
      </c>
      <c r="J614" s="190" t="s">
        <v>6147</v>
      </c>
      <c r="K614" s="190" t="s">
        <v>6147</v>
      </c>
      <c r="L614" s="190" t="s">
        <v>6147</v>
      </c>
      <c r="M614" s="190" t="s">
        <v>6147</v>
      </c>
      <c r="N614" s="190" t="s">
        <v>6147</v>
      </c>
    </row>
    <row r="615" spans="1:14" x14ac:dyDescent="0.2">
      <c r="A615" s="190">
        <v>809987</v>
      </c>
      <c r="B615" s="190" t="s">
        <v>58</v>
      </c>
      <c r="C615" s="190" t="s">
        <v>6147</v>
      </c>
      <c r="D615" s="190" t="s">
        <v>6147</v>
      </c>
      <c r="F615" s="190" t="s">
        <v>6147</v>
      </c>
      <c r="H615" s="190" t="s">
        <v>6147</v>
      </c>
      <c r="J615" s="190" t="s">
        <v>6147</v>
      </c>
      <c r="K615" s="190" t="s">
        <v>6147</v>
      </c>
      <c r="L615" s="190" t="s">
        <v>6147</v>
      </c>
      <c r="M615" s="190" t="s">
        <v>6147</v>
      </c>
      <c r="N615" s="190" t="s">
        <v>6147</v>
      </c>
    </row>
    <row r="616" spans="1:14" x14ac:dyDescent="0.2">
      <c r="A616" s="190">
        <v>809991</v>
      </c>
      <c r="B616" s="190" t="s">
        <v>58</v>
      </c>
      <c r="C616" s="190" t="s">
        <v>6147</v>
      </c>
      <c r="D616" s="190" t="s">
        <v>6147</v>
      </c>
      <c r="E616" s="190" t="s">
        <v>6147</v>
      </c>
      <c r="F616" s="190" t="s">
        <v>6147</v>
      </c>
      <c r="G616" s="190" t="s">
        <v>6147</v>
      </c>
      <c r="H616" s="190" t="s">
        <v>6147</v>
      </c>
      <c r="I616" s="190" t="s">
        <v>6147</v>
      </c>
      <c r="J616" s="190" t="s">
        <v>6147</v>
      </c>
      <c r="K616" s="190" t="s">
        <v>6147</v>
      </c>
      <c r="L616" s="190" t="s">
        <v>6147</v>
      </c>
      <c r="M616" s="190" t="s">
        <v>6147</v>
      </c>
      <c r="N616" s="190" t="s">
        <v>6147</v>
      </c>
    </row>
    <row r="617" spans="1:14" x14ac:dyDescent="0.2">
      <c r="A617" s="190">
        <v>810008</v>
      </c>
      <c r="B617" s="190" t="s">
        <v>58</v>
      </c>
      <c r="C617" s="190" t="s">
        <v>6147</v>
      </c>
      <c r="D617" s="190" t="s">
        <v>6147</v>
      </c>
      <c r="E617" s="190" t="s">
        <v>6147</v>
      </c>
      <c r="F617" s="190" t="s">
        <v>6147</v>
      </c>
      <c r="G617" s="190" t="s">
        <v>6147</v>
      </c>
      <c r="I617" s="190" t="s">
        <v>6147</v>
      </c>
      <c r="J617" s="190" t="s">
        <v>6147</v>
      </c>
      <c r="K617" s="190" t="s">
        <v>6147</v>
      </c>
      <c r="L617" s="190" t="s">
        <v>6147</v>
      </c>
      <c r="M617" s="190" t="s">
        <v>6147</v>
      </c>
      <c r="N617" s="190" t="s">
        <v>6147</v>
      </c>
    </row>
    <row r="618" spans="1:14" x14ac:dyDescent="0.2">
      <c r="A618" s="190">
        <v>810010</v>
      </c>
      <c r="B618" s="190" t="s">
        <v>58</v>
      </c>
      <c r="F618" s="190" t="s">
        <v>6147</v>
      </c>
      <c r="G618" s="190" t="s">
        <v>6147</v>
      </c>
      <c r="K618" s="190" t="s">
        <v>6147</v>
      </c>
      <c r="L618" s="190" t="s">
        <v>6147</v>
      </c>
      <c r="N618" s="190" t="s">
        <v>6147</v>
      </c>
    </row>
    <row r="619" spans="1:14" x14ac:dyDescent="0.2">
      <c r="A619" s="190">
        <v>810013</v>
      </c>
      <c r="B619" s="190" t="s">
        <v>58</v>
      </c>
      <c r="C619" s="190" t="s">
        <v>6147</v>
      </c>
      <c r="E619" s="190" t="s">
        <v>6147</v>
      </c>
      <c r="F619" s="190" t="s">
        <v>6147</v>
      </c>
      <c r="L619" s="190" t="s">
        <v>6147</v>
      </c>
      <c r="M619" s="190" t="s">
        <v>6147</v>
      </c>
    </row>
    <row r="620" spans="1:14" x14ac:dyDescent="0.2">
      <c r="A620" s="190">
        <v>810014</v>
      </c>
      <c r="B620" s="190" t="s">
        <v>58</v>
      </c>
      <c r="E620" s="190" t="s">
        <v>6147</v>
      </c>
      <c r="F620" s="190" t="s">
        <v>6147</v>
      </c>
      <c r="H620" s="190" t="s">
        <v>6147</v>
      </c>
      <c r="J620" s="190" t="s">
        <v>6147</v>
      </c>
      <c r="K620" s="190" t="s">
        <v>6147</v>
      </c>
      <c r="L620" s="190" t="s">
        <v>6147</v>
      </c>
      <c r="M620" s="190" t="s">
        <v>6147</v>
      </c>
      <c r="N620" s="190" t="s">
        <v>6147</v>
      </c>
    </row>
    <row r="621" spans="1:14" x14ac:dyDescent="0.2">
      <c r="A621" s="190">
        <v>810017</v>
      </c>
      <c r="B621" s="190" t="s">
        <v>58</v>
      </c>
      <c r="C621" s="190" t="s">
        <v>6147</v>
      </c>
      <c r="D621" s="190" t="s">
        <v>6147</v>
      </c>
      <c r="E621" s="190" t="s">
        <v>6147</v>
      </c>
      <c r="G621" s="190" t="s">
        <v>6147</v>
      </c>
      <c r="H621" s="190" t="s">
        <v>6147</v>
      </c>
      <c r="I621" s="190" t="s">
        <v>6147</v>
      </c>
      <c r="J621" s="190" t="s">
        <v>6147</v>
      </c>
      <c r="L621" s="190" t="s">
        <v>6147</v>
      </c>
      <c r="M621" s="190" t="s">
        <v>6147</v>
      </c>
      <c r="N621" s="190" t="s">
        <v>6147</v>
      </c>
    </row>
    <row r="622" spans="1:14" x14ac:dyDescent="0.2">
      <c r="A622" s="190">
        <v>810018</v>
      </c>
      <c r="B622" s="190" t="s">
        <v>58</v>
      </c>
      <c r="C622" s="190" t="s">
        <v>6147</v>
      </c>
      <c r="D622" s="190" t="s">
        <v>6147</v>
      </c>
      <c r="E622" s="190" t="s">
        <v>6147</v>
      </c>
      <c r="F622" s="190" t="s">
        <v>6147</v>
      </c>
      <c r="G622" s="190" t="s">
        <v>6147</v>
      </c>
      <c r="H622" s="190" t="s">
        <v>6147</v>
      </c>
      <c r="I622" s="190" t="s">
        <v>6147</v>
      </c>
      <c r="J622" s="190" t="s">
        <v>6147</v>
      </c>
      <c r="K622" s="190" t="s">
        <v>6147</v>
      </c>
      <c r="L622" s="190" t="s">
        <v>6147</v>
      </c>
      <c r="M622" s="190" t="s">
        <v>6147</v>
      </c>
      <c r="N622" s="190" t="s">
        <v>6147</v>
      </c>
    </row>
    <row r="623" spans="1:14" x14ac:dyDescent="0.2">
      <c r="A623" s="190">
        <v>810019</v>
      </c>
      <c r="B623" s="190" t="s">
        <v>58</v>
      </c>
      <c r="C623" s="190" t="s">
        <v>6147</v>
      </c>
      <c r="D623" s="190" t="s">
        <v>6147</v>
      </c>
      <c r="F623" s="190" t="s">
        <v>6147</v>
      </c>
      <c r="H623" s="190" t="s">
        <v>6147</v>
      </c>
      <c r="I623" s="190" t="s">
        <v>6147</v>
      </c>
      <c r="K623" s="190" t="s">
        <v>6147</v>
      </c>
      <c r="L623" s="190" t="s">
        <v>6147</v>
      </c>
      <c r="M623" s="190" t="s">
        <v>6147</v>
      </c>
      <c r="N623" s="190" t="s">
        <v>6147</v>
      </c>
    </row>
    <row r="624" spans="1:14" x14ac:dyDescent="0.2">
      <c r="A624" s="190">
        <v>810027</v>
      </c>
      <c r="B624" s="190" t="s">
        <v>58</v>
      </c>
      <c r="C624" s="190" t="s">
        <v>6147</v>
      </c>
      <c r="D624" s="190" t="s">
        <v>6147</v>
      </c>
      <c r="E624" s="190" t="s">
        <v>6147</v>
      </c>
      <c r="F624" s="190" t="s">
        <v>6147</v>
      </c>
      <c r="G624" s="190" t="s">
        <v>6147</v>
      </c>
      <c r="H624" s="190" t="s">
        <v>6147</v>
      </c>
      <c r="I624" s="190" t="s">
        <v>6147</v>
      </c>
      <c r="J624" s="190" t="s">
        <v>6147</v>
      </c>
      <c r="K624" s="190" t="s">
        <v>6147</v>
      </c>
      <c r="L624" s="190" t="s">
        <v>6147</v>
      </c>
      <c r="M624" s="190" t="s">
        <v>6147</v>
      </c>
      <c r="N624" s="190" t="s">
        <v>6147</v>
      </c>
    </row>
    <row r="625" spans="1:14" x14ac:dyDescent="0.2">
      <c r="A625" s="190">
        <v>810031</v>
      </c>
      <c r="B625" s="190" t="s">
        <v>58</v>
      </c>
      <c r="H625" s="190" t="s">
        <v>6147</v>
      </c>
      <c r="K625" s="190" t="s">
        <v>6147</v>
      </c>
      <c r="L625" s="190" t="s">
        <v>6147</v>
      </c>
      <c r="M625" s="190" t="s">
        <v>6147</v>
      </c>
      <c r="N625" s="190" t="s">
        <v>6147</v>
      </c>
    </row>
    <row r="626" spans="1:14" x14ac:dyDescent="0.2">
      <c r="A626" s="190">
        <v>810034</v>
      </c>
      <c r="B626" s="190" t="s">
        <v>58</v>
      </c>
      <c r="E626" s="190" t="s">
        <v>6147</v>
      </c>
      <c r="F626" s="190" t="s">
        <v>6147</v>
      </c>
      <c r="H626" s="190" t="s">
        <v>6147</v>
      </c>
      <c r="I626" s="190" t="s">
        <v>6147</v>
      </c>
      <c r="J626" s="190" t="s">
        <v>6147</v>
      </c>
      <c r="L626" s="190" t="s">
        <v>6147</v>
      </c>
      <c r="M626" s="190" t="s">
        <v>6147</v>
      </c>
      <c r="N626" s="190" t="s">
        <v>6147</v>
      </c>
    </row>
    <row r="627" spans="1:14" x14ac:dyDescent="0.2">
      <c r="A627" s="190">
        <v>810039</v>
      </c>
      <c r="B627" s="190" t="s">
        <v>58</v>
      </c>
      <c r="C627" s="190" t="s">
        <v>6147</v>
      </c>
      <c r="D627" s="190" t="s">
        <v>6147</v>
      </c>
      <c r="E627" s="190" t="s">
        <v>6147</v>
      </c>
      <c r="F627" s="190" t="s">
        <v>6147</v>
      </c>
      <c r="G627" s="190" t="s">
        <v>6147</v>
      </c>
      <c r="H627" s="190" t="s">
        <v>6147</v>
      </c>
      <c r="I627" s="190" t="s">
        <v>6147</v>
      </c>
      <c r="J627" s="190" t="s">
        <v>6147</v>
      </c>
      <c r="K627" s="190" t="s">
        <v>6147</v>
      </c>
      <c r="L627" s="190" t="s">
        <v>6147</v>
      </c>
      <c r="M627" s="190" t="s">
        <v>6147</v>
      </c>
      <c r="N627" s="190" t="s">
        <v>6147</v>
      </c>
    </row>
    <row r="628" spans="1:14" x14ac:dyDescent="0.2">
      <c r="A628" s="190">
        <v>810040</v>
      </c>
      <c r="B628" s="190" t="s">
        <v>58</v>
      </c>
      <c r="D628" s="190" t="s">
        <v>6147</v>
      </c>
      <c r="E628" s="190" t="s">
        <v>6147</v>
      </c>
      <c r="F628" s="190" t="s">
        <v>6147</v>
      </c>
      <c r="G628" s="190" t="s">
        <v>6147</v>
      </c>
      <c r="K628" s="190" t="s">
        <v>6147</v>
      </c>
      <c r="L628" s="190" t="s">
        <v>6147</v>
      </c>
      <c r="M628" s="190" t="s">
        <v>6147</v>
      </c>
      <c r="N628" s="190" t="s">
        <v>6147</v>
      </c>
    </row>
    <row r="629" spans="1:14" x14ac:dyDescent="0.2">
      <c r="A629" s="190">
        <v>810047</v>
      </c>
      <c r="B629" s="190" t="s">
        <v>58</v>
      </c>
      <c r="C629" s="190" t="s">
        <v>6147</v>
      </c>
      <c r="D629" s="190" t="s">
        <v>6147</v>
      </c>
      <c r="I629" s="190" t="s">
        <v>6147</v>
      </c>
      <c r="K629" s="190" t="s">
        <v>6147</v>
      </c>
      <c r="L629" s="190" t="s">
        <v>6147</v>
      </c>
      <c r="M629" s="190" t="s">
        <v>6147</v>
      </c>
      <c r="N629" s="190" t="s">
        <v>6147</v>
      </c>
    </row>
    <row r="630" spans="1:14" x14ac:dyDescent="0.2">
      <c r="A630" s="190">
        <v>810048</v>
      </c>
      <c r="B630" s="190" t="s">
        <v>58</v>
      </c>
      <c r="C630" s="190" t="s">
        <v>6147</v>
      </c>
      <c r="D630" s="190" t="s">
        <v>6147</v>
      </c>
      <c r="E630" s="190" t="s">
        <v>6147</v>
      </c>
      <c r="F630" s="190" t="s">
        <v>6147</v>
      </c>
      <c r="G630" s="190" t="s">
        <v>6147</v>
      </c>
      <c r="H630" s="190" t="s">
        <v>6147</v>
      </c>
      <c r="I630" s="190" t="s">
        <v>6147</v>
      </c>
      <c r="J630" s="190" t="s">
        <v>6147</v>
      </c>
      <c r="K630" s="190" t="s">
        <v>6147</v>
      </c>
      <c r="L630" s="190" t="s">
        <v>6147</v>
      </c>
      <c r="M630" s="190" t="s">
        <v>6147</v>
      </c>
      <c r="N630" s="190" t="s">
        <v>6147</v>
      </c>
    </row>
    <row r="631" spans="1:14" x14ac:dyDescent="0.2">
      <c r="A631" s="190">
        <v>810050</v>
      </c>
      <c r="B631" s="190" t="s">
        <v>58</v>
      </c>
      <c r="C631" s="190" t="s">
        <v>6147</v>
      </c>
      <c r="D631" s="190" t="s">
        <v>6147</v>
      </c>
      <c r="E631" s="190" t="s">
        <v>6147</v>
      </c>
      <c r="F631" s="190" t="s">
        <v>6147</v>
      </c>
      <c r="G631" s="190" t="s">
        <v>6147</v>
      </c>
      <c r="H631" s="190" t="s">
        <v>6147</v>
      </c>
      <c r="I631" s="190" t="s">
        <v>6147</v>
      </c>
      <c r="J631" s="190" t="s">
        <v>6147</v>
      </c>
      <c r="K631" s="190" t="s">
        <v>6147</v>
      </c>
      <c r="L631" s="190" t="s">
        <v>6147</v>
      </c>
      <c r="M631" s="190" t="s">
        <v>6147</v>
      </c>
      <c r="N631" s="190" t="s">
        <v>6147</v>
      </c>
    </row>
    <row r="632" spans="1:14" x14ac:dyDescent="0.2">
      <c r="A632" s="190">
        <v>810052</v>
      </c>
      <c r="B632" s="190" t="s">
        <v>58</v>
      </c>
      <c r="C632" s="190" t="s">
        <v>6147</v>
      </c>
      <c r="D632" s="190" t="s">
        <v>6147</v>
      </c>
      <c r="E632" s="190" t="s">
        <v>6147</v>
      </c>
      <c r="F632" s="190" t="s">
        <v>6147</v>
      </c>
      <c r="H632" s="190" t="s">
        <v>6147</v>
      </c>
      <c r="I632" s="190" t="s">
        <v>6147</v>
      </c>
      <c r="J632" s="190" t="s">
        <v>6147</v>
      </c>
      <c r="K632" s="190" t="s">
        <v>6147</v>
      </c>
      <c r="L632" s="190" t="s">
        <v>6147</v>
      </c>
      <c r="M632" s="190" t="s">
        <v>6147</v>
      </c>
      <c r="N632" s="190" t="s">
        <v>6147</v>
      </c>
    </row>
    <row r="633" spans="1:14" x14ac:dyDescent="0.2">
      <c r="A633" s="190">
        <v>810053</v>
      </c>
      <c r="B633" s="190" t="s">
        <v>58</v>
      </c>
      <c r="C633" s="190" t="s">
        <v>6147</v>
      </c>
      <c r="D633" s="190" t="s">
        <v>6147</v>
      </c>
      <c r="E633" s="190" t="s">
        <v>6147</v>
      </c>
      <c r="F633" s="190" t="s">
        <v>6147</v>
      </c>
      <c r="G633" s="190" t="s">
        <v>6147</v>
      </c>
      <c r="H633" s="190" t="s">
        <v>6147</v>
      </c>
      <c r="I633" s="190" t="s">
        <v>6147</v>
      </c>
      <c r="J633" s="190" t="s">
        <v>6147</v>
      </c>
      <c r="K633" s="190" t="s">
        <v>6147</v>
      </c>
      <c r="L633" s="190" t="s">
        <v>6147</v>
      </c>
      <c r="M633" s="190" t="s">
        <v>6147</v>
      </c>
      <c r="N633" s="190" t="s">
        <v>6147</v>
      </c>
    </row>
    <row r="634" spans="1:14" x14ac:dyDescent="0.2">
      <c r="A634" s="190">
        <v>810060</v>
      </c>
      <c r="B634" s="190" t="s">
        <v>58</v>
      </c>
      <c r="C634" s="190" t="s">
        <v>6147</v>
      </c>
      <c r="D634" s="190" t="s">
        <v>6147</v>
      </c>
      <c r="E634" s="190" t="s">
        <v>6147</v>
      </c>
      <c r="G634" s="190" t="s">
        <v>6147</v>
      </c>
      <c r="H634" s="190" t="s">
        <v>6147</v>
      </c>
      <c r="J634" s="190" t="s">
        <v>6147</v>
      </c>
      <c r="K634" s="190" t="s">
        <v>6147</v>
      </c>
      <c r="L634" s="190" t="s">
        <v>6147</v>
      </c>
      <c r="M634" s="190" t="s">
        <v>6147</v>
      </c>
    </row>
    <row r="635" spans="1:14" x14ac:dyDescent="0.2">
      <c r="A635" s="190">
        <v>810073</v>
      </c>
      <c r="B635" s="190" t="s">
        <v>58</v>
      </c>
      <c r="D635" s="190" t="s">
        <v>6147</v>
      </c>
      <c r="E635" s="190" t="s">
        <v>6147</v>
      </c>
      <c r="F635" s="190" t="s">
        <v>6147</v>
      </c>
      <c r="G635" s="190" t="s">
        <v>6147</v>
      </c>
      <c r="H635" s="190" t="s">
        <v>6147</v>
      </c>
      <c r="I635" s="190" t="s">
        <v>6147</v>
      </c>
      <c r="J635" s="190" t="s">
        <v>6147</v>
      </c>
      <c r="K635" s="190" t="s">
        <v>6147</v>
      </c>
      <c r="L635" s="190" t="s">
        <v>6147</v>
      </c>
      <c r="M635" s="190" t="s">
        <v>6147</v>
      </c>
      <c r="N635" s="190" t="s">
        <v>6147</v>
      </c>
    </row>
    <row r="636" spans="1:14" x14ac:dyDescent="0.2">
      <c r="A636" s="190">
        <v>810077</v>
      </c>
      <c r="B636" s="190" t="s">
        <v>58</v>
      </c>
      <c r="C636" s="190" t="s">
        <v>6147</v>
      </c>
      <c r="D636" s="190" t="s">
        <v>6147</v>
      </c>
      <c r="F636" s="190" t="s">
        <v>6147</v>
      </c>
      <c r="G636" s="190" t="s">
        <v>6147</v>
      </c>
      <c r="H636" s="190" t="s">
        <v>6147</v>
      </c>
      <c r="I636" s="190" t="s">
        <v>6147</v>
      </c>
      <c r="K636" s="190" t="s">
        <v>6147</v>
      </c>
      <c r="L636" s="190" t="s">
        <v>6147</v>
      </c>
      <c r="M636" s="190" t="s">
        <v>6147</v>
      </c>
      <c r="N636" s="190" t="s">
        <v>6147</v>
      </c>
    </row>
    <row r="637" spans="1:14" x14ac:dyDescent="0.2">
      <c r="A637" s="190">
        <v>810079</v>
      </c>
      <c r="B637" s="190" t="s">
        <v>58</v>
      </c>
      <c r="C637" s="190" t="s">
        <v>6147</v>
      </c>
      <c r="D637" s="190" t="s">
        <v>6147</v>
      </c>
      <c r="E637" s="190" t="s">
        <v>6147</v>
      </c>
      <c r="F637" s="190" t="s">
        <v>6147</v>
      </c>
      <c r="G637" s="190" t="s">
        <v>6147</v>
      </c>
      <c r="H637" s="190" t="s">
        <v>6147</v>
      </c>
      <c r="I637" s="190" t="s">
        <v>6147</v>
      </c>
      <c r="J637" s="190" t="s">
        <v>6147</v>
      </c>
      <c r="K637" s="190" t="s">
        <v>6147</v>
      </c>
      <c r="L637" s="190" t="s">
        <v>6147</v>
      </c>
      <c r="M637" s="190" t="s">
        <v>6147</v>
      </c>
      <c r="N637" s="190" t="s">
        <v>6147</v>
      </c>
    </row>
    <row r="638" spans="1:14" x14ac:dyDescent="0.2">
      <c r="A638" s="190">
        <v>810081</v>
      </c>
      <c r="B638" s="190" t="s">
        <v>58</v>
      </c>
      <c r="C638" s="190" t="s">
        <v>6147</v>
      </c>
      <c r="D638" s="190" t="s">
        <v>6147</v>
      </c>
      <c r="E638" s="190" t="s">
        <v>6147</v>
      </c>
      <c r="F638" s="190" t="s">
        <v>6147</v>
      </c>
      <c r="H638" s="190" t="s">
        <v>6147</v>
      </c>
      <c r="I638" s="190" t="s">
        <v>6147</v>
      </c>
      <c r="J638" s="190" t="s">
        <v>6147</v>
      </c>
      <c r="K638" s="190" t="s">
        <v>6147</v>
      </c>
      <c r="L638" s="190" t="s">
        <v>6147</v>
      </c>
      <c r="M638" s="190" t="s">
        <v>6147</v>
      </c>
      <c r="N638" s="190" t="s">
        <v>6147</v>
      </c>
    </row>
    <row r="639" spans="1:14" x14ac:dyDescent="0.2">
      <c r="A639" s="190">
        <v>810082</v>
      </c>
      <c r="B639" s="190" t="s">
        <v>58</v>
      </c>
      <c r="C639" s="190" t="s">
        <v>6147</v>
      </c>
      <c r="D639" s="190" t="s">
        <v>6147</v>
      </c>
      <c r="E639" s="190" t="s">
        <v>6147</v>
      </c>
      <c r="F639" s="190" t="s">
        <v>6147</v>
      </c>
      <c r="G639" s="190" t="s">
        <v>6147</v>
      </c>
      <c r="H639" s="190" t="s">
        <v>6147</v>
      </c>
      <c r="I639" s="190" t="s">
        <v>6147</v>
      </c>
      <c r="J639" s="190" t="s">
        <v>6147</v>
      </c>
      <c r="K639" s="190" t="s">
        <v>6147</v>
      </c>
      <c r="L639" s="190" t="s">
        <v>6147</v>
      </c>
      <c r="M639" s="190" t="s">
        <v>6147</v>
      </c>
      <c r="N639" s="190" t="s">
        <v>6147</v>
      </c>
    </row>
    <row r="640" spans="1:14" x14ac:dyDescent="0.2">
      <c r="A640" s="190">
        <v>810087</v>
      </c>
      <c r="B640" s="190" t="s">
        <v>58</v>
      </c>
      <c r="D640" s="190" t="s">
        <v>6147</v>
      </c>
      <c r="E640" s="190" t="s">
        <v>6147</v>
      </c>
      <c r="F640" s="190" t="s">
        <v>6147</v>
      </c>
      <c r="G640" s="190" t="s">
        <v>6147</v>
      </c>
      <c r="H640" s="190" t="s">
        <v>6147</v>
      </c>
      <c r="I640" s="190" t="s">
        <v>6147</v>
      </c>
      <c r="J640" s="190" t="s">
        <v>6147</v>
      </c>
      <c r="K640" s="190" t="s">
        <v>6147</v>
      </c>
      <c r="L640" s="190" t="s">
        <v>6147</v>
      </c>
      <c r="M640" s="190" t="s">
        <v>6147</v>
      </c>
      <c r="N640" s="190" t="s">
        <v>6147</v>
      </c>
    </row>
    <row r="641" spans="1:14" x14ac:dyDescent="0.2">
      <c r="A641" s="190">
        <v>810091</v>
      </c>
      <c r="B641" s="190" t="s">
        <v>58</v>
      </c>
      <c r="C641" s="190" t="s">
        <v>6147</v>
      </c>
      <c r="D641" s="190" t="s">
        <v>6147</v>
      </c>
      <c r="E641" s="190" t="s">
        <v>6147</v>
      </c>
      <c r="F641" s="190" t="s">
        <v>6147</v>
      </c>
      <c r="G641" s="190" t="s">
        <v>6147</v>
      </c>
      <c r="H641" s="190" t="s">
        <v>6147</v>
      </c>
      <c r="I641" s="190" t="s">
        <v>6147</v>
      </c>
      <c r="J641" s="190" t="s">
        <v>6147</v>
      </c>
      <c r="K641" s="190" t="s">
        <v>6147</v>
      </c>
      <c r="L641" s="190" t="s">
        <v>6147</v>
      </c>
      <c r="M641" s="190" t="s">
        <v>6147</v>
      </c>
      <c r="N641" s="190" t="s">
        <v>6147</v>
      </c>
    </row>
    <row r="642" spans="1:14" x14ac:dyDescent="0.2">
      <c r="A642" s="190">
        <v>810092</v>
      </c>
      <c r="B642" s="190" t="s">
        <v>58</v>
      </c>
      <c r="D642" s="190" t="s">
        <v>6147</v>
      </c>
      <c r="F642" s="190" t="s">
        <v>6147</v>
      </c>
      <c r="G642" s="190" t="s">
        <v>6147</v>
      </c>
      <c r="J642" s="190" t="s">
        <v>6147</v>
      </c>
      <c r="K642" s="190" t="s">
        <v>6147</v>
      </c>
      <c r="L642" s="190" t="s">
        <v>6147</v>
      </c>
    </row>
    <row r="643" spans="1:14" x14ac:dyDescent="0.2">
      <c r="A643" s="190">
        <v>810099</v>
      </c>
      <c r="B643" s="190" t="s">
        <v>58</v>
      </c>
      <c r="E643" s="190" t="s">
        <v>6147</v>
      </c>
      <c r="F643" s="190" t="s">
        <v>6147</v>
      </c>
      <c r="J643" s="190" t="s">
        <v>6147</v>
      </c>
      <c r="K643" s="190" t="s">
        <v>6147</v>
      </c>
      <c r="L643" s="190" t="s">
        <v>6147</v>
      </c>
      <c r="M643" s="190" t="s">
        <v>6147</v>
      </c>
      <c r="N643" s="190" t="s">
        <v>6147</v>
      </c>
    </row>
    <row r="644" spans="1:14" x14ac:dyDescent="0.2">
      <c r="A644" s="190">
        <v>810115</v>
      </c>
      <c r="B644" s="190" t="s">
        <v>58</v>
      </c>
      <c r="D644" s="190" t="s">
        <v>6147</v>
      </c>
      <c r="E644" s="190" t="s">
        <v>6147</v>
      </c>
      <c r="F644" s="190" t="s">
        <v>6147</v>
      </c>
      <c r="G644" s="190" t="s">
        <v>6147</v>
      </c>
      <c r="H644" s="190" t="s">
        <v>6147</v>
      </c>
      <c r="J644" s="190" t="s">
        <v>6147</v>
      </c>
      <c r="K644" s="190" t="s">
        <v>6147</v>
      </c>
      <c r="L644" s="190" t="s">
        <v>6147</v>
      </c>
      <c r="M644" s="190" t="s">
        <v>6147</v>
      </c>
      <c r="N644" s="190" t="s">
        <v>6147</v>
      </c>
    </row>
    <row r="645" spans="1:14" x14ac:dyDescent="0.2">
      <c r="A645" s="190">
        <v>810118</v>
      </c>
      <c r="B645" s="190" t="s">
        <v>58</v>
      </c>
      <c r="F645" s="190" t="s">
        <v>6147</v>
      </c>
      <c r="G645" s="190" t="s">
        <v>6147</v>
      </c>
      <c r="H645" s="190" t="s">
        <v>6147</v>
      </c>
      <c r="I645" s="190" t="s">
        <v>6147</v>
      </c>
      <c r="J645" s="190" t="s">
        <v>6147</v>
      </c>
      <c r="K645" s="190" t="s">
        <v>6147</v>
      </c>
      <c r="L645" s="190" t="s">
        <v>6147</v>
      </c>
      <c r="M645" s="190" t="s">
        <v>6147</v>
      </c>
      <c r="N645" s="190" t="s">
        <v>6147</v>
      </c>
    </row>
    <row r="646" spans="1:14" x14ac:dyDescent="0.2">
      <c r="A646" s="190">
        <v>810120</v>
      </c>
      <c r="B646" s="190" t="s">
        <v>58</v>
      </c>
      <c r="D646" s="190" t="s">
        <v>6147</v>
      </c>
      <c r="E646" s="190" t="s">
        <v>6147</v>
      </c>
      <c r="F646" s="190" t="s">
        <v>6147</v>
      </c>
      <c r="H646" s="190" t="s">
        <v>6147</v>
      </c>
      <c r="I646" s="190" t="s">
        <v>6147</v>
      </c>
      <c r="J646" s="190" t="s">
        <v>6147</v>
      </c>
      <c r="K646" s="190" t="s">
        <v>6147</v>
      </c>
      <c r="L646" s="190" t="s">
        <v>6147</v>
      </c>
      <c r="M646" s="190" t="s">
        <v>6147</v>
      </c>
      <c r="N646" s="190" t="s">
        <v>6147</v>
      </c>
    </row>
    <row r="647" spans="1:14" x14ac:dyDescent="0.2">
      <c r="A647" s="190">
        <v>810122</v>
      </c>
      <c r="B647" s="190" t="s">
        <v>58</v>
      </c>
      <c r="C647" s="190" t="s">
        <v>6147</v>
      </c>
      <c r="D647" s="190" t="s">
        <v>6147</v>
      </c>
      <c r="E647" s="190" t="s">
        <v>6147</v>
      </c>
      <c r="F647" s="190" t="s">
        <v>6147</v>
      </c>
      <c r="G647" s="190" t="s">
        <v>6147</v>
      </c>
      <c r="H647" s="190" t="s">
        <v>6147</v>
      </c>
      <c r="I647" s="190" t="s">
        <v>6147</v>
      </c>
      <c r="J647" s="190" t="s">
        <v>6147</v>
      </c>
      <c r="L647" s="190" t="s">
        <v>6147</v>
      </c>
      <c r="M647" s="190" t="s">
        <v>6147</v>
      </c>
      <c r="N647" s="190" t="s">
        <v>6147</v>
      </c>
    </row>
    <row r="648" spans="1:14" x14ac:dyDescent="0.2">
      <c r="A648" s="190">
        <v>810125</v>
      </c>
      <c r="B648" s="190" t="s">
        <v>58</v>
      </c>
      <c r="C648" s="190" t="s">
        <v>6147</v>
      </c>
      <c r="D648" s="190" t="s">
        <v>6147</v>
      </c>
      <c r="E648" s="190" t="s">
        <v>6147</v>
      </c>
      <c r="F648" s="190" t="s">
        <v>6147</v>
      </c>
      <c r="G648" s="190" t="s">
        <v>6147</v>
      </c>
      <c r="H648" s="190" t="s">
        <v>6147</v>
      </c>
      <c r="I648" s="190" t="s">
        <v>6147</v>
      </c>
      <c r="J648" s="190" t="s">
        <v>6147</v>
      </c>
      <c r="K648" s="190" t="s">
        <v>6147</v>
      </c>
      <c r="L648" s="190" t="s">
        <v>6147</v>
      </c>
      <c r="M648" s="190" t="s">
        <v>6147</v>
      </c>
      <c r="N648" s="190" t="s">
        <v>6147</v>
      </c>
    </row>
    <row r="649" spans="1:14" x14ac:dyDescent="0.2">
      <c r="A649" s="190">
        <v>810129</v>
      </c>
      <c r="B649" s="190" t="s">
        <v>58</v>
      </c>
      <c r="C649" s="190" t="s">
        <v>6147</v>
      </c>
      <c r="D649" s="190" t="s">
        <v>6147</v>
      </c>
      <c r="E649" s="190" t="s">
        <v>6147</v>
      </c>
      <c r="F649" s="190" t="s">
        <v>6147</v>
      </c>
      <c r="G649" s="190" t="s">
        <v>6147</v>
      </c>
      <c r="H649" s="190" t="s">
        <v>6147</v>
      </c>
      <c r="I649" s="190" t="s">
        <v>6147</v>
      </c>
      <c r="J649" s="190" t="s">
        <v>6147</v>
      </c>
      <c r="K649" s="190" t="s">
        <v>6147</v>
      </c>
      <c r="M649" s="190" t="s">
        <v>6147</v>
      </c>
      <c r="N649" s="190" t="s">
        <v>6147</v>
      </c>
    </row>
    <row r="650" spans="1:14" x14ac:dyDescent="0.2">
      <c r="A650" s="190">
        <v>810144</v>
      </c>
      <c r="B650" s="190" t="s">
        <v>58</v>
      </c>
      <c r="D650" s="190" t="s">
        <v>6147</v>
      </c>
      <c r="F650" s="190" t="s">
        <v>6147</v>
      </c>
      <c r="H650" s="190" t="s">
        <v>6147</v>
      </c>
      <c r="I650" s="190" t="s">
        <v>6147</v>
      </c>
      <c r="J650" s="190" t="s">
        <v>6147</v>
      </c>
      <c r="K650" s="190" t="s">
        <v>6147</v>
      </c>
      <c r="L650" s="190" t="s">
        <v>6147</v>
      </c>
      <c r="M650" s="190" t="s">
        <v>6147</v>
      </c>
      <c r="N650" s="190" t="s">
        <v>6147</v>
      </c>
    </row>
    <row r="651" spans="1:14" x14ac:dyDescent="0.2">
      <c r="A651" s="190">
        <v>810145</v>
      </c>
      <c r="B651" s="190" t="s">
        <v>58</v>
      </c>
      <c r="C651" s="190" t="s">
        <v>6147</v>
      </c>
      <c r="D651" s="190" t="s">
        <v>6147</v>
      </c>
      <c r="E651" s="190" t="s">
        <v>6147</v>
      </c>
      <c r="F651" s="190" t="s">
        <v>6147</v>
      </c>
      <c r="G651" s="190" t="s">
        <v>6147</v>
      </c>
      <c r="H651" s="190" t="s">
        <v>6147</v>
      </c>
      <c r="I651" s="190" t="s">
        <v>6147</v>
      </c>
      <c r="J651" s="190" t="s">
        <v>6147</v>
      </c>
      <c r="K651" s="190" t="s">
        <v>6147</v>
      </c>
      <c r="L651" s="190" t="s">
        <v>6147</v>
      </c>
      <c r="M651" s="190" t="s">
        <v>6147</v>
      </c>
      <c r="N651" s="190" t="s">
        <v>6147</v>
      </c>
    </row>
    <row r="652" spans="1:14" x14ac:dyDescent="0.2">
      <c r="A652" s="190">
        <v>810151</v>
      </c>
      <c r="B652" s="190" t="s">
        <v>58</v>
      </c>
      <c r="D652" s="190" t="s">
        <v>6147</v>
      </c>
      <c r="H652" s="190" t="s">
        <v>6147</v>
      </c>
      <c r="K652" s="190" t="s">
        <v>6147</v>
      </c>
      <c r="L652" s="190" t="s">
        <v>6147</v>
      </c>
      <c r="N652" s="190" t="s">
        <v>6147</v>
      </c>
    </row>
    <row r="653" spans="1:14" x14ac:dyDescent="0.2">
      <c r="A653" s="190">
        <v>810153</v>
      </c>
      <c r="B653" s="190" t="s">
        <v>58</v>
      </c>
      <c r="C653" s="190" t="s">
        <v>6147</v>
      </c>
      <c r="D653" s="190" t="s">
        <v>6147</v>
      </c>
      <c r="F653" s="190" t="s">
        <v>6147</v>
      </c>
      <c r="H653" s="190" t="s">
        <v>6147</v>
      </c>
      <c r="J653" s="190" t="s">
        <v>6147</v>
      </c>
      <c r="K653" s="190" t="s">
        <v>6147</v>
      </c>
      <c r="L653" s="190" t="s">
        <v>6147</v>
      </c>
      <c r="M653" s="190" t="s">
        <v>6147</v>
      </c>
      <c r="N653" s="190" t="s">
        <v>6147</v>
      </c>
    </row>
    <row r="654" spans="1:14" x14ac:dyDescent="0.2">
      <c r="A654" s="190">
        <v>810155</v>
      </c>
      <c r="B654" s="190" t="s">
        <v>58</v>
      </c>
      <c r="F654" s="190" t="s">
        <v>6147</v>
      </c>
      <c r="H654" s="190" t="s">
        <v>6147</v>
      </c>
      <c r="J654" s="190" t="s">
        <v>6147</v>
      </c>
      <c r="K654" s="190" t="s">
        <v>6147</v>
      </c>
      <c r="L654" s="190" t="s">
        <v>6147</v>
      </c>
      <c r="N654" s="190" t="s">
        <v>6147</v>
      </c>
    </row>
    <row r="655" spans="1:14" x14ac:dyDescent="0.2">
      <c r="A655" s="190">
        <v>810158</v>
      </c>
      <c r="B655" s="190" t="s">
        <v>58</v>
      </c>
      <c r="H655" s="190" t="s">
        <v>6147</v>
      </c>
      <c r="I655" s="190" t="s">
        <v>6147</v>
      </c>
      <c r="J655" s="190" t="s">
        <v>6147</v>
      </c>
      <c r="K655" s="190" t="s">
        <v>6147</v>
      </c>
      <c r="L655" s="190" t="s">
        <v>6147</v>
      </c>
      <c r="M655" s="190" t="s">
        <v>6147</v>
      </c>
      <c r="N655" s="190" t="s">
        <v>6147</v>
      </c>
    </row>
    <row r="656" spans="1:14" x14ac:dyDescent="0.2">
      <c r="A656" s="190">
        <v>810159</v>
      </c>
      <c r="B656" s="190" t="s">
        <v>58</v>
      </c>
      <c r="C656" s="190" t="s">
        <v>6147</v>
      </c>
      <c r="D656" s="190" t="s">
        <v>6147</v>
      </c>
      <c r="E656" s="190" t="s">
        <v>6147</v>
      </c>
      <c r="F656" s="190" t="s">
        <v>6147</v>
      </c>
      <c r="G656" s="190" t="s">
        <v>6147</v>
      </c>
      <c r="H656" s="190" t="s">
        <v>6147</v>
      </c>
      <c r="I656" s="190" t="s">
        <v>6147</v>
      </c>
      <c r="J656" s="190" t="s">
        <v>6147</v>
      </c>
      <c r="K656" s="190" t="s">
        <v>6147</v>
      </c>
      <c r="L656" s="190" t="s">
        <v>6147</v>
      </c>
      <c r="M656" s="190" t="s">
        <v>6147</v>
      </c>
      <c r="N656" s="190" t="s">
        <v>6147</v>
      </c>
    </row>
    <row r="657" spans="1:14" x14ac:dyDescent="0.2">
      <c r="A657" s="190">
        <v>810161</v>
      </c>
      <c r="B657" s="190" t="s">
        <v>58</v>
      </c>
      <c r="C657" s="190" t="s">
        <v>6147</v>
      </c>
      <c r="E657" s="190" t="s">
        <v>6147</v>
      </c>
      <c r="F657" s="190" t="s">
        <v>6147</v>
      </c>
      <c r="G657" s="190" t="s">
        <v>6147</v>
      </c>
      <c r="J657" s="190" t="s">
        <v>6147</v>
      </c>
      <c r="K657" s="190" t="s">
        <v>6147</v>
      </c>
      <c r="M657" s="190" t="s">
        <v>6147</v>
      </c>
      <c r="N657" s="190" t="s">
        <v>6147</v>
      </c>
    </row>
    <row r="658" spans="1:14" x14ac:dyDescent="0.2">
      <c r="A658" s="190">
        <v>810165</v>
      </c>
      <c r="B658" s="190" t="s">
        <v>58</v>
      </c>
      <c r="C658" s="190" t="s">
        <v>6147</v>
      </c>
      <c r="E658" s="190" t="s">
        <v>6147</v>
      </c>
      <c r="F658" s="190" t="s">
        <v>6147</v>
      </c>
      <c r="G658" s="190" t="s">
        <v>6147</v>
      </c>
      <c r="I658" s="190" t="s">
        <v>6147</v>
      </c>
      <c r="J658" s="190" t="s">
        <v>6147</v>
      </c>
      <c r="K658" s="190" t="s">
        <v>6147</v>
      </c>
      <c r="L658" s="190" t="s">
        <v>6147</v>
      </c>
      <c r="M658" s="190" t="s">
        <v>6147</v>
      </c>
      <c r="N658" s="190" t="s">
        <v>6147</v>
      </c>
    </row>
    <row r="659" spans="1:14" x14ac:dyDescent="0.2">
      <c r="A659" s="190">
        <v>810171</v>
      </c>
      <c r="B659" s="190" t="s">
        <v>58</v>
      </c>
      <c r="C659" s="190" t="s">
        <v>6147</v>
      </c>
      <c r="D659" s="190" t="s">
        <v>6147</v>
      </c>
      <c r="E659" s="190" t="s">
        <v>6147</v>
      </c>
      <c r="F659" s="190" t="s">
        <v>6147</v>
      </c>
      <c r="G659" s="190" t="s">
        <v>6147</v>
      </c>
      <c r="H659" s="190" t="s">
        <v>6147</v>
      </c>
      <c r="I659" s="190" t="s">
        <v>6147</v>
      </c>
      <c r="J659" s="190" t="s">
        <v>6147</v>
      </c>
      <c r="K659" s="190" t="s">
        <v>6147</v>
      </c>
      <c r="L659" s="190" t="s">
        <v>6147</v>
      </c>
      <c r="M659" s="190" t="s">
        <v>6147</v>
      </c>
      <c r="N659" s="190" t="s">
        <v>6147</v>
      </c>
    </row>
    <row r="660" spans="1:14" x14ac:dyDescent="0.2">
      <c r="A660" s="190">
        <v>810172</v>
      </c>
      <c r="B660" s="190" t="s">
        <v>58</v>
      </c>
      <c r="C660" s="190" t="s">
        <v>6147</v>
      </c>
      <c r="D660" s="190" t="s">
        <v>6147</v>
      </c>
      <c r="E660" s="190" t="s">
        <v>6147</v>
      </c>
      <c r="F660" s="190" t="s">
        <v>6147</v>
      </c>
      <c r="G660" s="190" t="s">
        <v>6147</v>
      </c>
      <c r="H660" s="190" t="s">
        <v>6147</v>
      </c>
      <c r="I660" s="190" t="s">
        <v>6147</v>
      </c>
      <c r="J660" s="190" t="s">
        <v>6147</v>
      </c>
      <c r="K660" s="190" t="s">
        <v>6147</v>
      </c>
      <c r="L660" s="190" t="s">
        <v>6147</v>
      </c>
      <c r="M660" s="190" t="s">
        <v>6147</v>
      </c>
      <c r="N660" s="190" t="s">
        <v>6147</v>
      </c>
    </row>
    <row r="661" spans="1:14" x14ac:dyDescent="0.2">
      <c r="A661" s="190">
        <v>810173</v>
      </c>
      <c r="B661" s="190" t="s">
        <v>58</v>
      </c>
      <c r="D661" s="190" t="s">
        <v>6147</v>
      </c>
      <c r="E661" s="190" t="s">
        <v>6147</v>
      </c>
      <c r="F661" s="190" t="s">
        <v>6147</v>
      </c>
      <c r="G661" s="190" t="s">
        <v>6147</v>
      </c>
      <c r="H661" s="190" t="s">
        <v>6147</v>
      </c>
      <c r="I661" s="190" t="s">
        <v>6147</v>
      </c>
      <c r="J661" s="190" t="s">
        <v>6147</v>
      </c>
      <c r="K661" s="190" t="s">
        <v>6147</v>
      </c>
      <c r="L661" s="190" t="s">
        <v>6147</v>
      </c>
      <c r="M661" s="190" t="s">
        <v>6147</v>
      </c>
      <c r="N661" s="190" t="s">
        <v>6147</v>
      </c>
    </row>
    <row r="662" spans="1:14" x14ac:dyDescent="0.2">
      <c r="A662" s="190">
        <v>810174</v>
      </c>
      <c r="B662" s="190" t="s">
        <v>58</v>
      </c>
      <c r="C662" s="190" t="s">
        <v>6147</v>
      </c>
      <c r="D662" s="190" t="s">
        <v>6147</v>
      </c>
      <c r="E662" s="190" t="s">
        <v>6147</v>
      </c>
      <c r="F662" s="190" t="s">
        <v>6147</v>
      </c>
      <c r="G662" s="190" t="s">
        <v>6147</v>
      </c>
      <c r="H662" s="190" t="s">
        <v>6147</v>
      </c>
      <c r="I662" s="190" t="s">
        <v>6147</v>
      </c>
      <c r="J662" s="190" t="s">
        <v>6147</v>
      </c>
      <c r="K662" s="190" t="s">
        <v>6147</v>
      </c>
      <c r="L662" s="190" t="s">
        <v>6147</v>
      </c>
      <c r="M662" s="190" t="s">
        <v>6147</v>
      </c>
      <c r="N662" s="190" t="s">
        <v>6147</v>
      </c>
    </row>
    <row r="663" spans="1:14" x14ac:dyDescent="0.2">
      <c r="A663" s="190">
        <v>810175</v>
      </c>
      <c r="B663" s="190" t="s">
        <v>58</v>
      </c>
      <c r="C663" s="190" t="s">
        <v>6147</v>
      </c>
      <c r="D663" s="190" t="s">
        <v>6147</v>
      </c>
      <c r="E663" s="190" t="s">
        <v>6147</v>
      </c>
      <c r="F663" s="190" t="s">
        <v>6147</v>
      </c>
      <c r="G663" s="190" t="s">
        <v>6147</v>
      </c>
      <c r="H663" s="190" t="s">
        <v>6147</v>
      </c>
      <c r="I663" s="190" t="s">
        <v>6147</v>
      </c>
      <c r="J663" s="190" t="s">
        <v>6147</v>
      </c>
      <c r="K663" s="190" t="s">
        <v>6147</v>
      </c>
      <c r="L663" s="190" t="s">
        <v>6147</v>
      </c>
      <c r="M663" s="190" t="s">
        <v>6147</v>
      </c>
      <c r="N663" s="190" t="s">
        <v>6147</v>
      </c>
    </row>
    <row r="664" spans="1:14" x14ac:dyDescent="0.2">
      <c r="A664" s="190">
        <v>810177</v>
      </c>
      <c r="B664" s="190" t="s">
        <v>58</v>
      </c>
      <c r="D664" s="190" t="s">
        <v>6147</v>
      </c>
      <c r="F664" s="190" t="s">
        <v>6147</v>
      </c>
      <c r="H664" s="190" t="s">
        <v>6147</v>
      </c>
      <c r="I664" s="190" t="s">
        <v>6147</v>
      </c>
      <c r="J664" s="190" t="s">
        <v>6147</v>
      </c>
      <c r="L664" s="190" t="s">
        <v>6147</v>
      </c>
      <c r="M664" s="190" t="s">
        <v>6147</v>
      </c>
      <c r="N664" s="190" t="s">
        <v>6147</v>
      </c>
    </row>
    <row r="665" spans="1:14" x14ac:dyDescent="0.2">
      <c r="A665" s="190">
        <v>810190</v>
      </c>
      <c r="B665" s="190" t="s">
        <v>58</v>
      </c>
      <c r="C665" s="190" t="s">
        <v>6147</v>
      </c>
      <c r="D665" s="190" t="s">
        <v>6147</v>
      </c>
      <c r="E665" s="190" t="s">
        <v>6147</v>
      </c>
      <c r="F665" s="190" t="s">
        <v>6147</v>
      </c>
      <c r="G665" s="190" t="s">
        <v>6147</v>
      </c>
      <c r="H665" s="190" t="s">
        <v>6147</v>
      </c>
      <c r="I665" s="190" t="s">
        <v>6147</v>
      </c>
      <c r="J665" s="190" t="s">
        <v>6147</v>
      </c>
      <c r="K665" s="190" t="s">
        <v>6147</v>
      </c>
      <c r="L665" s="190" t="s">
        <v>6147</v>
      </c>
      <c r="M665" s="190" t="s">
        <v>6147</v>
      </c>
      <c r="N665" s="190" t="s">
        <v>6147</v>
      </c>
    </row>
    <row r="666" spans="1:14" x14ac:dyDescent="0.2">
      <c r="A666" s="190">
        <v>810198</v>
      </c>
      <c r="B666" s="190" t="s">
        <v>58</v>
      </c>
      <c r="C666" s="190" t="s">
        <v>6147</v>
      </c>
      <c r="D666" s="190" t="s">
        <v>6147</v>
      </c>
      <c r="E666" s="190" t="s">
        <v>6147</v>
      </c>
      <c r="F666" s="190" t="s">
        <v>6147</v>
      </c>
      <c r="H666" s="190" t="s">
        <v>6147</v>
      </c>
      <c r="J666" s="190" t="s">
        <v>6147</v>
      </c>
      <c r="L666" s="190" t="s">
        <v>6147</v>
      </c>
      <c r="M666" s="190" t="s">
        <v>6147</v>
      </c>
      <c r="N666" s="190" t="s">
        <v>6147</v>
      </c>
    </row>
    <row r="667" spans="1:14" x14ac:dyDescent="0.2">
      <c r="A667" s="190">
        <v>810201</v>
      </c>
      <c r="B667" s="190" t="s">
        <v>58</v>
      </c>
      <c r="D667" s="190" t="s">
        <v>6147</v>
      </c>
      <c r="E667" s="190" t="s">
        <v>6147</v>
      </c>
      <c r="F667" s="190" t="s">
        <v>6147</v>
      </c>
      <c r="G667" s="190" t="s">
        <v>6147</v>
      </c>
      <c r="H667" s="190" t="s">
        <v>6147</v>
      </c>
      <c r="J667" s="190" t="s">
        <v>6147</v>
      </c>
      <c r="K667" s="190" t="s">
        <v>6147</v>
      </c>
      <c r="M667" s="190" t="s">
        <v>6147</v>
      </c>
      <c r="N667" s="190" t="s">
        <v>6147</v>
      </c>
    </row>
    <row r="668" spans="1:14" x14ac:dyDescent="0.2">
      <c r="A668" s="190">
        <v>810202</v>
      </c>
      <c r="B668" s="190" t="s">
        <v>58</v>
      </c>
      <c r="C668" s="190" t="s">
        <v>6147</v>
      </c>
      <c r="D668" s="190" t="s">
        <v>6147</v>
      </c>
      <c r="E668" s="190" t="s">
        <v>6147</v>
      </c>
      <c r="F668" s="190" t="s">
        <v>6147</v>
      </c>
      <c r="G668" s="190" t="s">
        <v>6147</v>
      </c>
      <c r="H668" s="190" t="s">
        <v>6147</v>
      </c>
      <c r="I668" s="190" t="s">
        <v>6147</v>
      </c>
      <c r="J668" s="190" t="s">
        <v>6147</v>
      </c>
      <c r="K668" s="190" t="s">
        <v>6147</v>
      </c>
      <c r="L668" s="190" t="s">
        <v>6147</v>
      </c>
      <c r="M668" s="190" t="s">
        <v>6147</v>
      </c>
      <c r="N668" s="190" t="s">
        <v>6147</v>
      </c>
    </row>
    <row r="669" spans="1:14" x14ac:dyDescent="0.2">
      <c r="A669" s="190">
        <v>810207</v>
      </c>
      <c r="B669" s="190" t="s">
        <v>58</v>
      </c>
      <c r="C669" s="190" t="s">
        <v>6147</v>
      </c>
      <c r="D669" s="190" t="s">
        <v>6147</v>
      </c>
      <c r="E669" s="190" t="s">
        <v>6147</v>
      </c>
      <c r="F669" s="190" t="s">
        <v>6147</v>
      </c>
      <c r="G669" s="190" t="s">
        <v>6147</v>
      </c>
      <c r="H669" s="190" t="s">
        <v>6147</v>
      </c>
      <c r="I669" s="190" t="s">
        <v>6147</v>
      </c>
      <c r="J669" s="190" t="s">
        <v>6147</v>
      </c>
      <c r="K669" s="190" t="s">
        <v>6147</v>
      </c>
      <c r="L669" s="190" t="s">
        <v>6147</v>
      </c>
      <c r="M669" s="190" t="s">
        <v>6147</v>
      </c>
      <c r="N669" s="190" t="s">
        <v>6147</v>
      </c>
    </row>
    <row r="670" spans="1:14" x14ac:dyDescent="0.2">
      <c r="A670" s="190">
        <v>810208</v>
      </c>
      <c r="B670" s="190" t="s">
        <v>58</v>
      </c>
      <c r="C670" s="190" t="s">
        <v>6147</v>
      </c>
      <c r="D670" s="190" t="s">
        <v>6147</v>
      </c>
      <c r="I670" s="190" t="s">
        <v>6147</v>
      </c>
      <c r="J670" s="190" t="s">
        <v>6147</v>
      </c>
      <c r="K670" s="190" t="s">
        <v>6147</v>
      </c>
      <c r="L670" s="190" t="s">
        <v>6147</v>
      </c>
      <c r="N670" s="190" t="s">
        <v>6147</v>
      </c>
    </row>
    <row r="671" spans="1:14" x14ac:dyDescent="0.2">
      <c r="A671" s="190">
        <v>810209</v>
      </c>
      <c r="B671" s="190" t="s">
        <v>58</v>
      </c>
      <c r="C671" s="190" t="s">
        <v>6147</v>
      </c>
      <c r="E671" s="190" t="s">
        <v>6147</v>
      </c>
      <c r="F671" s="190" t="s">
        <v>6147</v>
      </c>
      <c r="G671" s="190" t="s">
        <v>6147</v>
      </c>
      <c r="H671" s="190" t="s">
        <v>6147</v>
      </c>
      <c r="I671" s="190" t="s">
        <v>6147</v>
      </c>
      <c r="J671" s="190" t="s">
        <v>6147</v>
      </c>
      <c r="K671" s="190" t="s">
        <v>6147</v>
      </c>
      <c r="L671" s="190" t="s">
        <v>6147</v>
      </c>
      <c r="M671" s="190" t="s">
        <v>6147</v>
      </c>
      <c r="N671" s="190" t="s">
        <v>6147</v>
      </c>
    </row>
    <row r="672" spans="1:14" x14ac:dyDescent="0.2">
      <c r="A672" s="190">
        <v>810222</v>
      </c>
      <c r="B672" s="190" t="s">
        <v>58</v>
      </c>
      <c r="C672" s="190" t="s">
        <v>6147</v>
      </c>
      <c r="D672" s="190" t="s">
        <v>6147</v>
      </c>
      <c r="E672" s="190" t="s">
        <v>6147</v>
      </c>
      <c r="F672" s="190" t="s">
        <v>6147</v>
      </c>
      <c r="I672" s="190" t="s">
        <v>6147</v>
      </c>
      <c r="J672" s="190" t="s">
        <v>6147</v>
      </c>
      <c r="K672" s="190" t="s">
        <v>6147</v>
      </c>
      <c r="L672" s="190" t="s">
        <v>6147</v>
      </c>
      <c r="M672" s="190" t="s">
        <v>6147</v>
      </c>
      <c r="N672" s="190" t="s">
        <v>6147</v>
      </c>
    </row>
    <row r="673" spans="1:14" x14ac:dyDescent="0.2">
      <c r="A673" s="190">
        <v>810232</v>
      </c>
      <c r="B673" s="190" t="s">
        <v>58</v>
      </c>
      <c r="D673" s="190" t="s">
        <v>6147</v>
      </c>
      <c r="E673" s="190" t="s">
        <v>6147</v>
      </c>
      <c r="F673" s="190" t="s">
        <v>6147</v>
      </c>
      <c r="G673" s="190" t="s">
        <v>6147</v>
      </c>
      <c r="H673" s="190" t="s">
        <v>6147</v>
      </c>
      <c r="I673" s="190" t="s">
        <v>6147</v>
      </c>
      <c r="J673" s="190" t="s">
        <v>6147</v>
      </c>
      <c r="K673" s="190" t="s">
        <v>6147</v>
      </c>
      <c r="L673" s="190" t="s">
        <v>6147</v>
      </c>
      <c r="M673" s="190" t="s">
        <v>6147</v>
      </c>
      <c r="N673" s="190" t="s">
        <v>6147</v>
      </c>
    </row>
    <row r="674" spans="1:14" x14ac:dyDescent="0.2">
      <c r="A674" s="190">
        <v>810239</v>
      </c>
      <c r="B674" s="190" t="s">
        <v>58</v>
      </c>
      <c r="E674" s="190" t="s">
        <v>6147</v>
      </c>
      <c r="F674" s="190" t="s">
        <v>6147</v>
      </c>
      <c r="H674" s="190" t="s">
        <v>6147</v>
      </c>
      <c r="J674" s="190" t="s">
        <v>6147</v>
      </c>
      <c r="N674" s="190" t="s">
        <v>6147</v>
      </c>
    </row>
    <row r="675" spans="1:14" x14ac:dyDescent="0.2">
      <c r="A675" s="190">
        <v>810240</v>
      </c>
      <c r="B675" s="190" t="s">
        <v>58</v>
      </c>
      <c r="C675" s="190" t="s">
        <v>6147</v>
      </c>
      <c r="D675" s="190" t="s">
        <v>6147</v>
      </c>
      <c r="E675" s="190" t="s">
        <v>6147</v>
      </c>
      <c r="F675" s="190" t="s">
        <v>6147</v>
      </c>
      <c r="G675" s="190" t="s">
        <v>6147</v>
      </c>
      <c r="H675" s="190" t="s">
        <v>6147</v>
      </c>
      <c r="I675" s="190" t="s">
        <v>6147</v>
      </c>
      <c r="J675" s="190" t="s">
        <v>6147</v>
      </c>
      <c r="K675" s="190" t="s">
        <v>6147</v>
      </c>
      <c r="L675" s="190" t="s">
        <v>6147</v>
      </c>
      <c r="M675" s="190" t="s">
        <v>6147</v>
      </c>
      <c r="N675" s="190" t="s">
        <v>6147</v>
      </c>
    </row>
    <row r="676" spans="1:14" x14ac:dyDescent="0.2">
      <c r="A676" s="190">
        <v>810244</v>
      </c>
      <c r="B676" s="190" t="s">
        <v>58</v>
      </c>
      <c r="D676" s="190" t="s">
        <v>6147</v>
      </c>
      <c r="E676" s="190" t="s">
        <v>6147</v>
      </c>
      <c r="H676" s="190" t="s">
        <v>6147</v>
      </c>
      <c r="L676" s="190" t="s">
        <v>6147</v>
      </c>
      <c r="N676" s="190" t="s">
        <v>6147</v>
      </c>
    </row>
    <row r="677" spans="1:14" x14ac:dyDescent="0.2">
      <c r="A677" s="190">
        <v>810254</v>
      </c>
      <c r="B677" s="190" t="s">
        <v>58</v>
      </c>
      <c r="C677" s="190" t="s">
        <v>6147</v>
      </c>
      <c r="D677" s="190" t="s">
        <v>6147</v>
      </c>
      <c r="E677" s="190" t="s">
        <v>6147</v>
      </c>
      <c r="F677" s="190" t="s">
        <v>6147</v>
      </c>
      <c r="G677" s="190" t="s">
        <v>6147</v>
      </c>
      <c r="H677" s="190" t="s">
        <v>6147</v>
      </c>
      <c r="I677" s="190" t="s">
        <v>6147</v>
      </c>
      <c r="J677" s="190" t="s">
        <v>6147</v>
      </c>
      <c r="K677" s="190" t="s">
        <v>6147</v>
      </c>
      <c r="L677" s="190" t="s">
        <v>6147</v>
      </c>
      <c r="M677" s="190" t="s">
        <v>6147</v>
      </c>
      <c r="N677" s="190" t="s">
        <v>6147</v>
      </c>
    </row>
    <row r="678" spans="1:14" x14ac:dyDescent="0.2">
      <c r="A678" s="190">
        <v>810255</v>
      </c>
      <c r="B678" s="190" t="s">
        <v>58</v>
      </c>
      <c r="F678" s="190" t="s">
        <v>6147</v>
      </c>
      <c r="G678" s="190" t="s">
        <v>6147</v>
      </c>
      <c r="I678" s="190" t="s">
        <v>6147</v>
      </c>
      <c r="J678" s="190" t="s">
        <v>6147</v>
      </c>
      <c r="K678" s="190" t="s">
        <v>6147</v>
      </c>
      <c r="L678" s="190" t="s">
        <v>6147</v>
      </c>
      <c r="M678" s="190" t="s">
        <v>6147</v>
      </c>
      <c r="N678" s="190" t="s">
        <v>6147</v>
      </c>
    </row>
    <row r="679" spans="1:14" x14ac:dyDescent="0.2">
      <c r="A679" s="190">
        <v>810259</v>
      </c>
      <c r="B679" s="190" t="s">
        <v>58</v>
      </c>
      <c r="C679" s="190" t="s">
        <v>6147</v>
      </c>
      <c r="D679" s="190" t="s">
        <v>6147</v>
      </c>
      <c r="E679" s="190" t="s">
        <v>6147</v>
      </c>
      <c r="F679" s="190" t="s">
        <v>6147</v>
      </c>
      <c r="G679" s="190" t="s">
        <v>6147</v>
      </c>
      <c r="H679" s="190" t="s">
        <v>6147</v>
      </c>
      <c r="I679" s="190" t="s">
        <v>6147</v>
      </c>
      <c r="J679" s="190" t="s">
        <v>6147</v>
      </c>
      <c r="K679" s="190" t="s">
        <v>6147</v>
      </c>
      <c r="L679" s="190" t="s">
        <v>6147</v>
      </c>
      <c r="M679" s="190" t="s">
        <v>6147</v>
      </c>
      <c r="N679" s="190" t="s">
        <v>6147</v>
      </c>
    </row>
    <row r="680" spans="1:14" x14ac:dyDescent="0.2">
      <c r="A680" s="190">
        <v>810261</v>
      </c>
      <c r="B680" s="190" t="s">
        <v>58</v>
      </c>
      <c r="D680" s="190" t="s">
        <v>6147</v>
      </c>
      <c r="E680" s="190" t="s">
        <v>6147</v>
      </c>
      <c r="F680" s="190" t="s">
        <v>6147</v>
      </c>
      <c r="G680" s="190" t="s">
        <v>6147</v>
      </c>
      <c r="J680" s="190" t="s">
        <v>6147</v>
      </c>
      <c r="K680" s="190" t="s">
        <v>6147</v>
      </c>
      <c r="M680" s="190" t="s">
        <v>6147</v>
      </c>
    </row>
    <row r="681" spans="1:14" x14ac:dyDescent="0.2">
      <c r="A681" s="190">
        <v>810264</v>
      </c>
      <c r="B681" s="190" t="s">
        <v>58</v>
      </c>
      <c r="C681" s="190" t="s">
        <v>6147</v>
      </c>
      <c r="D681" s="190" t="s">
        <v>6147</v>
      </c>
      <c r="E681" s="190" t="s">
        <v>6147</v>
      </c>
      <c r="H681" s="190" t="s">
        <v>6147</v>
      </c>
      <c r="I681" s="190" t="s">
        <v>6147</v>
      </c>
      <c r="K681" s="190" t="s">
        <v>6147</v>
      </c>
      <c r="L681" s="190" t="s">
        <v>6147</v>
      </c>
      <c r="N681" s="190" t="s">
        <v>6147</v>
      </c>
    </row>
    <row r="682" spans="1:14" x14ac:dyDescent="0.2">
      <c r="A682" s="190">
        <v>810267</v>
      </c>
      <c r="B682" s="190" t="s">
        <v>58</v>
      </c>
      <c r="C682" s="190" t="s">
        <v>6147</v>
      </c>
      <c r="D682" s="190" t="s">
        <v>6147</v>
      </c>
      <c r="E682" s="190" t="s">
        <v>6147</v>
      </c>
      <c r="F682" s="190" t="s">
        <v>6147</v>
      </c>
      <c r="G682" s="190" t="s">
        <v>6147</v>
      </c>
      <c r="I682" s="190" t="s">
        <v>6147</v>
      </c>
      <c r="J682" s="190" t="s">
        <v>6147</v>
      </c>
      <c r="K682" s="190" t="s">
        <v>6147</v>
      </c>
      <c r="L682" s="190" t="s">
        <v>6147</v>
      </c>
      <c r="M682" s="190" t="s">
        <v>6147</v>
      </c>
      <c r="N682" s="190" t="s">
        <v>6147</v>
      </c>
    </row>
    <row r="683" spans="1:14" x14ac:dyDescent="0.2">
      <c r="A683" s="190">
        <v>810273</v>
      </c>
      <c r="B683" s="190" t="s">
        <v>58</v>
      </c>
      <c r="C683" s="190" t="s">
        <v>6147</v>
      </c>
      <c r="D683" s="190" t="s">
        <v>6147</v>
      </c>
      <c r="I683" s="190" t="s">
        <v>6147</v>
      </c>
      <c r="J683" s="190" t="s">
        <v>6147</v>
      </c>
      <c r="K683" s="190" t="s">
        <v>6147</v>
      </c>
      <c r="L683" s="190" t="s">
        <v>6147</v>
      </c>
      <c r="M683" s="190" t="s">
        <v>6147</v>
      </c>
      <c r="N683" s="190" t="s">
        <v>6147</v>
      </c>
    </row>
    <row r="684" spans="1:14" x14ac:dyDescent="0.2">
      <c r="A684" s="190">
        <v>810279</v>
      </c>
      <c r="B684" s="190" t="s">
        <v>58</v>
      </c>
      <c r="C684" s="190" t="s">
        <v>6147</v>
      </c>
      <c r="D684" s="190" t="s">
        <v>6147</v>
      </c>
      <c r="H684" s="190" t="s">
        <v>6147</v>
      </c>
      <c r="I684" s="190" t="s">
        <v>6147</v>
      </c>
      <c r="J684" s="190" t="s">
        <v>6147</v>
      </c>
      <c r="K684" s="190" t="s">
        <v>6147</v>
      </c>
      <c r="L684" s="190" t="s">
        <v>6147</v>
      </c>
      <c r="M684" s="190" t="s">
        <v>6147</v>
      </c>
      <c r="N684" s="190" t="s">
        <v>6147</v>
      </c>
    </row>
    <row r="685" spans="1:14" x14ac:dyDescent="0.2">
      <c r="A685" s="190">
        <v>810306</v>
      </c>
      <c r="B685" s="190" t="s">
        <v>58</v>
      </c>
      <c r="F685" s="190" t="s">
        <v>6147</v>
      </c>
      <c r="G685" s="190" t="s">
        <v>6147</v>
      </c>
      <c r="H685" s="190" t="s">
        <v>6147</v>
      </c>
      <c r="K685" s="190" t="s">
        <v>6147</v>
      </c>
      <c r="M685" s="190" t="s">
        <v>6147</v>
      </c>
    </row>
    <row r="686" spans="1:14" x14ac:dyDescent="0.2">
      <c r="A686" s="190">
        <v>810321</v>
      </c>
      <c r="B686" s="190" t="s">
        <v>58</v>
      </c>
      <c r="C686" s="190" t="s">
        <v>6147</v>
      </c>
      <c r="D686" s="190" t="s">
        <v>6147</v>
      </c>
      <c r="E686" s="190" t="s">
        <v>6147</v>
      </c>
      <c r="F686" s="190" t="s">
        <v>6147</v>
      </c>
      <c r="G686" s="190" t="s">
        <v>6147</v>
      </c>
      <c r="H686" s="190" t="s">
        <v>6147</v>
      </c>
      <c r="I686" s="190" t="s">
        <v>6147</v>
      </c>
      <c r="J686" s="190" t="s">
        <v>6147</v>
      </c>
      <c r="K686" s="190" t="s">
        <v>6147</v>
      </c>
      <c r="L686" s="190" t="s">
        <v>6147</v>
      </c>
      <c r="M686" s="190" t="s">
        <v>6147</v>
      </c>
      <c r="N686" s="190" t="s">
        <v>6147</v>
      </c>
    </row>
    <row r="687" spans="1:14" x14ac:dyDescent="0.2">
      <c r="A687" s="190">
        <v>810332</v>
      </c>
      <c r="B687" s="190" t="s">
        <v>58</v>
      </c>
      <c r="C687" s="190" t="s">
        <v>6147</v>
      </c>
      <c r="D687" s="190" t="s">
        <v>6147</v>
      </c>
      <c r="E687" s="190" t="s">
        <v>6147</v>
      </c>
      <c r="F687" s="190" t="s">
        <v>6147</v>
      </c>
      <c r="G687" s="190" t="s">
        <v>6147</v>
      </c>
      <c r="H687" s="190" t="s">
        <v>6147</v>
      </c>
      <c r="I687" s="190" t="s">
        <v>6147</v>
      </c>
      <c r="J687" s="190" t="s">
        <v>6147</v>
      </c>
      <c r="K687" s="190" t="s">
        <v>6147</v>
      </c>
      <c r="L687" s="190" t="s">
        <v>6147</v>
      </c>
      <c r="M687" s="190" t="s">
        <v>6147</v>
      </c>
      <c r="N687" s="190" t="s">
        <v>6147</v>
      </c>
    </row>
    <row r="688" spans="1:14" x14ac:dyDescent="0.2">
      <c r="A688" s="190">
        <v>810339</v>
      </c>
      <c r="B688" s="190" t="s">
        <v>58</v>
      </c>
      <c r="H688" s="190" t="s">
        <v>6147</v>
      </c>
      <c r="J688" s="190" t="s">
        <v>6147</v>
      </c>
      <c r="K688" s="190" t="s">
        <v>6147</v>
      </c>
      <c r="L688" s="190" t="s">
        <v>6147</v>
      </c>
      <c r="N688" s="190" t="s">
        <v>6147</v>
      </c>
    </row>
    <row r="689" spans="1:14" x14ac:dyDescent="0.2">
      <c r="A689" s="190">
        <v>810345</v>
      </c>
      <c r="B689" s="190" t="s">
        <v>58</v>
      </c>
      <c r="C689" s="190" t="s">
        <v>6147</v>
      </c>
      <c r="D689" s="190" t="s">
        <v>6147</v>
      </c>
      <c r="E689" s="190" t="s">
        <v>6147</v>
      </c>
      <c r="F689" s="190" t="s">
        <v>6147</v>
      </c>
      <c r="G689" s="190" t="s">
        <v>6147</v>
      </c>
      <c r="H689" s="190" t="s">
        <v>6147</v>
      </c>
      <c r="I689" s="190" t="s">
        <v>6147</v>
      </c>
      <c r="J689" s="190" t="s">
        <v>6147</v>
      </c>
      <c r="K689" s="190" t="s">
        <v>6147</v>
      </c>
      <c r="L689" s="190" t="s">
        <v>6147</v>
      </c>
      <c r="M689" s="190" t="s">
        <v>6147</v>
      </c>
      <c r="N689" s="190" t="s">
        <v>6147</v>
      </c>
    </row>
    <row r="690" spans="1:14" x14ac:dyDescent="0.2">
      <c r="A690" s="190">
        <v>810346</v>
      </c>
      <c r="B690" s="190" t="s">
        <v>58</v>
      </c>
      <c r="G690" s="190" t="s">
        <v>6147</v>
      </c>
      <c r="I690" s="190" t="s">
        <v>6147</v>
      </c>
      <c r="K690" s="190" t="s">
        <v>6147</v>
      </c>
      <c r="L690" s="190" t="s">
        <v>6147</v>
      </c>
      <c r="M690" s="190" t="s">
        <v>6147</v>
      </c>
      <c r="N690" s="190" t="s">
        <v>6147</v>
      </c>
    </row>
    <row r="691" spans="1:14" x14ac:dyDescent="0.2">
      <c r="A691" s="190">
        <v>810359</v>
      </c>
      <c r="B691" s="190" t="s">
        <v>58</v>
      </c>
      <c r="E691" s="190" t="s">
        <v>6147</v>
      </c>
      <c r="H691" s="190" t="s">
        <v>6147</v>
      </c>
      <c r="K691" s="190" t="s">
        <v>6147</v>
      </c>
      <c r="L691" s="190" t="s">
        <v>6147</v>
      </c>
      <c r="M691" s="190" t="s">
        <v>6147</v>
      </c>
      <c r="N691" s="190" t="s">
        <v>6147</v>
      </c>
    </row>
    <row r="692" spans="1:14" x14ac:dyDescent="0.2">
      <c r="A692" s="190">
        <v>810365</v>
      </c>
      <c r="B692" s="190" t="s">
        <v>58</v>
      </c>
      <c r="D692" s="190" t="s">
        <v>6147</v>
      </c>
      <c r="E692" s="190" t="s">
        <v>6147</v>
      </c>
      <c r="H692" s="190" t="s">
        <v>6147</v>
      </c>
      <c r="K692" s="190" t="s">
        <v>6147</v>
      </c>
      <c r="M692" s="190" t="s">
        <v>6147</v>
      </c>
      <c r="N692" s="190" t="s">
        <v>6147</v>
      </c>
    </row>
    <row r="693" spans="1:14" x14ac:dyDescent="0.2">
      <c r="A693" s="190">
        <v>810367</v>
      </c>
      <c r="B693" s="190" t="s">
        <v>58</v>
      </c>
      <c r="D693" s="190" t="s">
        <v>6147</v>
      </c>
      <c r="E693" s="190" t="s">
        <v>6147</v>
      </c>
      <c r="F693" s="190" t="s">
        <v>6147</v>
      </c>
      <c r="G693" s="190" t="s">
        <v>6147</v>
      </c>
      <c r="I693" s="190" t="s">
        <v>6147</v>
      </c>
      <c r="J693" s="190" t="s">
        <v>6147</v>
      </c>
      <c r="K693" s="190" t="s">
        <v>6147</v>
      </c>
      <c r="L693" s="190" t="s">
        <v>6147</v>
      </c>
      <c r="M693" s="190" t="s">
        <v>6147</v>
      </c>
      <c r="N693" s="190" t="s">
        <v>6147</v>
      </c>
    </row>
    <row r="694" spans="1:14" x14ac:dyDescent="0.2">
      <c r="A694" s="190">
        <v>810374</v>
      </c>
      <c r="B694" s="190" t="s">
        <v>58</v>
      </c>
      <c r="C694" s="190" t="s">
        <v>6147</v>
      </c>
      <c r="D694" s="190" t="s">
        <v>6147</v>
      </c>
      <c r="E694" s="190" t="s">
        <v>6147</v>
      </c>
      <c r="F694" s="190" t="s">
        <v>6147</v>
      </c>
      <c r="G694" s="190" t="s">
        <v>6147</v>
      </c>
      <c r="H694" s="190" t="s">
        <v>6147</v>
      </c>
      <c r="I694" s="190" t="s">
        <v>6147</v>
      </c>
      <c r="J694" s="190" t="s">
        <v>6147</v>
      </c>
      <c r="K694" s="190" t="s">
        <v>6147</v>
      </c>
      <c r="L694" s="190" t="s">
        <v>6147</v>
      </c>
      <c r="M694" s="190" t="s">
        <v>6147</v>
      </c>
      <c r="N694" s="190" t="s">
        <v>6147</v>
      </c>
    </row>
    <row r="695" spans="1:14" x14ac:dyDescent="0.2">
      <c r="A695" s="190">
        <v>810384</v>
      </c>
      <c r="B695" s="190" t="s">
        <v>58</v>
      </c>
      <c r="C695" s="190" t="s">
        <v>6147</v>
      </c>
      <c r="D695" s="190" t="s">
        <v>6147</v>
      </c>
      <c r="E695" s="190" t="s">
        <v>6147</v>
      </c>
      <c r="F695" s="190" t="s">
        <v>6147</v>
      </c>
      <c r="G695" s="190" t="s">
        <v>6147</v>
      </c>
      <c r="I695" s="190" t="s">
        <v>6147</v>
      </c>
      <c r="J695" s="190" t="s">
        <v>6147</v>
      </c>
      <c r="K695" s="190" t="s">
        <v>6147</v>
      </c>
      <c r="L695" s="190" t="s">
        <v>6147</v>
      </c>
      <c r="M695" s="190" t="s">
        <v>6147</v>
      </c>
      <c r="N695" s="190" t="s">
        <v>6147</v>
      </c>
    </row>
    <row r="696" spans="1:14" x14ac:dyDescent="0.2">
      <c r="A696" s="190">
        <v>810389</v>
      </c>
      <c r="B696" s="190" t="s">
        <v>58</v>
      </c>
      <c r="D696" s="190" t="s">
        <v>6147</v>
      </c>
      <c r="E696" s="190" t="s">
        <v>6147</v>
      </c>
      <c r="I696" s="190" t="s">
        <v>6147</v>
      </c>
      <c r="J696" s="190" t="s">
        <v>6147</v>
      </c>
      <c r="K696" s="190" t="s">
        <v>6147</v>
      </c>
    </row>
    <row r="697" spans="1:14" x14ac:dyDescent="0.2">
      <c r="A697" s="190">
        <v>810408</v>
      </c>
      <c r="B697" s="190" t="s">
        <v>58</v>
      </c>
      <c r="D697" s="190" t="s">
        <v>6147</v>
      </c>
      <c r="E697" s="190" t="s">
        <v>6147</v>
      </c>
      <c r="I697" s="190" t="s">
        <v>6147</v>
      </c>
      <c r="K697" s="190" t="s">
        <v>6147</v>
      </c>
      <c r="L697" s="190" t="s">
        <v>6147</v>
      </c>
    </row>
    <row r="698" spans="1:14" x14ac:dyDescent="0.2">
      <c r="A698" s="190">
        <v>810411</v>
      </c>
      <c r="B698" s="190" t="s">
        <v>58</v>
      </c>
      <c r="C698" s="190" t="s">
        <v>6147</v>
      </c>
      <c r="D698" s="190" t="s">
        <v>6147</v>
      </c>
      <c r="E698" s="190" t="s">
        <v>6147</v>
      </c>
      <c r="F698" s="190" t="s">
        <v>6147</v>
      </c>
      <c r="G698" s="190" t="s">
        <v>6147</v>
      </c>
      <c r="H698" s="190" t="s">
        <v>6147</v>
      </c>
      <c r="I698" s="190" t="s">
        <v>6147</v>
      </c>
      <c r="J698" s="190" t="s">
        <v>6147</v>
      </c>
      <c r="K698" s="190" t="s">
        <v>6147</v>
      </c>
      <c r="L698" s="190" t="s">
        <v>6147</v>
      </c>
      <c r="M698" s="190" t="s">
        <v>6147</v>
      </c>
      <c r="N698" s="190" t="s">
        <v>6147</v>
      </c>
    </row>
    <row r="699" spans="1:14" x14ac:dyDescent="0.2">
      <c r="A699" s="190">
        <v>810429</v>
      </c>
      <c r="B699" s="190" t="s">
        <v>58</v>
      </c>
      <c r="E699" s="190" t="s">
        <v>6147</v>
      </c>
      <c r="I699" s="190" t="s">
        <v>6147</v>
      </c>
      <c r="K699" s="190" t="s">
        <v>6147</v>
      </c>
      <c r="L699" s="190" t="s">
        <v>6147</v>
      </c>
      <c r="N699" s="190" t="s">
        <v>6147</v>
      </c>
    </row>
    <row r="700" spans="1:14" x14ac:dyDescent="0.2">
      <c r="A700" s="190">
        <v>810434</v>
      </c>
      <c r="B700" s="190" t="s">
        <v>58</v>
      </c>
      <c r="H700" s="190" t="s">
        <v>6147</v>
      </c>
      <c r="I700" s="190" t="s">
        <v>6147</v>
      </c>
      <c r="K700" s="190" t="s">
        <v>6147</v>
      </c>
      <c r="L700" s="190" t="s">
        <v>6147</v>
      </c>
      <c r="M700" s="190" t="s">
        <v>6147</v>
      </c>
      <c r="N700" s="190" t="s">
        <v>6147</v>
      </c>
    </row>
    <row r="701" spans="1:14" x14ac:dyDescent="0.2">
      <c r="A701" s="190">
        <v>810435</v>
      </c>
      <c r="B701" s="190" t="s">
        <v>58</v>
      </c>
      <c r="C701" s="190" t="s">
        <v>6147</v>
      </c>
      <c r="D701" s="190" t="s">
        <v>6147</v>
      </c>
      <c r="E701" s="190" t="s">
        <v>6147</v>
      </c>
      <c r="F701" s="190" t="s">
        <v>6147</v>
      </c>
      <c r="G701" s="190" t="s">
        <v>6147</v>
      </c>
      <c r="H701" s="190" t="s">
        <v>6147</v>
      </c>
      <c r="I701" s="190" t="s">
        <v>6147</v>
      </c>
      <c r="J701" s="190" t="s">
        <v>6147</v>
      </c>
      <c r="K701" s="190" t="s">
        <v>6147</v>
      </c>
      <c r="L701" s="190" t="s">
        <v>6147</v>
      </c>
      <c r="M701" s="190" t="s">
        <v>6147</v>
      </c>
      <c r="N701" s="190" t="s">
        <v>6147</v>
      </c>
    </row>
    <row r="702" spans="1:14" x14ac:dyDescent="0.2">
      <c r="A702" s="190">
        <v>810441</v>
      </c>
      <c r="B702" s="190" t="s">
        <v>58</v>
      </c>
      <c r="C702" s="190" t="s">
        <v>6147</v>
      </c>
      <c r="D702" s="190" t="s">
        <v>6147</v>
      </c>
      <c r="E702" s="190" t="s">
        <v>6147</v>
      </c>
      <c r="F702" s="190" t="s">
        <v>6147</v>
      </c>
      <c r="G702" s="190" t="s">
        <v>6147</v>
      </c>
      <c r="I702" s="190" t="s">
        <v>6147</v>
      </c>
      <c r="J702" s="190" t="s">
        <v>6147</v>
      </c>
      <c r="K702" s="190" t="s">
        <v>6147</v>
      </c>
      <c r="L702" s="190" t="s">
        <v>6147</v>
      </c>
      <c r="M702" s="190" t="s">
        <v>6147</v>
      </c>
    </row>
    <row r="703" spans="1:14" x14ac:dyDescent="0.2">
      <c r="A703" s="190">
        <v>810447</v>
      </c>
      <c r="B703" s="190" t="s">
        <v>58</v>
      </c>
      <c r="C703" s="190" t="s">
        <v>6147</v>
      </c>
      <c r="D703" s="190" t="s">
        <v>6147</v>
      </c>
      <c r="E703" s="190" t="s">
        <v>6147</v>
      </c>
      <c r="F703" s="190" t="s">
        <v>6147</v>
      </c>
      <c r="I703" s="190" t="s">
        <v>6147</v>
      </c>
      <c r="J703" s="190" t="s">
        <v>6147</v>
      </c>
      <c r="K703" s="190" t="s">
        <v>6147</v>
      </c>
      <c r="L703" s="190" t="s">
        <v>6147</v>
      </c>
      <c r="M703" s="190" t="s">
        <v>6147</v>
      </c>
    </row>
    <row r="704" spans="1:14" x14ac:dyDescent="0.2">
      <c r="A704" s="190">
        <v>810448</v>
      </c>
      <c r="B704" s="190" t="s">
        <v>58</v>
      </c>
      <c r="C704" s="190" t="s">
        <v>6147</v>
      </c>
      <c r="D704" s="190" t="s">
        <v>6147</v>
      </c>
      <c r="F704" s="190" t="s">
        <v>6147</v>
      </c>
      <c r="H704" s="190" t="s">
        <v>6147</v>
      </c>
      <c r="I704" s="190" t="s">
        <v>6147</v>
      </c>
      <c r="L704" s="190" t="s">
        <v>6147</v>
      </c>
      <c r="M704" s="190" t="s">
        <v>6147</v>
      </c>
      <c r="N704" s="190" t="s">
        <v>6147</v>
      </c>
    </row>
    <row r="705" spans="1:14" x14ac:dyDescent="0.2">
      <c r="A705" s="190">
        <v>810454</v>
      </c>
      <c r="B705" s="190" t="s">
        <v>58</v>
      </c>
      <c r="C705" s="190" t="s">
        <v>6147</v>
      </c>
      <c r="D705" s="190" t="s">
        <v>6147</v>
      </c>
      <c r="E705" s="190" t="s">
        <v>6147</v>
      </c>
      <c r="F705" s="190" t="s">
        <v>6147</v>
      </c>
      <c r="G705" s="190" t="s">
        <v>6147</v>
      </c>
      <c r="H705" s="190" t="s">
        <v>6147</v>
      </c>
      <c r="I705" s="190" t="s">
        <v>6147</v>
      </c>
      <c r="J705" s="190" t="s">
        <v>6147</v>
      </c>
      <c r="K705" s="190" t="s">
        <v>6147</v>
      </c>
      <c r="L705" s="190" t="s">
        <v>6147</v>
      </c>
      <c r="M705" s="190" t="s">
        <v>6147</v>
      </c>
      <c r="N705" s="190" t="s">
        <v>6147</v>
      </c>
    </row>
    <row r="706" spans="1:14" x14ac:dyDescent="0.2">
      <c r="A706" s="190">
        <v>810455</v>
      </c>
      <c r="B706" s="190" t="s">
        <v>58</v>
      </c>
      <c r="C706" s="190" t="s">
        <v>6147</v>
      </c>
      <c r="D706" s="190" t="s">
        <v>6147</v>
      </c>
      <c r="E706" s="190" t="s">
        <v>6147</v>
      </c>
      <c r="F706" s="190" t="s">
        <v>6147</v>
      </c>
      <c r="H706" s="190" t="s">
        <v>6147</v>
      </c>
      <c r="I706" s="190" t="s">
        <v>6147</v>
      </c>
      <c r="J706" s="190" t="s">
        <v>6147</v>
      </c>
      <c r="K706" s="190" t="s">
        <v>6147</v>
      </c>
      <c r="M706" s="190" t="s">
        <v>6147</v>
      </c>
      <c r="N706" s="190" t="s">
        <v>6147</v>
      </c>
    </row>
    <row r="707" spans="1:14" x14ac:dyDescent="0.2">
      <c r="A707" s="190">
        <v>810460</v>
      </c>
      <c r="B707" s="190" t="s">
        <v>58</v>
      </c>
      <c r="C707" s="190" t="s">
        <v>6147</v>
      </c>
      <c r="D707" s="190" t="s">
        <v>6147</v>
      </c>
      <c r="E707" s="190" t="s">
        <v>6147</v>
      </c>
      <c r="H707" s="190" t="s">
        <v>6147</v>
      </c>
      <c r="J707" s="190" t="s">
        <v>6147</v>
      </c>
      <c r="L707" s="190" t="s">
        <v>6147</v>
      </c>
      <c r="M707" s="190" t="s">
        <v>6147</v>
      </c>
      <c r="N707" s="190" t="s">
        <v>6147</v>
      </c>
    </row>
    <row r="708" spans="1:14" x14ac:dyDescent="0.2">
      <c r="A708" s="190">
        <v>810464</v>
      </c>
      <c r="B708" s="190" t="s">
        <v>58</v>
      </c>
      <c r="D708" s="190" t="s">
        <v>6147</v>
      </c>
      <c r="E708" s="190" t="s">
        <v>6147</v>
      </c>
      <c r="F708" s="190" t="s">
        <v>6147</v>
      </c>
      <c r="I708" s="190" t="s">
        <v>6147</v>
      </c>
      <c r="J708" s="190" t="s">
        <v>6147</v>
      </c>
      <c r="K708" s="190" t="s">
        <v>6147</v>
      </c>
      <c r="L708" s="190" t="s">
        <v>6147</v>
      </c>
      <c r="M708" s="190" t="s">
        <v>6147</v>
      </c>
      <c r="N708" s="190" t="s">
        <v>6147</v>
      </c>
    </row>
    <row r="709" spans="1:14" x14ac:dyDescent="0.2">
      <c r="A709" s="190">
        <v>810490</v>
      </c>
      <c r="B709" s="190" t="s">
        <v>58</v>
      </c>
      <c r="E709" s="190" t="s">
        <v>6147</v>
      </c>
      <c r="I709" s="190" t="s">
        <v>6147</v>
      </c>
      <c r="J709" s="190" t="s">
        <v>6147</v>
      </c>
      <c r="K709" s="190" t="s">
        <v>6147</v>
      </c>
      <c r="L709" s="190" t="s">
        <v>6147</v>
      </c>
      <c r="M709" s="190" t="s">
        <v>6147</v>
      </c>
      <c r="N709" s="190" t="s">
        <v>6147</v>
      </c>
    </row>
    <row r="710" spans="1:14" x14ac:dyDescent="0.2">
      <c r="A710" s="190">
        <v>810504</v>
      </c>
      <c r="B710" s="190" t="s">
        <v>58</v>
      </c>
      <c r="D710" s="190" t="s">
        <v>6147</v>
      </c>
      <c r="F710" s="190" t="s">
        <v>6147</v>
      </c>
      <c r="G710" s="190" t="s">
        <v>6147</v>
      </c>
      <c r="K710" s="190" t="s">
        <v>6147</v>
      </c>
      <c r="L710" s="190" t="s">
        <v>6147</v>
      </c>
      <c r="M710" s="190" t="s">
        <v>6147</v>
      </c>
      <c r="N710" s="190" t="s">
        <v>6147</v>
      </c>
    </row>
    <row r="711" spans="1:14" x14ac:dyDescent="0.2">
      <c r="A711" s="190">
        <v>810518</v>
      </c>
      <c r="B711" s="190" t="s">
        <v>58</v>
      </c>
      <c r="D711" s="190" t="s">
        <v>6147</v>
      </c>
      <c r="E711" s="190" t="s">
        <v>6147</v>
      </c>
      <c r="F711" s="190" t="s">
        <v>6147</v>
      </c>
      <c r="H711" s="190" t="s">
        <v>6147</v>
      </c>
      <c r="I711" s="190" t="s">
        <v>6147</v>
      </c>
      <c r="J711" s="190" t="s">
        <v>6147</v>
      </c>
      <c r="K711" s="190" t="s">
        <v>6147</v>
      </c>
      <c r="M711" s="190" t="s">
        <v>6147</v>
      </c>
      <c r="N711" s="190" t="s">
        <v>6147</v>
      </c>
    </row>
    <row r="712" spans="1:14" x14ac:dyDescent="0.2">
      <c r="A712" s="190">
        <v>810519</v>
      </c>
      <c r="B712" s="190" t="s">
        <v>58</v>
      </c>
      <c r="C712" s="190" t="s">
        <v>6147</v>
      </c>
      <c r="D712" s="190" t="s">
        <v>6147</v>
      </c>
      <c r="E712" s="190" t="s">
        <v>6147</v>
      </c>
      <c r="F712" s="190" t="s">
        <v>6147</v>
      </c>
      <c r="G712" s="190" t="s">
        <v>6147</v>
      </c>
      <c r="H712" s="190" t="s">
        <v>6147</v>
      </c>
      <c r="I712" s="190" t="s">
        <v>6147</v>
      </c>
      <c r="J712" s="190" t="s">
        <v>6147</v>
      </c>
      <c r="K712" s="190" t="s">
        <v>6147</v>
      </c>
      <c r="L712" s="190" t="s">
        <v>6147</v>
      </c>
      <c r="M712" s="190" t="s">
        <v>6147</v>
      </c>
      <c r="N712" s="190" t="s">
        <v>6147</v>
      </c>
    </row>
    <row r="713" spans="1:14" x14ac:dyDescent="0.2">
      <c r="A713" s="190">
        <v>810533</v>
      </c>
      <c r="B713" s="190" t="s">
        <v>58</v>
      </c>
      <c r="C713" s="190" t="s">
        <v>6147</v>
      </c>
      <c r="D713" s="190" t="s">
        <v>6147</v>
      </c>
      <c r="E713" s="190" t="s">
        <v>6147</v>
      </c>
      <c r="F713" s="190" t="s">
        <v>6147</v>
      </c>
      <c r="G713" s="190" t="s">
        <v>6147</v>
      </c>
      <c r="H713" s="190" t="s">
        <v>6147</v>
      </c>
      <c r="I713" s="190" t="s">
        <v>6147</v>
      </c>
      <c r="J713" s="190" t="s">
        <v>6147</v>
      </c>
      <c r="K713" s="190" t="s">
        <v>6147</v>
      </c>
      <c r="L713" s="190" t="s">
        <v>6147</v>
      </c>
      <c r="M713" s="190" t="s">
        <v>6147</v>
      </c>
      <c r="N713" s="190" t="s">
        <v>6147</v>
      </c>
    </row>
    <row r="714" spans="1:14" x14ac:dyDescent="0.2">
      <c r="A714" s="190">
        <v>810555</v>
      </c>
      <c r="B714" s="190" t="s">
        <v>58</v>
      </c>
      <c r="D714" s="190" t="s">
        <v>6147</v>
      </c>
      <c r="H714" s="190" t="s">
        <v>6147</v>
      </c>
      <c r="J714" s="190" t="s">
        <v>6147</v>
      </c>
      <c r="K714" s="190" t="s">
        <v>6147</v>
      </c>
      <c r="L714" s="190" t="s">
        <v>6147</v>
      </c>
      <c r="N714" s="190" t="s">
        <v>6147</v>
      </c>
    </row>
    <row r="715" spans="1:14" x14ac:dyDescent="0.2">
      <c r="A715" s="190">
        <v>810557</v>
      </c>
      <c r="B715" s="190" t="s">
        <v>58</v>
      </c>
      <c r="C715" s="190" t="s">
        <v>6147</v>
      </c>
      <c r="D715" s="190" t="s">
        <v>6147</v>
      </c>
      <c r="E715" s="190" t="s">
        <v>6147</v>
      </c>
      <c r="H715" s="190" t="s">
        <v>6147</v>
      </c>
      <c r="I715" s="190" t="s">
        <v>6147</v>
      </c>
      <c r="J715" s="190" t="s">
        <v>6147</v>
      </c>
      <c r="K715" s="190" t="s">
        <v>6147</v>
      </c>
      <c r="L715" s="190" t="s">
        <v>6147</v>
      </c>
      <c r="M715" s="190" t="s">
        <v>6147</v>
      </c>
      <c r="N715" s="190" t="s">
        <v>6147</v>
      </c>
    </row>
    <row r="716" spans="1:14" x14ac:dyDescent="0.2">
      <c r="A716" s="190">
        <v>810558</v>
      </c>
      <c r="B716" s="190" t="s">
        <v>58</v>
      </c>
      <c r="C716" s="190" t="s">
        <v>6147</v>
      </c>
      <c r="E716" s="190" t="s">
        <v>6147</v>
      </c>
      <c r="F716" s="190" t="s">
        <v>6147</v>
      </c>
      <c r="H716" s="190" t="s">
        <v>6147</v>
      </c>
      <c r="I716" s="190" t="s">
        <v>6147</v>
      </c>
      <c r="J716" s="190" t="s">
        <v>6147</v>
      </c>
      <c r="L716" s="190" t="s">
        <v>6147</v>
      </c>
      <c r="M716" s="190" t="s">
        <v>6147</v>
      </c>
      <c r="N716" s="190" t="s">
        <v>6147</v>
      </c>
    </row>
    <row r="717" spans="1:14" x14ac:dyDescent="0.2">
      <c r="A717" s="190">
        <v>810559</v>
      </c>
      <c r="B717" s="190" t="s">
        <v>58</v>
      </c>
      <c r="D717" s="190" t="s">
        <v>6147</v>
      </c>
      <c r="E717" s="190" t="s">
        <v>6147</v>
      </c>
      <c r="H717" s="190" t="s">
        <v>6147</v>
      </c>
      <c r="J717" s="190" t="s">
        <v>6147</v>
      </c>
      <c r="K717" s="190" t="s">
        <v>6147</v>
      </c>
      <c r="L717" s="190" t="s">
        <v>6147</v>
      </c>
      <c r="M717" s="190" t="s">
        <v>6147</v>
      </c>
      <c r="N717" s="190" t="s">
        <v>6147</v>
      </c>
    </row>
    <row r="718" spans="1:14" x14ac:dyDescent="0.2">
      <c r="A718" s="190">
        <v>810563</v>
      </c>
      <c r="B718" s="190" t="s">
        <v>58</v>
      </c>
      <c r="C718" s="190" t="s">
        <v>6147</v>
      </c>
      <c r="D718" s="190" t="s">
        <v>6147</v>
      </c>
      <c r="E718" s="190" t="s">
        <v>6147</v>
      </c>
      <c r="F718" s="190" t="s">
        <v>6147</v>
      </c>
      <c r="G718" s="190" t="s">
        <v>6147</v>
      </c>
      <c r="J718" s="190" t="s">
        <v>6147</v>
      </c>
      <c r="K718" s="190" t="s">
        <v>6147</v>
      </c>
      <c r="L718" s="190" t="s">
        <v>6147</v>
      </c>
      <c r="M718" s="190" t="s">
        <v>6147</v>
      </c>
    </row>
    <row r="719" spans="1:14" x14ac:dyDescent="0.2">
      <c r="A719" s="190">
        <v>810581</v>
      </c>
      <c r="B719" s="190" t="s">
        <v>58</v>
      </c>
      <c r="C719" s="190" t="s">
        <v>6147</v>
      </c>
      <c r="D719" s="190" t="s">
        <v>6147</v>
      </c>
      <c r="E719" s="190" t="s">
        <v>6147</v>
      </c>
      <c r="F719" s="190" t="s">
        <v>6147</v>
      </c>
      <c r="G719" s="190" t="s">
        <v>6147</v>
      </c>
      <c r="H719" s="190" t="s">
        <v>6147</v>
      </c>
      <c r="I719" s="190" t="s">
        <v>6147</v>
      </c>
      <c r="J719" s="190" t="s">
        <v>6147</v>
      </c>
      <c r="K719" s="190" t="s">
        <v>6147</v>
      </c>
      <c r="L719" s="190" t="s">
        <v>6147</v>
      </c>
      <c r="M719" s="190" t="s">
        <v>6147</v>
      </c>
      <c r="N719" s="190" t="s">
        <v>6147</v>
      </c>
    </row>
    <row r="720" spans="1:14" x14ac:dyDescent="0.2">
      <c r="A720" s="190">
        <v>810584</v>
      </c>
      <c r="B720" s="190" t="s">
        <v>58</v>
      </c>
      <c r="C720" s="190" t="s">
        <v>6147</v>
      </c>
      <c r="D720" s="190" t="s">
        <v>6147</v>
      </c>
      <c r="E720" s="190" t="s">
        <v>6147</v>
      </c>
      <c r="F720" s="190" t="s">
        <v>6147</v>
      </c>
      <c r="G720" s="190" t="s">
        <v>6147</v>
      </c>
      <c r="H720" s="190" t="s">
        <v>6147</v>
      </c>
      <c r="I720" s="190" t="s">
        <v>6147</v>
      </c>
      <c r="J720" s="190" t="s">
        <v>6147</v>
      </c>
      <c r="K720" s="190" t="s">
        <v>6147</v>
      </c>
      <c r="L720" s="190" t="s">
        <v>6147</v>
      </c>
      <c r="M720" s="190" t="s">
        <v>6147</v>
      </c>
      <c r="N720" s="190" t="s">
        <v>6147</v>
      </c>
    </row>
    <row r="721" spans="1:14" x14ac:dyDescent="0.2">
      <c r="A721" s="190">
        <v>810589</v>
      </c>
      <c r="B721" s="190" t="s">
        <v>58</v>
      </c>
      <c r="D721" s="190" t="s">
        <v>6147</v>
      </c>
      <c r="E721" s="190" t="s">
        <v>6147</v>
      </c>
      <c r="G721" s="190" t="s">
        <v>6147</v>
      </c>
      <c r="H721" s="190" t="s">
        <v>6147</v>
      </c>
      <c r="J721" s="190" t="s">
        <v>6147</v>
      </c>
      <c r="K721" s="190" t="s">
        <v>6147</v>
      </c>
      <c r="L721" s="190" t="s">
        <v>6147</v>
      </c>
      <c r="M721" s="190" t="s">
        <v>6147</v>
      </c>
      <c r="N721" s="190" t="s">
        <v>6147</v>
      </c>
    </row>
    <row r="722" spans="1:14" x14ac:dyDescent="0.2">
      <c r="A722" s="190">
        <v>810590</v>
      </c>
      <c r="B722" s="190" t="s">
        <v>58</v>
      </c>
      <c r="C722" s="190" t="s">
        <v>6147</v>
      </c>
      <c r="D722" s="190" t="s">
        <v>6147</v>
      </c>
      <c r="E722" s="190" t="s">
        <v>6147</v>
      </c>
      <c r="F722" s="190" t="s">
        <v>6147</v>
      </c>
      <c r="G722" s="190" t="s">
        <v>6147</v>
      </c>
      <c r="H722" s="190" t="s">
        <v>6147</v>
      </c>
      <c r="I722" s="190" t="s">
        <v>6147</v>
      </c>
      <c r="J722" s="190" t="s">
        <v>6147</v>
      </c>
      <c r="K722" s="190" t="s">
        <v>6147</v>
      </c>
      <c r="L722" s="190" t="s">
        <v>6147</v>
      </c>
      <c r="M722" s="190" t="s">
        <v>6147</v>
      </c>
      <c r="N722" s="190" t="s">
        <v>6147</v>
      </c>
    </row>
    <row r="723" spans="1:14" x14ac:dyDescent="0.2">
      <c r="A723" s="190">
        <v>810599</v>
      </c>
      <c r="B723" s="190" t="s">
        <v>58</v>
      </c>
      <c r="C723" s="190" t="s">
        <v>6147</v>
      </c>
      <c r="D723" s="190" t="s">
        <v>6147</v>
      </c>
      <c r="E723" s="190" t="s">
        <v>6147</v>
      </c>
      <c r="H723" s="190" t="s">
        <v>6147</v>
      </c>
      <c r="I723" s="190" t="s">
        <v>6147</v>
      </c>
      <c r="J723" s="190" t="s">
        <v>6147</v>
      </c>
      <c r="K723" s="190" t="s">
        <v>6147</v>
      </c>
      <c r="L723" s="190" t="s">
        <v>6147</v>
      </c>
      <c r="M723" s="190" t="s">
        <v>6147</v>
      </c>
      <c r="N723" s="190" t="s">
        <v>6147</v>
      </c>
    </row>
    <row r="724" spans="1:14" x14ac:dyDescent="0.2">
      <c r="A724" s="190">
        <v>810600</v>
      </c>
      <c r="B724" s="190" t="s">
        <v>58</v>
      </c>
      <c r="C724" s="190" t="s">
        <v>6147</v>
      </c>
      <c r="E724" s="190" t="s">
        <v>6147</v>
      </c>
      <c r="F724" s="190" t="s">
        <v>6147</v>
      </c>
      <c r="G724" s="190" t="s">
        <v>6147</v>
      </c>
      <c r="H724" s="190" t="s">
        <v>6147</v>
      </c>
      <c r="I724" s="190" t="s">
        <v>6147</v>
      </c>
      <c r="J724" s="190" t="s">
        <v>6147</v>
      </c>
      <c r="K724" s="190" t="s">
        <v>6147</v>
      </c>
      <c r="L724" s="190" t="s">
        <v>6147</v>
      </c>
      <c r="M724" s="190" t="s">
        <v>6147</v>
      </c>
      <c r="N724" s="190" t="s">
        <v>6147</v>
      </c>
    </row>
    <row r="725" spans="1:14" x14ac:dyDescent="0.2">
      <c r="A725" s="190">
        <v>810619</v>
      </c>
      <c r="B725" s="190" t="s">
        <v>58</v>
      </c>
      <c r="E725" s="190" t="s">
        <v>6147</v>
      </c>
      <c r="H725" s="190" t="s">
        <v>6147</v>
      </c>
      <c r="I725" s="190" t="s">
        <v>6147</v>
      </c>
      <c r="J725" s="190" t="s">
        <v>6147</v>
      </c>
      <c r="K725" s="190" t="s">
        <v>6147</v>
      </c>
      <c r="L725" s="190" t="s">
        <v>6147</v>
      </c>
      <c r="M725" s="190" t="s">
        <v>6147</v>
      </c>
      <c r="N725" s="190" t="s">
        <v>6147</v>
      </c>
    </row>
    <row r="726" spans="1:14" x14ac:dyDescent="0.2">
      <c r="A726" s="190">
        <v>810621</v>
      </c>
      <c r="B726" s="190" t="s">
        <v>58</v>
      </c>
      <c r="C726" s="190" t="s">
        <v>6147</v>
      </c>
      <c r="D726" s="190" t="s">
        <v>6147</v>
      </c>
      <c r="E726" s="190" t="s">
        <v>6147</v>
      </c>
      <c r="G726" s="190" t="s">
        <v>6147</v>
      </c>
      <c r="H726" s="190" t="s">
        <v>6147</v>
      </c>
      <c r="I726" s="190" t="s">
        <v>6147</v>
      </c>
      <c r="J726" s="190" t="s">
        <v>6147</v>
      </c>
      <c r="K726" s="190" t="s">
        <v>6147</v>
      </c>
      <c r="L726" s="190" t="s">
        <v>6147</v>
      </c>
      <c r="M726" s="190" t="s">
        <v>6147</v>
      </c>
      <c r="N726" s="190" t="s">
        <v>6147</v>
      </c>
    </row>
    <row r="727" spans="1:14" x14ac:dyDescent="0.2">
      <c r="A727" s="190">
        <v>810628</v>
      </c>
      <c r="B727" s="190" t="s">
        <v>58</v>
      </c>
      <c r="D727" s="190" t="s">
        <v>6147</v>
      </c>
      <c r="E727" s="190" t="s">
        <v>6147</v>
      </c>
      <c r="L727" s="190" t="s">
        <v>6147</v>
      </c>
      <c r="M727" s="190" t="s">
        <v>6147</v>
      </c>
      <c r="N727" s="190" t="s">
        <v>6147</v>
      </c>
    </row>
    <row r="728" spans="1:14" x14ac:dyDescent="0.2">
      <c r="A728" s="190">
        <v>810631</v>
      </c>
      <c r="B728" s="190" t="s">
        <v>58</v>
      </c>
      <c r="C728" s="190" t="s">
        <v>6147</v>
      </c>
      <c r="D728" s="190" t="s">
        <v>6147</v>
      </c>
      <c r="E728" s="190" t="s">
        <v>6147</v>
      </c>
      <c r="F728" s="190" t="s">
        <v>6147</v>
      </c>
      <c r="G728" s="190" t="s">
        <v>6147</v>
      </c>
      <c r="H728" s="190" t="s">
        <v>6147</v>
      </c>
      <c r="I728" s="190" t="s">
        <v>6147</v>
      </c>
      <c r="J728" s="190" t="s">
        <v>6147</v>
      </c>
      <c r="K728" s="190" t="s">
        <v>6147</v>
      </c>
      <c r="L728" s="190" t="s">
        <v>6147</v>
      </c>
      <c r="M728" s="190" t="s">
        <v>6147</v>
      </c>
      <c r="N728" s="190" t="s">
        <v>6147</v>
      </c>
    </row>
    <row r="729" spans="1:14" x14ac:dyDescent="0.2">
      <c r="A729" s="190">
        <v>810637</v>
      </c>
      <c r="B729" s="190" t="s">
        <v>58</v>
      </c>
      <c r="C729" s="190" t="s">
        <v>6147</v>
      </c>
      <c r="D729" s="190" t="s">
        <v>6147</v>
      </c>
      <c r="E729" s="190" t="s">
        <v>6147</v>
      </c>
      <c r="F729" s="190" t="s">
        <v>6147</v>
      </c>
      <c r="G729" s="190" t="s">
        <v>6147</v>
      </c>
      <c r="I729" s="190" t="s">
        <v>6147</v>
      </c>
      <c r="J729" s="190" t="s">
        <v>6147</v>
      </c>
      <c r="K729" s="190" t="s">
        <v>6147</v>
      </c>
      <c r="L729" s="190" t="s">
        <v>6147</v>
      </c>
      <c r="M729" s="190" t="s">
        <v>6147</v>
      </c>
      <c r="N729" s="190" t="s">
        <v>6147</v>
      </c>
    </row>
    <row r="730" spans="1:14" x14ac:dyDescent="0.2">
      <c r="A730" s="190">
        <v>810750</v>
      </c>
      <c r="B730" s="190" t="s">
        <v>58</v>
      </c>
      <c r="D730" s="190" t="s">
        <v>6147</v>
      </c>
      <c r="E730" s="190" t="s">
        <v>6147</v>
      </c>
      <c r="J730" s="190" t="s">
        <v>6147</v>
      </c>
      <c r="L730" s="190" t="s">
        <v>6147</v>
      </c>
      <c r="N730" s="190" t="s">
        <v>6147</v>
      </c>
    </row>
    <row r="731" spans="1:14" x14ac:dyDescent="0.2">
      <c r="A731" s="190">
        <v>810767</v>
      </c>
      <c r="B731" s="190" t="s">
        <v>58</v>
      </c>
      <c r="C731" s="190" t="s">
        <v>6147</v>
      </c>
      <c r="D731" s="190" t="s">
        <v>6147</v>
      </c>
      <c r="F731" s="190" t="s">
        <v>6147</v>
      </c>
      <c r="G731" s="190" t="s">
        <v>6147</v>
      </c>
      <c r="I731" s="190" t="s">
        <v>6147</v>
      </c>
      <c r="J731" s="190" t="s">
        <v>6147</v>
      </c>
      <c r="K731" s="190" t="s">
        <v>6147</v>
      </c>
      <c r="L731" s="190" t="s">
        <v>6147</v>
      </c>
    </row>
    <row r="732" spans="1:14" x14ac:dyDescent="0.2">
      <c r="A732" s="190">
        <v>810769</v>
      </c>
      <c r="B732" s="190" t="s">
        <v>58</v>
      </c>
      <c r="D732" s="190" t="s">
        <v>6147</v>
      </c>
      <c r="E732" s="190" t="s">
        <v>6147</v>
      </c>
      <c r="H732" s="190" t="s">
        <v>6147</v>
      </c>
      <c r="K732" s="190" t="s">
        <v>6147</v>
      </c>
      <c r="L732" s="190" t="s">
        <v>6147</v>
      </c>
      <c r="M732" s="190" t="s">
        <v>6147</v>
      </c>
    </row>
    <row r="733" spans="1:14" x14ac:dyDescent="0.2">
      <c r="A733" s="190">
        <v>810816</v>
      </c>
      <c r="B733" s="190" t="s">
        <v>58</v>
      </c>
      <c r="C733" s="190" t="s">
        <v>6147</v>
      </c>
      <c r="D733" s="190" t="s">
        <v>6147</v>
      </c>
      <c r="E733" s="190" t="s">
        <v>6147</v>
      </c>
      <c r="F733" s="190" t="s">
        <v>6147</v>
      </c>
      <c r="G733" s="190" t="s">
        <v>6147</v>
      </c>
      <c r="H733" s="190" t="s">
        <v>6147</v>
      </c>
      <c r="I733" s="190" t="s">
        <v>6147</v>
      </c>
      <c r="J733" s="190" t="s">
        <v>6147</v>
      </c>
      <c r="K733" s="190" t="s">
        <v>6147</v>
      </c>
      <c r="L733" s="190" t="s">
        <v>6147</v>
      </c>
      <c r="M733" s="190" t="s">
        <v>6147</v>
      </c>
      <c r="N733" s="190" t="s">
        <v>6147</v>
      </c>
    </row>
    <row r="734" spans="1:14" x14ac:dyDescent="0.2">
      <c r="A734" s="190">
        <v>810817</v>
      </c>
      <c r="B734" s="190" t="s">
        <v>58</v>
      </c>
      <c r="D734" s="190" t="s">
        <v>6147</v>
      </c>
      <c r="E734" s="190" t="s">
        <v>6147</v>
      </c>
      <c r="F734" s="190" t="s">
        <v>6147</v>
      </c>
      <c r="H734" s="190" t="s">
        <v>6147</v>
      </c>
      <c r="J734" s="190" t="s">
        <v>6147</v>
      </c>
      <c r="K734" s="190" t="s">
        <v>6147</v>
      </c>
      <c r="L734" s="190" t="s">
        <v>6147</v>
      </c>
    </row>
    <row r="735" spans="1:14" x14ac:dyDescent="0.2">
      <c r="A735" s="190">
        <v>810819</v>
      </c>
      <c r="B735" s="190" t="s">
        <v>58</v>
      </c>
      <c r="C735" s="190" t="s">
        <v>6147</v>
      </c>
      <c r="D735" s="190" t="s">
        <v>6147</v>
      </c>
      <c r="E735" s="190" t="s">
        <v>6147</v>
      </c>
      <c r="F735" s="190" t="s">
        <v>6147</v>
      </c>
      <c r="G735" s="190" t="s">
        <v>6147</v>
      </c>
      <c r="H735" s="190" t="s">
        <v>6147</v>
      </c>
      <c r="I735" s="190" t="s">
        <v>6147</v>
      </c>
      <c r="J735" s="190" t="s">
        <v>6147</v>
      </c>
      <c r="K735" s="190" t="s">
        <v>6147</v>
      </c>
      <c r="L735" s="190" t="s">
        <v>6147</v>
      </c>
      <c r="M735" s="190" t="s">
        <v>6147</v>
      </c>
      <c r="N735" s="190" t="s">
        <v>6147</v>
      </c>
    </row>
    <row r="736" spans="1:14" x14ac:dyDescent="0.2">
      <c r="A736" s="190">
        <v>810820</v>
      </c>
      <c r="B736" s="190" t="s">
        <v>58</v>
      </c>
      <c r="D736" s="190" t="s">
        <v>6147</v>
      </c>
      <c r="E736" s="190" t="s">
        <v>6147</v>
      </c>
      <c r="F736" s="190" t="s">
        <v>6147</v>
      </c>
      <c r="G736" s="190" t="s">
        <v>6147</v>
      </c>
      <c r="I736" s="190" t="s">
        <v>6147</v>
      </c>
      <c r="J736" s="190" t="s">
        <v>6147</v>
      </c>
      <c r="K736" s="190" t="s">
        <v>6147</v>
      </c>
      <c r="L736" s="190" t="s">
        <v>6147</v>
      </c>
      <c r="M736" s="190" t="s">
        <v>6147</v>
      </c>
      <c r="N736" s="190" t="s">
        <v>6147</v>
      </c>
    </row>
    <row r="737" spans="1:14" x14ac:dyDescent="0.2">
      <c r="A737" s="190">
        <v>810821</v>
      </c>
      <c r="B737" s="190" t="s">
        <v>58</v>
      </c>
      <c r="D737" s="190" t="s">
        <v>6147</v>
      </c>
      <c r="E737" s="190" t="s">
        <v>6147</v>
      </c>
      <c r="F737" s="190" t="s">
        <v>6147</v>
      </c>
      <c r="G737" s="190" t="s">
        <v>6147</v>
      </c>
      <c r="I737" s="190" t="s">
        <v>6147</v>
      </c>
      <c r="J737" s="190" t="s">
        <v>6147</v>
      </c>
      <c r="K737" s="190" t="s">
        <v>6147</v>
      </c>
      <c r="L737" s="190" t="s">
        <v>6147</v>
      </c>
    </row>
    <row r="738" spans="1:14" x14ac:dyDescent="0.2">
      <c r="A738" s="190">
        <v>810822</v>
      </c>
      <c r="B738" s="190" t="s">
        <v>58</v>
      </c>
      <c r="C738" s="190" t="s">
        <v>6147</v>
      </c>
      <c r="D738" s="190" t="s">
        <v>6147</v>
      </c>
      <c r="E738" s="190" t="s">
        <v>6147</v>
      </c>
      <c r="F738" s="190" t="s">
        <v>6147</v>
      </c>
      <c r="G738" s="190" t="s">
        <v>6147</v>
      </c>
      <c r="H738" s="190" t="s">
        <v>6147</v>
      </c>
      <c r="I738" s="190" t="s">
        <v>6147</v>
      </c>
      <c r="J738" s="190" t="s">
        <v>6147</v>
      </c>
      <c r="K738" s="190" t="s">
        <v>6147</v>
      </c>
      <c r="L738" s="190" t="s">
        <v>6147</v>
      </c>
      <c r="M738" s="190" t="s">
        <v>6147</v>
      </c>
      <c r="N738" s="190" t="s">
        <v>6147</v>
      </c>
    </row>
    <row r="739" spans="1:14" x14ac:dyDescent="0.2">
      <c r="A739" s="190">
        <v>810823</v>
      </c>
      <c r="B739" s="190" t="s">
        <v>58</v>
      </c>
      <c r="C739" s="190" t="s">
        <v>6147</v>
      </c>
      <c r="D739" s="190" t="s">
        <v>6147</v>
      </c>
      <c r="E739" s="190" t="s">
        <v>6147</v>
      </c>
      <c r="F739" s="190" t="s">
        <v>6147</v>
      </c>
      <c r="G739" s="190" t="s">
        <v>6147</v>
      </c>
      <c r="H739" s="190" t="s">
        <v>6147</v>
      </c>
      <c r="I739" s="190" t="s">
        <v>6147</v>
      </c>
      <c r="J739" s="190" t="s">
        <v>6147</v>
      </c>
      <c r="K739" s="190" t="s">
        <v>6147</v>
      </c>
      <c r="L739" s="190" t="s">
        <v>6147</v>
      </c>
      <c r="M739" s="190" t="s">
        <v>6147</v>
      </c>
      <c r="N739" s="190" t="s">
        <v>6147</v>
      </c>
    </row>
    <row r="740" spans="1:14" x14ac:dyDescent="0.2">
      <c r="A740" s="190">
        <v>810824</v>
      </c>
      <c r="B740" s="190" t="s">
        <v>58</v>
      </c>
      <c r="C740" s="190" t="s">
        <v>6147</v>
      </c>
      <c r="D740" s="190" t="s">
        <v>6147</v>
      </c>
      <c r="E740" s="190" t="s">
        <v>6147</v>
      </c>
      <c r="F740" s="190" t="s">
        <v>6147</v>
      </c>
      <c r="G740" s="190" t="s">
        <v>6147</v>
      </c>
      <c r="H740" s="190" t="s">
        <v>6147</v>
      </c>
      <c r="I740" s="190" t="s">
        <v>6147</v>
      </c>
      <c r="J740" s="190" t="s">
        <v>6147</v>
      </c>
      <c r="K740" s="190" t="s">
        <v>6147</v>
      </c>
      <c r="L740" s="190" t="s">
        <v>6147</v>
      </c>
      <c r="M740" s="190" t="s">
        <v>6147</v>
      </c>
      <c r="N740" s="190" t="s">
        <v>6147</v>
      </c>
    </row>
    <row r="741" spans="1:14" x14ac:dyDescent="0.2">
      <c r="A741" s="190">
        <v>810825</v>
      </c>
      <c r="B741" s="190" t="s">
        <v>58</v>
      </c>
      <c r="C741" s="190" t="s">
        <v>6147</v>
      </c>
      <c r="E741" s="190" t="s">
        <v>6147</v>
      </c>
      <c r="F741" s="190" t="s">
        <v>6147</v>
      </c>
      <c r="G741" s="190" t="s">
        <v>6147</v>
      </c>
      <c r="H741" s="190" t="s">
        <v>6147</v>
      </c>
      <c r="I741" s="190" t="s">
        <v>6147</v>
      </c>
      <c r="J741" s="190" t="s">
        <v>6147</v>
      </c>
      <c r="K741" s="190" t="s">
        <v>6147</v>
      </c>
      <c r="L741" s="190" t="s">
        <v>6147</v>
      </c>
      <c r="M741" s="190" t="s">
        <v>6147</v>
      </c>
      <c r="N741" s="190" t="s">
        <v>6147</v>
      </c>
    </row>
    <row r="742" spans="1:14" x14ac:dyDescent="0.2">
      <c r="A742" s="190">
        <v>810827</v>
      </c>
      <c r="B742" s="190" t="s">
        <v>58</v>
      </c>
      <c r="C742" s="190" t="s">
        <v>6147</v>
      </c>
      <c r="D742" s="190" t="s">
        <v>6147</v>
      </c>
      <c r="E742" s="190" t="s">
        <v>6147</v>
      </c>
      <c r="F742" s="190" t="s">
        <v>6147</v>
      </c>
      <c r="G742" s="190" t="s">
        <v>6147</v>
      </c>
      <c r="H742" s="190" t="s">
        <v>6147</v>
      </c>
      <c r="I742" s="190" t="s">
        <v>6147</v>
      </c>
      <c r="J742" s="190" t="s">
        <v>6147</v>
      </c>
      <c r="K742" s="190" t="s">
        <v>6147</v>
      </c>
      <c r="L742" s="190" t="s">
        <v>6147</v>
      </c>
      <c r="M742" s="190" t="s">
        <v>6147</v>
      </c>
      <c r="N742" s="190" t="s">
        <v>6147</v>
      </c>
    </row>
    <row r="743" spans="1:14" x14ac:dyDescent="0.2">
      <c r="A743" s="190">
        <v>810828</v>
      </c>
      <c r="B743" s="190" t="s">
        <v>58</v>
      </c>
      <c r="C743" s="190" t="s">
        <v>6147</v>
      </c>
      <c r="D743" s="190" t="s">
        <v>6147</v>
      </c>
      <c r="E743" s="190" t="s">
        <v>6147</v>
      </c>
      <c r="F743" s="190" t="s">
        <v>6147</v>
      </c>
      <c r="G743" s="190" t="s">
        <v>6147</v>
      </c>
      <c r="H743" s="190" t="s">
        <v>6147</v>
      </c>
      <c r="I743" s="190" t="s">
        <v>6147</v>
      </c>
      <c r="J743" s="190" t="s">
        <v>6147</v>
      </c>
      <c r="K743" s="190" t="s">
        <v>6147</v>
      </c>
      <c r="L743" s="190" t="s">
        <v>6147</v>
      </c>
      <c r="M743" s="190" t="s">
        <v>6147</v>
      </c>
      <c r="N743" s="190" t="s">
        <v>6147</v>
      </c>
    </row>
    <row r="744" spans="1:14" x14ac:dyDescent="0.2">
      <c r="A744" s="190">
        <v>810829</v>
      </c>
      <c r="B744" s="190" t="s">
        <v>58</v>
      </c>
      <c r="C744" s="190" t="s">
        <v>6147</v>
      </c>
      <c r="D744" s="190" t="s">
        <v>6147</v>
      </c>
      <c r="E744" s="190" t="s">
        <v>6147</v>
      </c>
      <c r="F744" s="190" t="s">
        <v>6147</v>
      </c>
      <c r="G744" s="190" t="s">
        <v>6147</v>
      </c>
      <c r="H744" s="190" t="s">
        <v>6147</v>
      </c>
      <c r="I744" s="190" t="s">
        <v>6147</v>
      </c>
      <c r="J744" s="190" t="s">
        <v>6147</v>
      </c>
      <c r="K744" s="190" t="s">
        <v>6147</v>
      </c>
      <c r="L744" s="190" t="s">
        <v>6147</v>
      </c>
      <c r="M744" s="190" t="s">
        <v>6147</v>
      </c>
      <c r="N744" s="190" t="s">
        <v>6147</v>
      </c>
    </row>
    <row r="745" spans="1:14" x14ac:dyDescent="0.2">
      <c r="A745" s="190">
        <v>810830</v>
      </c>
      <c r="B745" s="190" t="s">
        <v>58</v>
      </c>
      <c r="C745" s="190" t="s">
        <v>6147</v>
      </c>
      <c r="D745" s="190" t="s">
        <v>6147</v>
      </c>
      <c r="E745" s="190" t="s">
        <v>6147</v>
      </c>
      <c r="F745" s="190" t="s">
        <v>6147</v>
      </c>
      <c r="G745" s="190" t="s">
        <v>6147</v>
      </c>
      <c r="H745" s="190" t="s">
        <v>6147</v>
      </c>
      <c r="I745" s="190" t="s">
        <v>6147</v>
      </c>
      <c r="J745" s="190" t="s">
        <v>6147</v>
      </c>
      <c r="K745" s="190" t="s">
        <v>6147</v>
      </c>
      <c r="L745" s="190" t="s">
        <v>6147</v>
      </c>
      <c r="M745" s="190" t="s">
        <v>6147</v>
      </c>
      <c r="N745" s="190" t="s">
        <v>6147</v>
      </c>
    </row>
    <row r="746" spans="1:14" x14ac:dyDescent="0.2">
      <c r="A746" s="190">
        <v>810831</v>
      </c>
      <c r="B746" s="190" t="s">
        <v>58</v>
      </c>
      <c r="C746" s="190" t="s">
        <v>6147</v>
      </c>
      <c r="D746" s="190" t="s">
        <v>6147</v>
      </c>
      <c r="E746" s="190" t="s">
        <v>6147</v>
      </c>
      <c r="F746" s="190" t="s">
        <v>6147</v>
      </c>
      <c r="G746" s="190" t="s">
        <v>6147</v>
      </c>
      <c r="H746" s="190" t="s">
        <v>6147</v>
      </c>
      <c r="I746" s="190" t="s">
        <v>6147</v>
      </c>
      <c r="J746" s="190" t="s">
        <v>6147</v>
      </c>
      <c r="K746" s="190" t="s">
        <v>6147</v>
      </c>
      <c r="L746" s="190" t="s">
        <v>6147</v>
      </c>
      <c r="M746" s="190" t="s">
        <v>6147</v>
      </c>
      <c r="N746" s="190" t="s">
        <v>6147</v>
      </c>
    </row>
    <row r="747" spans="1:14" x14ac:dyDescent="0.2">
      <c r="A747" s="190">
        <v>810833</v>
      </c>
      <c r="B747" s="190" t="s">
        <v>58</v>
      </c>
      <c r="C747" s="190" t="s">
        <v>6147</v>
      </c>
      <c r="D747" s="190" t="s">
        <v>6147</v>
      </c>
      <c r="E747" s="190" t="s">
        <v>6147</v>
      </c>
      <c r="F747" s="190" t="s">
        <v>6147</v>
      </c>
      <c r="H747" s="190" t="s">
        <v>6147</v>
      </c>
      <c r="I747" s="190" t="s">
        <v>6147</v>
      </c>
      <c r="J747" s="190" t="s">
        <v>6147</v>
      </c>
      <c r="K747" s="190" t="s">
        <v>6147</v>
      </c>
      <c r="L747" s="190" t="s">
        <v>6147</v>
      </c>
      <c r="M747" s="190" t="s">
        <v>6147</v>
      </c>
      <c r="N747" s="190" t="s">
        <v>6147</v>
      </c>
    </row>
    <row r="748" spans="1:14" x14ac:dyDescent="0.2">
      <c r="A748" s="190">
        <v>810834</v>
      </c>
      <c r="B748" s="190" t="s">
        <v>58</v>
      </c>
      <c r="C748" s="190" t="s">
        <v>6147</v>
      </c>
      <c r="D748" s="190" t="s">
        <v>6147</v>
      </c>
      <c r="E748" s="190" t="s">
        <v>6147</v>
      </c>
      <c r="F748" s="190" t="s">
        <v>6147</v>
      </c>
      <c r="G748" s="190" t="s">
        <v>6147</v>
      </c>
      <c r="H748" s="190" t="s">
        <v>6147</v>
      </c>
      <c r="I748" s="190" t="s">
        <v>6147</v>
      </c>
      <c r="J748" s="190" t="s">
        <v>6147</v>
      </c>
      <c r="K748" s="190" t="s">
        <v>6147</v>
      </c>
      <c r="L748" s="190" t="s">
        <v>6147</v>
      </c>
      <c r="M748" s="190" t="s">
        <v>6147</v>
      </c>
      <c r="N748" s="190" t="s">
        <v>6147</v>
      </c>
    </row>
    <row r="749" spans="1:14" x14ac:dyDescent="0.2">
      <c r="A749" s="190">
        <v>810835</v>
      </c>
      <c r="B749" s="190" t="s">
        <v>58</v>
      </c>
      <c r="D749" s="190" t="s">
        <v>6147</v>
      </c>
      <c r="E749" s="190" t="s">
        <v>6147</v>
      </c>
      <c r="F749" s="190" t="s">
        <v>6147</v>
      </c>
      <c r="G749" s="190" t="s">
        <v>6147</v>
      </c>
      <c r="H749" s="190" t="s">
        <v>6147</v>
      </c>
      <c r="I749" s="190" t="s">
        <v>6147</v>
      </c>
      <c r="J749" s="190" t="s">
        <v>6147</v>
      </c>
      <c r="K749" s="190" t="s">
        <v>6147</v>
      </c>
      <c r="L749" s="190" t="s">
        <v>6147</v>
      </c>
      <c r="M749" s="190" t="s">
        <v>6147</v>
      </c>
      <c r="N749" s="190" t="s">
        <v>6147</v>
      </c>
    </row>
    <row r="750" spans="1:14" x14ac:dyDescent="0.2">
      <c r="A750" s="190">
        <v>810836</v>
      </c>
      <c r="B750" s="190" t="s">
        <v>58</v>
      </c>
      <c r="D750" s="190" t="s">
        <v>6147</v>
      </c>
      <c r="E750" s="190" t="s">
        <v>6147</v>
      </c>
      <c r="F750" s="190" t="s">
        <v>6147</v>
      </c>
      <c r="G750" s="190" t="s">
        <v>6147</v>
      </c>
      <c r="H750" s="190" t="s">
        <v>6147</v>
      </c>
      <c r="I750" s="190" t="s">
        <v>6147</v>
      </c>
      <c r="J750" s="190" t="s">
        <v>6147</v>
      </c>
      <c r="K750" s="190" t="s">
        <v>6147</v>
      </c>
      <c r="L750" s="190" t="s">
        <v>6147</v>
      </c>
      <c r="M750" s="190" t="s">
        <v>6147</v>
      </c>
      <c r="N750" s="190" t="s">
        <v>6147</v>
      </c>
    </row>
    <row r="751" spans="1:14" x14ac:dyDescent="0.2">
      <c r="A751" s="190">
        <v>810838</v>
      </c>
      <c r="B751" s="190" t="s">
        <v>58</v>
      </c>
      <c r="C751" s="190" t="s">
        <v>6147</v>
      </c>
      <c r="D751" s="190" t="s">
        <v>6147</v>
      </c>
      <c r="E751" s="190" t="s">
        <v>6147</v>
      </c>
      <c r="H751" s="190" t="s">
        <v>6147</v>
      </c>
      <c r="K751" s="190" t="s">
        <v>6147</v>
      </c>
      <c r="L751" s="190" t="s">
        <v>6147</v>
      </c>
      <c r="M751" s="190" t="s">
        <v>6147</v>
      </c>
      <c r="N751" s="190" t="s">
        <v>6147</v>
      </c>
    </row>
    <row r="752" spans="1:14" x14ac:dyDescent="0.2">
      <c r="A752" s="190">
        <v>810842</v>
      </c>
      <c r="B752" s="190" t="s">
        <v>58</v>
      </c>
      <c r="C752" s="190" t="s">
        <v>6147</v>
      </c>
      <c r="D752" s="190" t="s">
        <v>6147</v>
      </c>
      <c r="E752" s="190" t="s">
        <v>6147</v>
      </c>
      <c r="F752" s="190" t="s">
        <v>6147</v>
      </c>
      <c r="G752" s="190" t="s">
        <v>6147</v>
      </c>
      <c r="H752" s="190" t="s">
        <v>6147</v>
      </c>
      <c r="I752" s="190" t="s">
        <v>6147</v>
      </c>
      <c r="J752" s="190" t="s">
        <v>6147</v>
      </c>
      <c r="K752" s="190" t="s">
        <v>6147</v>
      </c>
      <c r="L752" s="190" t="s">
        <v>6147</v>
      </c>
      <c r="M752" s="190" t="s">
        <v>6147</v>
      </c>
      <c r="N752" s="190" t="s">
        <v>6147</v>
      </c>
    </row>
    <row r="753" spans="1:14" x14ac:dyDescent="0.2">
      <c r="A753" s="190">
        <v>810843</v>
      </c>
      <c r="B753" s="190" t="s">
        <v>58</v>
      </c>
      <c r="D753" s="190" t="s">
        <v>6147</v>
      </c>
      <c r="E753" s="190" t="s">
        <v>6147</v>
      </c>
      <c r="F753" s="190" t="s">
        <v>6147</v>
      </c>
      <c r="G753" s="190" t="s">
        <v>6147</v>
      </c>
      <c r="H753" s="190" t="s">
        <v>6147</v>
      </c>
      <c r="I753" s="190" t="s">
        <v>6147</v>
      </c>
      <c r="J753" s="190" t="s">
        <v>6147</v>
      </c>
      <c r="K753" s="190" t="s">
        <v>6147</v>
      </c>
      <c r="L753" s="190" t="s">
        <v>6147</v>
      </c>
      <c r="M753" s="190" t="s">
        <v>6147</v>
      </c>
      <c r="N753" s="190" t="s">
        <v>6147</v>
      </c>
    </row>
    <row r="754" spans="1:14" x14ac:dyDescent="0.2">
      <c r="A754" s="190">
        <v>810844</v>
      </c>
      <c r="B754" s="190" t="s">
        <v>58</v>
      </c>
      <c r="C754" s="190" t="s">
        <v>6147</v>
      </c>
      <c r="D754" s="190" t="s">
        <v>6147</v>
      </c>
      <c r="E754" s="190" t="s">
        <v>6147</v>
      </c>
      <c r="F754" s="190" t="s">
        <v>6147</v>
      </c>
      <c r="G754" s="190" t="s">
        <v>6147</v>
      </c>
      <c r="H754" s="190" t="s">
        <v>6147</v>
      </c>
      <c r="I754" s="190" t="s">
        <v>6147</v>
      </c>
      <c r="J754" s="190" t="s">
        <v>6147</v>
      </c>
      <c r="K754" s="190" t="s">
        <v>6147</v>
      </c>
      <c r="L754" s="190" t="s">
        <v>6147</v>
      </c>
      <c r="M754" s="190" t="s">
        <v>6147</v>
      </c>
      <c r="N754" s="190" t="s">
        <v>6147</v>
      </c>
    </row>
    <row r="755" spans="1:14" x14ac:dyDescent="0.2">
      <c r="A755" s="190">
        <v>810846</v>
      </c>
      <c r="B755" s="190" t="s">
        <v>58</v>
      </c>
      <c r="C755" s="190" t="s">
        <v>6147</v>
      </c>
      <c r="D755" s="190" t="s">
        <v>6147</v>
      </c>
      <c r="E755" s="190" t="s">
        <v>6147</v>
      </c>
      <c r="F755" s="190" t="s">
        <v>6147</v>
      </c>
      <c r="G755" s="190" t="s">
        <v>6147</v>
      </c>
      <c r="H755" s="190" t="s">
        <v>6147</v>
      </c>
      <c r="I755" s="190" t="s">
        <v>6147</v>
      </c>
      <c r="J755" s="190" t="s">
        <v>6147</v>
      </c>
      <c r="K755" s="190" t="s">
        <v>6147</v>
      </c>
      <c r="L755" s="190" t="s">
        <v>6147</v>
      </c>
      <c r="M755" s="190" t="s">
        <v>6147</v>
      </c>
      <c r="N755" s="190" t="s">
        <v>6147</v>
      </c>
    </row>
    <row r="756" spans="1:14" x14ac:dyDescent="0.2">
      <c r="A756" s="190">
        <v>810849</v>
      </c>
      <c r="B756" s="190" t="s">
        <v>58</v>
      </c>
      <c r="C756" s="190" t="s">
        <v>6147</v>
      </c>
      <c r="D756" s="190" t="s">
        <v>6147</v>
      </c>
      <c r="E756" s="190" t="s">
        <v>6147</v>
      </c>
      <c r="F756" s="190" t="s">
        <v>6147</v>
      </c>
      <c r="G756" s="190" t="s">
        <v>6147</v>
      </c>
      <c r="H756" s="190" t="s">
        <v>6147</v>
      </c>
      <c r="I756" s="190" t="s">
        <v>6147</v>
      </c>
      <c r="J756" s="190" t="s">
        <v>6147</v>
      </c>
      <c r="K756" s="190" t="s">
        <v>6147</v>
      </c>
      <c r="L756" s="190" t="s">
        <v>6147</v>
      </c>
      <c r="M756" s="190" t="s">
        <v>6147</v>
      </c>
      <c r="N756" s="190" t="s">
        <v>6147</v>
      </c>
    </row>
    <row r="757" spans="1:14" x14ac:dyDescent="0.2">
      <c r="A757" s="190">
        <v>810851</v>
      </c>
      <c r="B757" s="190" t="s">
        <v>58</v>
      </c>
      <c r="D757" s="190" t="s">
        <v>6147</v>
      </c>
      <c r="E757" s="190" t="s">
        <v>6147</v>
      </c>
      <c r="F757" s="190" t="s">
        <v>6147</v>
      </c>
      <c r="H757" s="190" t="s">
        <v>6147</v>
      </c>
      <c r="K757" s="190" t="s">
        <v>6147</v>
      </c>
      <c r="L757" s="190" t="s">
        <v>6147</v>
      </c>
      <c r="M757" s="190" t="s">
        <v>6147</v>
      </c>
      <c r="N757" s="190" t="s">
        <v>6147</v>
      </c>
    </row>
    <row r="758" spans="1:14" x14ac:dyDescent="0.2">
      <c r="A758" s="190">
        <v>810853</v>
      </c>
      <c r="B758" s="190" t="s">
        <v>58</v>
      </c>
      <c r="C758" s="190" t="s">
        <v>6147</v>
      </c>
      <c r="D758" s="190" t="s">
        <v>6147</v>
      </c>
      <c r="E758" s="190" t="s">
        <v>6147</v>
      </c>
      <c r="F758" s="190" t="s">
        <v>6147</v>
      </c>
      <c r="G758" s="190" t="s">
        <v>6147</v>
      </c>
      <c r="H758" s="190" t="s">
        <v>6147</v>
      </c>
      <c r="I758" s="190" t="s">
        <v>6147</v>
      </c>
      <c r="J758" s="190" t="s">
        <v>6147</v>
      </c>
      <c r="K758" s="190" t="s">
        <v>6147</v>
      </c>
      <c r="L758" s="190" t="s">
        <v>6147</v>
      </c>
      <c r="M758" s="190" t="s">
        <v>6147</v>
      </c>
      <c r="N758" s="190" t="s">
        <v>6147</v>
      </c>
    </row>
    <row r="759" spans="1:14" x14ac:dyDescent="0.2">
      <c r="A759" s="190">
        <v>810854</v>
      </c>
      <c r="B759" s="190" t="s">
        <v>58</v>
      </c>
      <c r="C759" s="190" t="s">
        <v>6147</v>
      </c>
      <c r="D759" s="190" t="s">
        <v>6147</v>
      </c>
      <c r="E759" s="190" t="s">
        <v>6147</v>
      </c>
      <c r="H759" s="190" t="s">
        <v>6147</v>
      </c>
      <c r="I759" s="190" t="s">
        <v>6147</v>
      </c>
      <c r="J759" s="190" t="s">
        <v>6147</v>
      </c>
      <c r="K759" s="190" t="s">
        <v>6147</v>
      </c>
      <c r="L759" s="190" t="s">
        <v>6147</v>
      </c>
      <c r="M759" s="190" t="s">
        <v>6147</v>
      </c>
      <c r="N759" s="190" t="s">
        <v>6147</v>
      </c>
    </row>
    <row r="760" spans="1:14" x14ac:dyDescent="0.2">
      <c r="A760" s="190">
        <v>810855</v>
      </c>
      <c r="B760" s="190" t="s">
        <v>58</v>
      </c>
      <c r="C760" s="190" t="s">
        <v>6147</v>
      </c>
      <c r="D760" s="190" t="s">
        <v>6147</v>
      </c>
      <c r="E760" s="190" t="s">
        <v>6147</v>
      </c>
      <c r="F760" s="190" t="s">
        <v>6147</v>
      </c>
      <c r="G760" s="190" t="s">
        <v>6147</v>
      </c>
      <c r="H760" s="190" t="s">
        <v>6147</v>
      </c>
      <c r="I760" s="190" t="s">
        <v>6147</v>
      </c>
      <c r="J760" s="190" t="s">
        <v>6147</v>
      </c>
      <c r="K760" s="190" t="s">
        <v>6147</v>
      </c>
      <c r="L760" s="190" t="s">
        <v>6147</v>
      </c>
      <c r="M760" s="190" t="s">
        <v>6147</v>
      </c>
      <c r="N760" s="190" t="s">
        <v>6147</v>
      </c>
    </row>
    <row r="761" spans="1:14" x14ac:dyDescent="0.2">
      <c r="A761" s="190">
        <v>810861</v>
      </c>
      <c r="B761" s="190" t="s">
        <v>58</v>
      </c>
      <c r="C761" s="190" t="s">
        <v>6147</v>
      </c>
      <c r="D761" s="190" t="s">
        <v>6147</v>
      </c>
      <c r="E761" s="190" t="s">
        <v>6147</v>
      </c>
      <c r="F761" s="190" t="s">
        <v>6147</v>
      </c>
      <c r="G761" s="190" t="s">
        <v>6147</v>
      </c>
      <c r="H761" s="190" t="s">
        <v>6147</v>
      </c>
      <c r="I761" s="190" t="s">
        <v>6147</v>
      </c>
      <c r="J761" s="190" t="s">
        <v>6147</v>
      </c>
      <c r="K761" s="190" t="s">
        <v>6147</v>
      </c>
      <c r="L761" s="190" t="s">
        <v>6147</v>
      </c>
      <c r="M761" s="190" t="s">
        <v>6147</v>
      </c>
      <c r="N761" s="190" t="s">
        <v>6147</v>
      </c>
    </row>
    <row r="762" spans="1:14" x14ac:dyDescent="0.2">
      <c r="A762" s="190">
        <v>810862</v>
      </c>
      <c r="B762" s="190" t="s">
        <v>58</v>
      </c>
      <c r="C762" s="190" t="s">
        <v>6147</v>
      </c>
      <c r="D762" s="190" t="s">
        <v>6147</v>
      </c>
      <c r="E762" s="190" t="s">
        <v>6147</v>
      </c>
      <c r="F762" s="190" t="s">
        <v>6147</v>
      </c>
      <c r="G762" s="190" t="s">
        <v>6147</v>
      </c>
      <c r="H762" s="190" t="s">
        <v>6147</v>
      </c>
      <c r="I762" s="190" t="s">
        <v>6147</v>
      </c>
      <c r="J762" s="190" t="s">
        <v>6147</v>
      </c>
      <c r="K762" s="190" t="s">
        <v>6147</v>
      </c>
      <c r="L762" s="190" t="s">
        <v>6147</v>
      </c>
      <c r="M762" s="190" t="s">
        <v>6147</v>
      </c>
      <c r="N762" s="190" t="s">
        <v>6147</v>
      </c>
    </row>
    <row r="763" spans="1:14" x14ac:dyDescent="0.2">
      <c r="A763" s="190">
        <v>810863</v>
      </c>
      <c r="B763" s="190" t="s">
        <v>58</v>
      </c>
      <c r="D763" s="190" t="s">
        <v>6147</v>
      </c>
      <c r="E763" s="190" t="s">
        <v>6147</v>
      </c>
      <c r="F763" s="190" t="s">
        <v>6147</v>
      </c>
      <c r="G763" s="190" t="s">
        <v>6147</v>
      </c>
      <c r="J763" s="190" t="s">
        <v>6147</v>
      </c>
      <c r="K763" s="190" t="s">
        <v>6147</v>
      </c>
      <c r="L763" s="190" t="s">
        <v>6147</v>
      </c>
      <c r="N763" s="190" t="s">
        <v>6147</v>
      </c>
    </row>
    <row r="764" spans="1:14" x14ac:dyDescent="0.2">
      <c r="A764" s="190">
        <v>810864</v>
      </c>
      <c r="B764" s="190" t="s">
        <v>58</v>
      </c>
      <c r="C764" s="190" t="s">
        <v>6147</v>
      </c>
      <c r="D764" s="190" t="s">
        <v>6147</v>
      </c>
      <c r="E764" s="190" t="s">
        <v>6147</v>
      </c>
      <c r="F764" s="190" t="s">
        <v>6147</v>
      </c>
      <c r="G764" s="190" t="s">
        <v>6147</v>
      </c>
      <c r="H764" s="190" t="s">
        <v>6147</v>
      </c>
      <c r="I764" s="190" t="s">
        <v>6147</v>
      </c>
      <c r="J764" s="190" t="s">
        <v>6147</v>
      </c>
      <c r="K764" s="190" t="s">
        <v>6147</v>
      </c>
      <c r="L764" s="190" t="s">
        <v>6147</v>
      </c>
      <c r="M764" s="190" t="s">
        <v>6147</v>
      </c>
      <c r="N764" s="190" t="s">
        <v>6147</v>
      </c>
    </row>
    <row r="765" spans="1:14" x14ac:dyDescent="0.2">
      <c r="A765" s="190">
        <v>810865</v>
      </c>
      <c r="B765" s="190" t="s">
        <v>58</v>
      </c>
      <c r="C765" s="190" t="s">
        <v>6147</v>
      </c>
      <c r="D765" s="190" t="s">
        <v>6147</v>
      </c>
      <c r="E765" s="190" t="s">
        <v>6147</v>
      </c>
      <c r="F765" s="190" t="s">
        <v>6147</v>
      </c>
      <c r="G765" s="190" t="s">
        <v>6147</v>
      </c>
      <c r="H765" s="190" t="s">
        <v>6147</v>
      </c>
      <c r="I765" s="190" t="s">
        <v>6147</v>
      </c>
      <c r="J765" s="190" t="s">
        <v>6147</v>
      </c>
      <c r="K765" s="190" t="s">
        <v>6147</v>
      </c>
      <c r="L765" s="190" t="s">
        <v>6147</v>
      </c>
      <c r="M765" s="190" t="s">
        <v>6147</v>
      </c>
      <c r="N765" s="190" t="s">
        <v>6147</v>
      </c>
    </row>
    <row r="766" spans="1:14" x14ac:dyDescent="0.2">
      <c r="A766" s="190">
        <v>810867</v>
      </c>
      <c r="B766" s="190" t="s">
        <v>58</v>
      </c>
      <c r="C766" s="190" t="s">
        <v>6147</v>
      </c>
      <c r="D766" s="190" t="s">
        <v>6147</v>
      </c>
      <c r="E766" s="190" t="s">
        <v>6147</v>
      </c>
      <c r="F766" s="190" t="s">
        <v>6147</v>
      </c>
      <c r="G766" s="190" t="s">
        <v>6147</v>
      </c>
      <c r="H766" s="190" t="s">
        <v>6147</v>
      </c>
      <c r="I766" s="190" t="s">
        <v>6147</v>
      </c>
      <c r="J766" s="190" t="s">
        <v>6147</v>
      </c>
      <c r="K766" s="190" t="s">
        <v>6147</v>
      </c>
      <c r="L766" s="190" t="s">
        <v>6147</v>
      </c>
      <c r="M766" s="190" t="s">
        <v>6147</v>
      </c>
      <c r="N766" s="190" t="s">
        <v>6147</v>
      </c>
    </row>
    <row r="767" spans="1:14" x14ac:dyDescent="0.2">
      <c r="A767" s="190">
        <v>810868</v>
      </c>
      <c r="B767" s="190" t="s">
        <v>58</v>
      </c>
      <c r="D767" s="190" t="s">
        <v>6147</v>
      </c>
      <c r="E767" s="190" t="s">
        <v>6147</v>
      </c>
      <c r="F767" s="190" t="s">
        <v>6147</v>
      </c>
      <c r="H767" s="190" t="s">
        <v>6147</v>
      </c>
      <c r="J767" s="190" t="s">
        <v>6147</v>
      </c>
      <c r="K767" s="190" t="s">
        <v>6147</v>
      </c>
      <c r="L767" s="190" t="s">
        <v>6147</v>
      </c>
      <c r="M767" s="190" t="s">
        <v>6147</v>
      </c>
      <c r="N767" s="190" t="s">
        <v>6147</v>
      </c>
    </row>
    <row r="768" spans="1:14" x14ac:dyDescent="0.2">
      <c r="A768" s="190">
        <v>810871</v>
      </c>
      <c r="B768" s="190" t="s">
        <v>58</v>
      </c>
      <c r="D768" s="190" t="s">
        <v>6147</v>
      </c>
      <c r="E768" s="190" t="s">
        <v>6147</v>
      </c>
      <c r="F768" s="190" t="s">
        <v>6147</v>
      </c>
      <c r="G768" s="190" t="s">
        <v>6147</v>
      </c>
      <c r="H768" s="190" t="s">
        <v>6147</v>
      </c>
      <c r="I768" s="190" t="s">
        <v>6147</v>
      </c>
      <c r="J768" s="190" t="s">
        <v>6147</v>
      </c>
      <c r="K768" s="190" t="s">
        <v>6147</v>
      </c>
      <c r="L768" s="190" t="s">
        <v>6147</v>
      </c>
      <c r="M768" s="190" t="s">
        <v>6147</v>
      </c>
      <c r="N768" s="190" t="s">
        <v>6147</v>
      </c>
    </row>
    <row r="769" spans="1:14" x14ac:dyDescent="0.2">
      <c r="A769" s="190">
        <v>810873</v>
      </c>
      <c r="B769" s="190" t="s">
        <v>58</v>
      </c>
      <c r="C769" s="190" t="s">
        <v>6147</v>
      </c>
      <c r="D769" s="190" t="s">
        <v>6147</v>
      </c>
      <c r="E769" s="190" t="s">
        <v>6147</v>
      </c>
      <c r="F769" s="190" t="s">
        <v>6147</v>
      </c>
      <c r="G769" s="190" t="s">
        <v>6147</v>
      </c>
      <c r="H769" s="190" t="s">
        <v>6147</v>
      </c>
      <c r="I769" s="190" t="s">
        <v>6147</v>
      </c>
      <c r="J769" s="190" t="s">
        <v>6147</v>
      </c>
      <c r="K769" s="190" t="s">
        <v>6147</v>
      </c>
      <c r="L769" s="190" t="s">
        <v>6147</v>
      </c>
      <c r="M769" s="190" t="s">
        <v>6147</v>
      </c>
      <c r="N769" s="190" t="s">
        <v>6147</v>
      </c>
    </row>
    <row r="770" spans="1:14" x14ac:dyDescent="0.2">
      <c r="A770" s="190">
        <v>810876</v>
      </c>
      <c r="B770" s="190" t="s">
        <v>58</v>
      </c>
      <c r="D770" s="190" t="s">
        <v>6147</v>
      </c>
      <c r="E770" s="190" t="s">
        <v>6147</v>
      </c>
      <c r="F770" s="190" t="s">
        <v>6147</v>
      </c>
      <c r="G770" s="190" t="s">
        <v>6147</v>
      </c>
      <c r="I770" s="190" t="s">
        <v>6147</v>
      </c>
      <c r="J770" s="190" t="s">
        <v>6147</v>
      </c>
      <c r="K770" s="190" t="s">
        <v>6147</v>
      </c>
      <c r="L770" s="190" t="s">
        <v>6147</v>
      </c>
      <c r="M770" s="190" t="s">
        <v>6147</v>
      </c>
      <c r="N770" s="190" t="s">
        <v>6147</v>
      </c>
    </row>
    <row r="771" spans="1:14" x14ac:dyDescent="0.2">
      <c r="A771" s="190">
        <v>810880</v>
      </c>
      <c r="B771" s="190" t="s">
        <v>58</v>
      </c>
      <c r="E771" s="190" t="s">
        <v>6147</v>
      </c>
      <c r="F771" s="190" t="s">
        <v>6147</v>
      </c>
      <c r="G771" s="190" t="s">
        <v>6147</v>
      </c>
      <c r="H771" s="190" t="s">
        <v>6147</v>
      </c>
      <c r="J771" s="190" t="s">
        <v>6147</v>
      </c>
      <c r="K771" s="190" t="s">
        <v>6147</v>
      </c>
      <c r="L771" s="190" t="s">
        <v>6147</v>
      </c>
      <c r="M771" s="190" t="s">
        <v>6147</v>
      </c>
      <c r="N771" s="190" t="s">
        <v>6147</v>
      </c>
    </row>
    <row r="772" spans="1:14" x14ac:dyDescent="0.2">
      <c r="A772" s="190">
        <v>810881</v>
      </c>
      <c r="B772" s="190" t="s">
        <v>58</v>
      </c>
      <c r="D772" s="190" t="s">
        <v>6147</v>
      </c>
      <c r="E772" s="190" t="s">
        <v>6147</v>
      </c>
      <c r="F772" s="190" t="s">
        <v>6147</v>
      </c>
      <c r="G772" s="190" t="s">
        <v>6147</v>
      </c>
      <c r="J772" s="190" t="s">
        <v>6147</v>
      </c>
      <c r="K772" s="190" t="s">
        <v>6147</v>
      </c>
      <c r="L772" s="190" t="s">
        <v>6147</v>
      </c>
      <c r="M772" s="190" t="s">
        <v>6147</v>
      </c>
    </row>
    <row r="773" spans="1:14" x14ac:dyDescent="0.2">
      <c r="A773" s="190">
        <v>810883</v>
      </c>
      <c r="B773" s="190" t="s">
        <v>58</v>
      </c>
      <c r="C773" s="190" t="s">
        <v>6147</v>
      </c>
      <c r="D773" s="190" t="s">
        <v>6147</v>
      </c>
      <c r="E773" s="190" t="s">
        <v>6147</v>
      </c>
      <c r="F773" s="190" t="s">
        <v>6147</v>
      </c>
      <c r="G773" s="190" t="s">
        <v>6147</v>
      </c>
      <c r="H773" s="190" t="s">
        <v>6147</v>
      </c>
      <c r="I773" s="190" t="s">
        <v>6147</v>
      </c>
      <c r="J773" s="190" t="s">
        <v>6147</v>
      </c>
      <c r="K773" s="190" t="s">
        <v>6147</v>
      </c>
      <c r="L773" s="190" t="s">
        <v>6147</v>
      </c>
      <c r="M773" s="190" t="s">
        <v>6147</v>
      </c>
      <c r="N773" s="190" t="s">
        <v>6147</v>
      </c>
    </row>
    <row r="774" spans="1:14" x14ac:dyDescent="0.2">
      <c r="A774" s="190">
        <v>810886</v>
      </c>
      <c r="B774" s="190" t="s">
        <v>58</v>
      </c>
      <c r="C774" s="190" t="s">
        <v>6147</v>
      </c>
      <c r="D774" s="190" t="s">
        <v>6147</v>
      </c>
      <c r="E774" s="190" t="s">
        <v>6147</v>
      </c>
      <c r="G774" s="190" t="s">
        <v>6147</v>
      </c>
      <c r="I774" s="190" t="s">
        <v>6147</v>
      </c>
      <c r="K774" s="190" t="s">
        <v>6147</v>
      </c>
      <c r="L774" s="190" t="s">
        <v>6147</v>
      </c>
      <c r="M774" s="190" t="s">
        <v>6147</v>
      </c>
      <c r="N774" s="190" t="s">
        <v>6147</v>
      </c>
    </row>
    <row r="775" spans="1:14" x14ac:dyDescent="0.2">
      <c r="A775" s="190">
        <v>810889</v>
      </c>
      <c r="B775" s="190" t="s">
        <v>58</v>
      </c>
      <c r="C775" s="190" t="s">
        <v>6147</v>
      </c>
      <c r="D775" s="190" t="s">
        <v>6147</v>
      </c>
      <c r="E775" s="190" t="s">
        <v>6147</v>
      </c>
      <c r="F775" s="190" t="s">
        <v>6147</v>
      </c>
      <c r="G775" s="190" t="s">
        <v>6147</v>
      </c>
      <c r="H775" s="190" t="s">
        <v>6147</v>
      </c>
      <c r="I775" s="190" t="s">
        <v>6147</v>
      </c>
      <c r="J775" s="190" t="s">
        <v>6147</v>
      </c>
      <c r="K775" s="190" t="s">
        <v>6147</v>
      </c>
      <c r="L775" s="190" t="s">
        <v>6147</v>
      </c>
      <c r="M775" s="190" t="s">
        <v>6147</v>
      </c>
      <c r="N775" s="190" t="s">
        <v>6147</v>
      </c>
    </row>
    <row r="776" spans="1:14" x14ac:dyDescent="0.2">
      <c r="A776" s="190">
        <v>810893</v>
      </c>
      <c r="B776" s="190" t="s">
        <v>58</v>
      </c>
      <c r="C776" s="190" t="s">
        <v>6147</v>
      </c>
      <c r="D776" s="190" t="s">
        <v>6147</v>
      </c>
      <c r="E776" s="190" t="s">
        <v>6147</v>
      </c>
      <c r="F776" s="190" t="s">
        <v>6147</v>
      </c>
      <c r="G776" s="190" t="s">
        <v>6147</v>
      </c>
      <c r="H776" s="190" t="s">
        <v>6147</v>
      </c>
      <c r="I776" s="190" t="s">
        <v>6147</v>
      </c>
      <c r="J776" s="190" t="s">
        <v>6147</v>
      </c>
      <c r="K776" s="190" t="s">
        <v>6147</v>
      </c>
      <c r="L776" s="190" t="s">
        <v>6147</v>
      </c>
      <c r="M776" s="190" t="s">
        <v>6147</v>
      </c>
      <c r="N776" s="190" t="s">
        <v>6147</v>
      </c>
    </row>
    <row r="777" spans="1:14" x14ac:dyDescent="0.2">
      <c r="A777" s="190">
        <v>810896</v>
      </c>
      <c r="B777" s="190" t="s">
        <v>58</v>
      </c>
      <c r="C777" s="190" t="s">
        <v>6147</v>
      </c>
      <c r="D777" s="190" t="s">
        <v>6147</v>
      </c>
      <c r="E777" s="190" t="s">
        <v>6147</v>
      </c>
      <c r="F777" s="190" t="s">
        <v>6147</v>
      </c>
      <c r="G777" s="190" t="s">
        <v>6147</v>
      </c>
      <c r="I777" s="190" t="s">
        <v>6147</v>
      </c>
      <c r="J777" s="190" t="s">
        <v>6147</v>
      </c>
      <c r="K777" s="190" t="s">
        <v>6147</v>
      </c>
      <c r="L777" s="190" t="s">
        <v>6147</v>
      </c>
      <c r="M777" s="190" t="s">
        <v>6147</v>
      </c>
      <c r="N777" s="190" t="s">
        <v>6147</v>
      </c>
    </row>
    <row r="778" spans="1:14" x14ac:dyDescent="0.2">
      <c r="A778" s="190">
        <v>810897</v>
      </c>
      <c r="B778" s="190" t="s">
        <v>58</v>
      </c>
      <c r="C778" s="190" t="s">
        <v>6147</v>
      </c>
      <c r="D778" s="190" t="s">
        <v>6147</v>
      </c>
      <c r="E778" s="190" t="s">
        <v>6147</v>
      </c>
      <c r="F778" s="190" t="s">
        <v>6147</v>
      </c>
      <c r="G778" s="190" t="s">
        <v>6147</v>
      </c>
      <c r="H778" s="190" t="s">
        <v>6147</v>
      </c>
      <c r="J778" s="190" t="s">
        <v>6147</v>
      </c>
      <c r="K778" s="190" t="s">
        <v>6147</v>
      </c>
      <c r="L778" s="190" t="s">
        <v>6147</v>
      </c>
      <c r="M778" s="190" t="s">
        <v>6147</v>
      </c>
      <c r="N778" s="190" t="s">
        <v>6147</v>
      </c>
    </row>
    <row r="779" spans="1:14" x14ac:dyDescent="0.2">
      <c r="A779" s="190">
        <v>810898</v>
      </c>
      <c r="B779" s="190" t="s">
        <v>58</v>
      </c>
      <c r="C779" s="190" t="s">
        <v>6147</v>
      </c>
      <c r="D779" s="190" t="s">
        <v>6147</v>
      </c>
      <c r="E779" s="190" t="s">
        <v>6147</v>
      </c>
      <c r="F779" s="190" t="s">
        <v>6147</v>
      </c>
      <c r="G779" s="190" t="s">
        <v>6147</v>
      </c>
      <c r="H779" s="190" t="s">
        <v>6147</v>
      </c>
      <c r="I779" s="190" t="s">
        <v>6147</v>
      </c>
      <c r="J779" s="190" t="s">
        <v>6147</v>
      </c>
      <c r="K779" s="190" t="s">
        <v>6147</v>
      </c>
      <c r="L779" s="190" t="s">
        <v>6147</v>
      </c>
      <c r="M779" s="190" t="s">
        <v>6147</v>
      </c>
      <c r="N779" s="190" t="s">
        <v>6147</v>
      </c>
    </row>
    <row r="780" spans="1:14" x14ac:dyDescent="0.2">
      <c r="A780" s="190">
        <v>810899</v>
      </c>
      <c r="B780" s="190" t="s">
        <v>58</v>
      </c>
      <c r="D780" s="190" t="s">
        <v>6147</v>
      </c>
      <c r="E780" s="190" t="s">
        <v>6147</v>
      </c>
      <c r="I780" s="190" t="s">
        <v>6147</v>
      </c>
      <c r="K780" s="190" t="s">
        <v>6147</v>
      </c>
      <c r="L780" s="190" t="s">
        <v>6147</v>
      </c>
    </row>
    <row r="781" spans="1:14" x14ac:dyDescent="0.2">
      <c r="A781" s="190">
        <v>810900</v>
      </c>
      <c r="B781" s="190" t="s">
        <v>58</v>
      </c>
      <c r="C781" s="190" t="s">
        <v>6147</v>
      </c>
      <c r="D781" s="190" t="s">
        <v>6147</v>
      </c>
      <c r="E781" s="190" t="s">
        <v>6147</v>
      </c>
      <c r="F781" s="190" t="s">
        <v>6147</v>
      </c>
      <c r="I781" s="190" t="s">
        <v>6147</v>
      </c>
      <c r="J781" s="190" t="s">
        <v>6147</v>
      </c>
      <c r="K781" s="190" t="s">
        <v>6147</v>
      </c>
      <c r="L781" s="190" t="s">
        <v>6147</v>
      </c>
    </row>
    <row r="782" spans="1:14" x14ac:dyDescent="0.2">
      <c r="A782" s="190">
        <v>810902</v>
      </c>
      <c r="B782" s="190" t="s">
        <v>58</v>
      </c>
      <c r="C782" s="190" t="s">
        <v>6147</v>
      </c>
      <c r="D782" s="190" t="s">
        <v>6147</v>
      </c>
      <c r="E782" s="190" t="s">
        <v>6147</v>
      </c>
      <c r="F782" s="190" t="s">
        <v>6147</v>
      </c>
      <c r="G782" s="190" t="s">
        <v>6147</v>
      </c>
      <c r="H782" s="190" t="s">
        <v>6147</v>
      </c>
      <c r="I782" s="190" t="s">
        <v>6147</v>
      </c>
      <c r="J782" s="190" t="s">
        <v>6147</v>
      </c>
      <c r="K782" s="190" t="s">
        <v>6147</v>
      </c>
      <c r="L782" s="190" t="s">
        <v>6147</v>
      </c>
      <c r="M782" s="190" t="s">
        <v>6147</v>
      </c>
      <c r="N782" s="190" t="s">
        <v>6147</v>
      </c>
    </row>
    <row r="783" spans="1:14" x14ac:dyDescent="0.2">
      <c r="A783" s="190">
        <v>810905</v>
      </c>
      <c r="B783" s="190" t="s">
        <v>58</v>
      </c>
      <c r="C783" s="190" t="s">
        <v>6147</v>
      </c>
      <c r="D783" s="190" t="s">
        <v>6147</v>
      </c>
      <c r="E783" s="190" t="s">
        <v>6147</v>
      </c>
      <c r="F783" s="190" t="s">
        <v>6147</v>
      </c>
      <c r="G783" s="190" t="s">
        <v>6147</v>
      </c>
      <c r="H783" s="190" t="s">
        <v>6147</v>
      </c>
      <c r="I783" s="190" t="s">
        <v>6147</v>
      </c>
      <c r="J783" s="190" t="s">
        <v>6147</v>
      </c>
      <c r="K783" s="190" t="s">
        <v>6147</v>
      </c>
      <c r="L783" s="190" t="s">
        <v>6147</v>
      </c>
      <c r="M783" s="190" t="s">
        <v>6147</v>
      </c>
      <c r="N783" s="190" t="s">
        <v>6147</v>
      </c>
    </row>
    <row r="784" spans="1:14" x14ac:dyDescent="0.2">
      <c r="A784" s="190">
        <v>810912</v>
      </c>
      <c r="B784" s="190" t="s">
        <v>58</v>
      </c>
      <c r="C784" s="190" t="s">
        <v>6147</v>
      </c>
      <c r="D784" s="190" t="s">
        <v>6147</v>
      </c>
      <c r="E784" s="190" t="s">
        <v>6147</v>
      </c>
      <c r="F784" s="190" t="s">
        <v>6147</v>
      </c>
      <c r="G784" s="190" t="s">
        <v>6147</v>
      </c>
      <c r="H784" s="190" t="s">
        <v>6147</v>
      </c>
      <c r="I784" s="190" t="s">
        <v>6147</v>
      </c>
      <c r="J784" s="190" t="s">
        <v>6147</v>
      </c>
      <c r="K784" s="190" t="s">
        <v>6147</v>
      </c>
      <c r="L784" s="190" t="s">
        <v>6147</v>
      </c>
      <c r="M784" s="190" t="s">
        <v>6147</v>
      </c>
      <c r="N784" s="190" t="s">
        <v>6147</v>
      </c>
    </row>
    <row r="785" spans="1:14" x14ac:dyDescent="0.2">
      <c r="A785" s="190">
        <v>810913</v>
      </c>
      <c r="B785" s="190" t="s">
        <v>58</v>
      </c>
      <c r="D785" s="190" t="s">
        <v>6147</v>
      </c>
      <c r="E785" s="190" t="s">
        <v>6147</v>
      </c>
      <c r="F785" s="190" t="s">
        <v>6147</v>
      </c>
      <c r="H785" s="190" t="s">
        <v>6147</v>
      </c>
      <c r="I785" s="190" t="s">
        <v>6147</v>
      </c>
      <c r="J785" s="190" t="s">
        <v>6147</v>
      </c>
      <c r="K785" s="190" t="s">
        <v>6147</v>
      </c>
      <c r="L785" s="190" t="s">
        <v>6147</v>
      </c>
      <c r="M785" s="190" t="s">
        <v>6147</v>
      </c>
      <c r="N785" s="190" t="s">
        <v>6147</v>
      </c>
    </row>
    <row r="786" spans="1:14" x14ac:dyDescent="0.2">
      <c r="A786" s="190">
        <v>810915</v>
      </c>
      <c r="B786" s="190" t="s">
        <v>58</v>
      </c>
      <c r="C786" s="190" t="s">
        <v>6147</v>
      </c>
      <c r="D786" s="190" t="s">
        <v>6147</v>
      </c>
      <c r="E786" s="190" t="s">
        <v>6147</v>
      </c>
      <c r="F786" s="190" t="s">
        <v>6147</v>
      </c>
      <c r="G786" s="190" t="s">
        <v>6147</v>
      </c>
      <c r="H786" s="190" t="s">
        <v>6147</v>
      </c>
      <c r="I786" s="190" t="s">
        <v>6147</v>
      </c>
      <c r="J786" s="190" t="s">
        <v>6147</v>
      </c>
      <c r="K786" s="190" t="s">
        <v>6147</v>
      </c>
      <c r="L786" s="190" t="s">
        <v>6147</v>
      </c>
      <c r="M786" s="190" t="s">
        <v>6147</v>
      </c>
      <c r="N786" s="190" t="s">
        <v>6147</v>
      </c>
    </row>
    <row r="787" spans="1:14" x14ac:dyDescent="0.2">
      <c r="A787" s="190">
        <v>810918</v>
      </c>
      <c r="B787" s="190" t="s">
        <v>58</v>
      </c>
      <c r="C787" s="190" t="s">
        <v>6147</v>
      </c>
      <c r="D787" s="190" t="s">
        <v>6147</v>
      </c>
      <c r="E787" s="190" t="s">
        <v>6147</v>
      </c>
      <c r="F787" s="190" t="s">
        <v>6147</v>
      </c>
      <c r="G787" s="190" t="s">
        <v>6147</v>
      </c>
      <c r="H787" s="190" t="s">
        <v>6147</v>
      </c>
      <c r="I787" s="190" t="s">
        <v>6147</v>
      </c>
      <c r="J787" s="190" t="s">
        <v>6147</v>
      </c>
      <c r="K787" s="190" t="s">
        <v>6147</v>
      </c>
      <c r="L787" s="190" t="s">
        <v>6147</v>
      </c>
      <c r="M787" s="190" t="s">
        <v>6147</v>
      </c>
      <c r="N787" s="190" t="s">
        <v>6147</v>
      </c>
    </row>
    <row r="788" spans="1:14" x14ac:dyDescent="0.2">
      <c r="A788" s="190">
        <v>810920</v>
      </c>
      <c r="B788" s="190" t="s">
        <v>58</v>
      </c>
      <c r="D788" s="190" t="s">
        <v>6147</v>
      </c>
      <c r="E788" s="190" t="s">
        <v>6147</v>
      </c>
      <c r="F788" s="190" t="s">
        <v>6147</v>
      </c>
      <c r="G788" s="190" t="s">
        <v>6147</v>
      </c>
      <c r="H788" s="190" t="s">
        <v>6147</v>
      </c>
      <c r="I788" s="190" t="s">
        <v>6147</v>
      </c>
      <c r="J788" s="190" t="s">
        <v>6147</v>
      </c>
      <c r="K788" s="190" t="s">
        <v>6147</v>
      </c>
      <c r="L788" s="190" t="s">
        <v>6147</v>
      </c>
      <c r="M788" s="190" t="s">
        <v>6147</v>
      </c>
      <c r="N788" s="190" t="s">
        <v>6147</v>
      </c>
    </row>
    <row r="789" spans="1:14" x14ac:dyDescent="0.2">
      <c r="A789" s="190">
        <v>810921</v>
      </c>
      <c r="B789" s="190" t="s">
        <v>58</v>
      </c>
      <c r="C789" s="190" t="s">
        <v>6147</v>
      </c>
      <c r="D789" s="190" t="s">
        <v>6147</v>
      </c>
      <c r="E789" s="190" t="s">
        <v>6147</v>
      </c>
      <c r="F789" s="190" t="s">
        <v>6147</v>
      </c>
      <c r="G789" s="190" t="s">
        <v>6147</v>
      </c>
      <c r="H789" s="190" t="s">
        <v>6147</v>
      </c>
      <c r="I789" s="190" t="s">
        <v>6147</v>
      </c>
      <c r="J789" s="190" t="s">
        <v>6147</v>
      </c>
      <c r="K789" s="190" t="s">
        <v>6147</v>
      </c>
      <c r="L789" s="190" t="s">
        <v>6147</v>
      </c>
      <c r="M789" s="190" t="s">
        <v>6147</v>
      </c>
      <c r="N789" s="190" t="s">
        <v>6147</v>
      </c>
    </row>
    <row r="790" spans="1:14" x14ac:dyDescent="0.2">
      <c r="A790" s="190">
        <v>810922</v>
      </c>
      <c r="B790" s="190" t="s">
        <v>58</v>
      </c>
      <c r="C790" s="190" t="s">
        <v>6147</v>
      </c>
      <c r="D790" s="190" t="s">
        <v>6147</v>
      </c>
      <c r="E790" s="190" t="s">
        <v>6147</v>
      </c>
      <c r="F790" s="190" t="s">
        <v>6147</v>
      </c>
      <c r="G790" s="190" t="s">
        <v>6147</v>
      </c>
      <c r="H790" s="190" t="s">
        <v>6147</v>
      </c>
      <c r="I790" s="190" t="s">
        <v>6147</v>
      </c>
      <c r="J790" s="190" t="s">
        <v>6147</v>
      </c>
      <c r="K790" s="190" t="s">
        <v>6147</v>
      </c>
      <c r="L790" s="190" t="s">
        <v>6147</v>
      </c>
      <c r="M790" s="190" t="s">
        <v>6147</v>
      </c>
      <c r="N790" s="190" t="s">
        <v>6147</v>
      </c>
    </row>
    <row r="791" spans="1:14" x14ac:dyDescent="0.2">
      <c r="A791" s="190">
        <v>810923</v>
      </c>
      <c r="B791" s="190" t="s">
        <v>58</v>
      </c>
      <c r="C791" s="190" t="s">
        <v>6147</v>
      </c>
      <c r="D791" s="190" t="s">
        <v>6147</v>
      </c>
      <c r="F791" s="190" t="s">
        <v>6147</v>
      </c>
      <c r="G791" s="190" t="s">
        <v>6147</v>
      </c>
      <c r="H791" s="190" t="s">
        <v>6147</v>
      </c>
      <c r="I791" s="190" t="s">
        <v>6147</v>
      </c>
      <c r="J791" s="190" t="s">
        <v>6147</v>
      </c>
      <c r="K791" s="190" t="s">
        <v>6147</v>
      </c>
      <c r="L791" s="190" t="s">
        <v>6147</v>
      </c>
      <c r="M791" s="190" t="s">
        <v>6147</v>
      </c>
      <c r="N791" s="190" t="s">
        <v>6147</v>
      </c>
    </row>
    <row r="792" spans="1:14" x14ac:dyDescent="0.2">
      <c r="A792" s="190">
        <v>810924</v>
      </c>
      <c r="B792" s="190" t="s">
        <v>58</v>
      </c>
      <c r="C792" s="190" t="s">
        <v>6147</v>
      </c>
      <c r="D792" s="190" t="s">
        <v>6147</v>
      </c>
      <c r="E792" s="190" t="s">
        <v>6147</v>
      </c>
      <c r="F792" s="190" t="s">
        <v>6147</v>
      </c>
      <c r="G792" s="190" t="s">
        <v>6147</v>
      </c>
      <c r="H792" s="190" t="s">
        <v>6147</v>
      </c>
      <c r="I792" s="190" t="s">
        <v>6147</v>
      </c>
      <c r="J792" s="190" t="s">
        <v>6147</v>
      </c>
      <c r="K792" s="190" t="s">
        <v>6147</v>
      </c>
      <c r="L792" s="190" t="s">
        <v>6147</v>
      </c>
      <c r="M792" s="190" t="s">
        <v>6147</v>
      </c>
      <c r="N792" s="190" t="s">
        <v>6147</v>
      </c>
    </row>
    <row r="793" spans="1:14" x14ac:dyDescent="0.2">
      <c r="A793" s="190">
        <v>810926</v>
      </c>
      <c r="B793" s="190" t="s">
        <v>58</v>
      </c>
      <c r="C793" s="190" t="s">
        <v>6147</v>
      </c>
      <c r="D793" s="190" t="s">
        <v>6147</v>
      </c>
      <c r="E793" s="190" t="s">
        <v>6147</v>
      </c>
      <c r="F793" s="190" t="s">
        <v>6147</v>
      </c>
      <c r="G793" s="190" t="s">
        <v>6147</v>
      </c>
      <c r="H793" s="190" t="s">
        <v>6147</v>
      </c>
      <c r="I793" s="190" t="s">
        <v>6147</v>
      </c>
      <c r="J793" s="190" t="s">
        <v>6147</v>
      </c>
      <c r="K793" s="190" t="s">
        <v>6147</v>
      </c>
      <c r="L793" s="190" t="s">
        <v>6147</v>
      </c>
      <c r="M793" s="190" t="s">
        <v>6147</v>
      </c>
      <c r="N793" s="190" t="s">
        <v>6147</v>
      </c>
    </row>
    <row r="794" spans="1:14" x14ac:dyDescent="0.2">
      <c r="A794" s="190">
        <v>810928</v>
      </c>
      <c r="B794" s="190" t="s">
        <v>58</v>
      </c>
      <c r="C794" s="190" t="s">
        <v>6147</v>
      </c>
      <c r="D794" s="190" t="s">
        <v>6147</v>
      </c>
      <c r="E794" s="190" t="s">
        <v>6147</v>
      </c>
      <c r="F794" s="190" t="s">
        <v>6147</v>
      </c>
      <c r="G794" s="190" t="s">
        <v>6147</v>
      </c>
      <c r="H794" s="190" t="s">
        <v>6147</v>
      </c>
      <c r="I794" s="190" t="s">
        <v>6147</v>
      </c>
      <c r="J794" s="190" t="s">
        <v>6147</v>
      </c>
      <c r="K794" s="190" t="s">
        <v>6147</v>
      </c>
      <c r="L794" s="190" t="s">
        <v>6147</v>
      </c>
      <c r="M794" s="190" t="s">
        <v>6147</v>
      </c>
      <c r="N794" s="190" t="s">
        <v>6147</v>
      </c>
    </row>
    <row r="795" spans="1:14" x14ac:dyDescent="0.2">
      <c r="A795" s="190">
        <v>810930</v>
      </c>
      <c r="B795" s="190" t="s">
        <v>58</v>
      </c>
      <c r="C795" s="190" t="s">
        <v>6147</v>
      </c>
      <c r="D795" s="190" t="s">
        <v>6147</v>
      </c>
      <c r="E795" s="190" t="s">
        <v>6147</v>
      </c>
      <c r="F795" s="190" t="s">
        <v>6147</v>
      </c>
      <c r="G795" s="190" t="s">
        <v>6147</v>
      </c>
      <c r="H795" s="190" t="s">
        <v>6147</v>
      </c>
      <c r="I795" s="190" t="s">
        <v>6147</v>
      </c>
      <c r="J795" s="190" t="s">
        <v>6147</v>
      </c>
      <c r="K795" s="190" t="s">
        <v>6147</v>
      </c>
      <c r="L795" s="190" t="s">
        <v>6147</v>
      </c>
      <c r="M795" s="190" t="s">
        <v>6147</v>
      </c>
      <c r="N795" s="190" t="s">
        <v>6147</v>
      </c>
    </row>
    <row r="796" spans="1:14" x14ac:dyDescent="0.2">
      <c r="A796" s="190">
        <v>810931</v>
      </c>
      <c r="B796" s="190" t="s">
        <v>58</v>
      </c>
      <c r="C796" s="190" t="s">
        <v>6147</v>
      </c>
      <c r="E796" s="190" t="s">
        <v>6147</v>
      </c>
      <c r="F796" s="190" t="s">
        <v>6147</v>
      </c>
      <c r="G796" s="190" t="s">
        <v>6147</v>
      </c>
      <c r="H796" s="190" t="s">
        <v>6147</v>
      </c>
      <c r="I796" s="190" t="s">
        <v>6147</v>
      </c>
      <c r="J796" s="190" t="s">
        <v>6147</v>
      </c>
      <c r="K796" s="190" t="s">
        <v>6147</v>
      </c>
      <c r="L796" s="190" t="s">
        <v>6147</v>
      </c>
      <c r="M796" s="190" t="s">
        <v>6147</v>
      </c>
      <c r="N796" s="190" t="s">
        <v>6147</v>
      </c>
    </row>
    <row r="797" spans="1:14" x14ac:dyDescent="0.2">
      <c r="A797" s="190">
        <v>810933</v>
      </c>
      <c r="B797" s="190" t="s">
        <v>58</v>
      </c>
      <c r="E797" s="190" t="s">
        <v>6147</v>
      </c>
      <c r="G797" s="190" t="s">
        <v>6147</v>
      </c>
      <c r="J797" s="190" t="s">
        <v>6147</v>
      </c>
      <c r="K797" s="190" t="s">
        <v>6147</v>
      </c>
      <c r="L797" s="190" t="s">
        <v>6147</v>
      </c>
      <c r="M797" s="190" t="s">
        <v>6147</v>
      </c>
    </row>
    <row r="798" spans="1:14" x14ac:dyDescent="0.2">
      <c r="A798" s="190">
        <v>810934</v>
      </c>
      <c r="B798" s="190" t="s">
        <v>58</v>
      </c>
      <c r="C798" s="190" t="s">
        <v>6147</v>
      </c>
      <c r="D798" s="190" t="s">
        <v>6147</v>
      </c>
      <c r="E798" s="190" t="s">
        <v>6147</v>
      </c>
      <c r="F798" s="190" t="s">
        <v>6147</v>
      </c>
      <c r="G798" s="190" t="s">
        <v>6147</v>
      </c>
      <c r="H798" s="190" t="s">
        <v>6147</v>
      </c>
      <c r="I798" s="190" t="s">
        <v>6147</v>
      </c>
      <c r="J798" s="190" t="s">
        <v>6147</v>
      </c>
      <c r="K798" s="190" t="s">
        <v>6147</v>
      </c>
      <c r="L798" s="190" t="s">
        <v>6147</v>
      </c>
      <c r="M798" s="190" t="s">
        <v>6147</v>
      </c>
      <c r="N798" s="190" t="s">
        <v>6147</v>
      </c>
    </row>
    <row r="799" spans="1:14" x14ac:dyDescent="0.2">
      <c r="A799" s="190">
        <v>810935</v>
      </c>
      <c r="B799" s="190" t="s">
        <v>58</v>
      </c>
      <c r="D799" s="190" t="s">
        <v>6147</v>
      </c>
      <c r="F799" s="190" t="s">
        <v>6147</v>
      </c>
      <c r="G799" s="190" t="s">
        <v>6147</v>
      </c>
      <c r="J799" s="190" t="s">
        <v>6147</v>
      </c>
      <c r="K799" s="190" t="s">
        <v>6147</v>
      </c>
      <c r="L799" s="190" t="s">
        <v>6147</v>
      </c>
      <c r="M799" s="190" t="s">
        <v>6147</v>
      </c>
    </row>
    <row r="800" spans="1:14" x14ac:dyDescent="0.2">
      <c r="A800" s="190">
        <v>810936</v>
      </c>
      <c r="B800" s="190" t="s">
        <v>58</v>
      </c>
      <c r="C800" s="190" t="s">
        <v>6147</v>
      </c>
      <c r="D800" s="190" t="s">
        <v>6147</v>
      </c>
      <c r="E800" s="190" t="s">
        <v>6147</v>
      </c>
      <c r="F800" s="190" t="s">
        <v>6147</v>
      </c>
      <c r="G800" s="190" t="s">
        <v>6147</v>
      </c>
      <c r="H800" s="190" t="s">
        <v>6147</v>
      </c>
      <c r="I800" s="190" t="s">
        <v>6147</v>
      </c>
      <c r="J800" s="190" t="s">
        <v>6147</v>
      </c>
      <c r="K800" s="190" t="s">
        <v>6147</v>
      </c>
      <c r="L800" s="190" t="s">
        <v>6147</v>
      </c>
      <c r="M800" s="190" t="s">
        <v>6147</v>
      </c>
      <c r="N800" s="190" t="s">
        <v>6147</v>
      </c>
    </row>
    <row r="801" spans="1:14" x14ac:dyDescent="0.2">
      <c r="A801" s="190">
        <v>810940</v>
      </c>
      <c r="B801" s="190" t="s">
        <v>58</v>
      </c>
      <c r="C801" s="190" t="s">
        <v>6147</v>
      </c>
      <c r="D801" s="190" t="s">
        <v>6147</v>
      </c>
      <c r="E801" s="190" t="s">
        <v>6147</v>
      </c>
      <c r="F801" s="190" t="s">
        <v>6147</v>
      </c>
      <c r="G801" s="190" t="s">
        <v>6147</v>
      </c>
      <c r="H801" s="190" t="s">
        <v>6147</v>
      </c>
      <c r="I801" s="190" t="s">
        <v>6147</v>
      </c>
      <c r="J801" s="190" t="s">
        <v>6147</v>
      </c>
      <c r="K801" s="190" t="s">
        <v>6147</v>
      </c>
      <c r="L801" s="190" t="s">
        <v>6147</v>
      </c>
      <c r="M801" s="190" t="s">
        <v>6147</v>
      </c>
      <c r="N801" s="190" t="s">
        <v>6147</v>
      </c>
    </row>
    <row r="802" spans="1:14" x14ac:dyDescent="0.2">
      <c r="A802" s="190">
        <v>810943</v>
      </c>
      <c r="B802" s="190" t="s">
        <v>58</v>
      </c>
      <c r="C802" s="190" t="s">
        <v>6147</v>
      </c>
      <c r="D802" s="190" t="s">
        <v>6147</v>
      </c>
      <c r="E802" s="190" t="s">
        <v>6147</v>
      </c>
      <c r="F802" s="190" t="s">
        <v>6147</v>
      </c>
      <c r="G802" s="190" t="s">
        <v>6147</v>
      </c>
      <c r="H802" s="190" t="s">
        <v>6147</v>
      </c>
      <c r="I802" s="190" t="s">
        <v>6147</v>
      </c>
      <c r="J802" s="190" t="s">
        <v>6147</v>
      </c>
      <c r="K802" s="190" t="s">
        <v>6147</v>
      </c>
      <c r="L802" s="190" t="s">
        <v>6147</v>
      </c>
      <c r="M802" s="190" t="s">
        <v>6147</v>
      </c>
      <c r="N802" s="190" t="s">
        <v>6147</v>
      </c>
    </row>
    <row r="803" spans="1:14" x14ac:dyDescent="0.2">
      <c r="A803" s="190">
        <v>810945</v>
      </c>
      <c r="B803" s="190" t="s">
        <v>58</v>
      </c>
      <c r="C803" s="190" t="s">
        <v>6147</v>
      </c>
      <c r="D803" s="190" t="s">
        <v>6147</v>
      </c>
      <c r="E803" s="190" t="s">
        <v>6147</v>
      </c>
      <c r="F803" s="190" t="s">
        <v>6147</v>
      </c>
      <c r="G803" s="190" t="s">
        <v>6147</v>
      </c>
      <c r="H803" s="190" t="s">
        <v>6147</v>
      </c>
      <c r="I803" s="190" t="s">
        <v>6147</v>
      </c>
      <c r="J803" s="190" t="s">
        <v>6147</v>
      </c>
      <c r="K803" s="190" t="s">
        <v>6147</v>
      </c>
      <c r="L803" s="190" t="s">
        <v>6147</v>
      </c>
      <c r="M803" s="190" t="s">
        <v>6147</v>
      </c>
      <c r="N803" s="190" t="s">
        <v>6147</v>
      </c>
    </row>
    <row r="804" spans="1:14" x14ac:dyDescent="0.2">
      <c r="A804" s="190">
        <v>810946</v>
      </c>
      <c r="B804" s="190" t="s">
        <v>58</v>
      </c>
      <c r="C804" s="190" t="s">
        <v>6147</v>
      </c>
      <c r="D804" s="190" t="s">
        <v>6147</v>
      </c>
      <c r="E804" s="190" t="s">
        <v>6147</v>
      </c>
      <c r="F804" s="190" t="s">
        <v>6147</v>
      </c>
      <c r="G804" s="190" t="s">
        <v>6147</v>
      </c>
      <c r="H804" s="190" t="s">
        <v>6147</v>
      </c>
      <c r="I804" s="190" t="s">
        <v>6147</v>
      </c>
      <c r="J804" s="190" t="s">
        <v>6147</v>
      </c>
      <c r="K804" s="190" t="s">
        <v>6147</v>
      </c>
      <c r="L804" s="190" t="s">
        <v>6147</v>
      </c>
      <c r="M804" s="190" t="s">
        <v>6147</v>
      </c>
      <c r="N804" s="190" t="s">
        <v>6147</v>
      </c>
    </row>
    <row r="805" spans="1:14" x14ac:dyDescent="0.2">
      <c r="A805" s="190">
        <v>810947</v>
      </c>
      <c r="B805" s="190" t="s">
        <v>58</v>
      </c>
      <c r="C805" s="190" t="s">
        <v>6147</v>
      </c>
      <c r="D805" s="190" t="s">
        <v>6147</v>
      </c>
      <c r="E805" s="190" t="s">
        <v>6147</v>
      </c>
      <c r="F805" s="190" t="s">
        <v>6147</v>
      </c>
      <c r="G805" s="190" t="s">
        <v>6147</v>
      </c>
      <c r="H805" s="190" t="s">
        <v>6147</v>
      </c>
      <c r="I805" s="190" t="s">
        <v>6147</v>
      </c>
      <c r="J805" s="190" t="s">
        <v>6147</v>
      </c>
      <c r="K805" s="190" t="s">
        <v>6147</v>
      </c>
      <c r="L805" s="190" t="s">
        <v>6147</v>
      </c>
      <c r="M805" s="190" t="s">
        <v>6147</v>
      </c>
      <c r="N805" s="190" t="s">
        <v>6147</v>
      </c>
    </row>
    <row r="806" spans="1:14" x14ac:dyDescent="0.2">
      <c r="A806" s="190">
        <v>810951</v>
      </c>
      <c r="B806" s="190" t="s">
        <v>58</v>
      </c>
      <c r="C806" s="190" t="s">
        <v>6147</v>
      </c>
      <c r="D806" s="190" t="s">
        <v>6147</v>
      </c>
      <c r="E806" s="190" t="s">
        <v>6147</v>
      </c>
      <c r="F806" s="190" t="s">
        <v>6147</v>
      </c>
      <c r="G806" s="190" t="s">
        <v>6147</v>
      </c>
      <c r="H806" s="190" t="s">
        <v>6147</v>
      </c>
      <c r="I806" s="190" t="s">
        <v>6147</v>
      </c>
      <c r="J806" s="190" t="s">
        <v>6147</v>
      </c>
      <c r="K806" s="190" t="s">
        <v>6147</v>
      </c>
      <c r="L806" s="190" t="s">
        <v>6147</v>
      </c>
      <c r="M806" s="190" t="s">
        <v>6147</v>
      </c>
      <c r="N806" s="190" t="s">
        <v>6147</v>
      </c>
    </row>
    <row r="807" spans="1:14" x14ac:dyDescent="0.2">
      <c r="A807" s="190">
        <v>810952</v>
      </c>
      <c r="B807" s="190" t="s">
        <v>58</v>
      </c>
      <c r="H807" s="190" t="s">
        <v>6147</v>
      </c>
      <c r="I807" s="190" t="s">
        <v>6147</v>
      </c>
      <c r="J807" s="190" t="s">
        <v>6147</v>
      </c>
      <c r="K807" s="190" t="s">
        <v>6147</v>
      </c>
      <c r="L807" s="190" t="s">
        <v>6147</v>
      </c>
      <c r="M807" s="190" t="s">
        <v>6147</v>
      </c>
      <c r="N807" s="190" t="s">
        <v>6147</v>
      </c>
    </row>
    <row r="808" spans="1:14" x14ac:dyDescent="0.2">
      <c r="A808" s="190">
        <v>810955</v>
      </c>
      <c r="B808" s="190" t="s">
        <v>58</v>
      </c>
      <c r="C808" s="190" t="s">
        <v>6147</v>
      </c>
      <c r="D808" s="190" t="s">
        <v>6147</v>
      </c>
      <c r="E808" s="190" t="s">
        <v>6147</v>
      </c>
      <c r="F808" s="190" t="s">
        <v>6147</v>
      </c>
      <c r="G808" s="190" t="s">
        <v>6147</v>
      </c>
      <c r="H808" s="190" t="s">
        <v>6147</v>
      </c>
      <c r="I808" s="190" t="s">
        <v>6147</v>
      </c>
      <c r="J808" s="190" t="s">
        <v>6147</v>
      </c>
      <c r="K808" s="190" t="s">
        <v>6147</v>
      </c>
      <c r="L808" s="190" t="s">
        <v>6147</v>
      </c>
      <c r="M808" s="190" t="s">
        <v>6147</v>
      </c>
      <c r="N808" s="190" t="s">
        <v>6147</v>
      </c>
    </row>
    <row r="809" spans="1:14" x14ac:dyDescent="0.2">
      <c r="A809" s="190">
        <v>810956</v>
      </c>
      <c r="B809" s="190" t="s">
        <v>58</v>
      </c>
      <c r="C809" s="190" t="s">
        <v>6147</v>
      </c>
      <c r="D809" s="190" t="s">
        <v>6147</v>
      </c>
      <c r="E809" s="190" t="s">
        <v>6147</v>
      </c>
      <c r="F809" s="190" t="s">
        <v>6147</v>
      </c>
      <c r="G809" s="190" t="s">
        <v>6147</v>
      </c>
      <c r="H809" s="190" t="s">
        <v>6147</v>
      </c>
      <c r="I809" s="190" t="s">
        <v>6147</v>
      </c>
      <c r="J809" s="190" t="s">
        <v>6147</v>
      </c>
      <c r="K809" s="190" t="s">
        <v>6147</v>
      </c>
      <c r="L809" s="190" t="s">
        <v>6147</v>
      </c>
      <c r="M809" s="190" t="s">
        <v>6147</v>
      </c>
      <c r="N809" s="190" t="s">
        <v>6147</v>
      </c>
    </row>
    <row r="810" spans="1:14" x14ac:dyDescent="0.2">
      <c r="A810" s="190">
        <v>810957</v>
      </c>
      <c r="B810" s="190" t="s">
        <v>58</v>
      </c>
      <c r="C810" s="190" t="s">
        <v>6147</v>
      </c>
      <c r="D810" s="190" t="s">
        <v>6147</v>
      </c>
      <c r="E810" s="190" t="s">
        <v>6147</v>
      </c>
      <c r="F810" s="190" t="s">
        <v>6147</v>
      </c>
      <c r="G810" s="190" t="s">
        <v>6147</v>
      </c>
      <c r="H810" s="190" t="s">
        <v>6147</v>
      </c>
      <c r="I810" s="190" t="s">
        <v>6147</v>
      </c>
      <c r="J810" s="190" t="s">
        <v>6147</v>
      </c>
      <c r="K810" s="190" t="s">
        <v>6147</v>
      </c>
      <c r="L810" s="190" t="s">
        <v>6147</v>
      </c>
      <c r="M810" s="190" t="s">
        <v>6147</v>
      </c>
      <c r="N810" s="190" t="s">
        <v>6147</v>
      </c>
    </row>
    <row r="811" spans="1:14" x14ac:dyDescent="0.2">
      <c r="A811" s="190">
        <v>810958</v>
      </c>
      <c r="B811" s="190" t="s">
        <v>58</v>
      </c>
      <c r="C811" s="190" t="s">
        <v>6147</v>
      </c>
      <c r="D811" s="190" t="s">
        <v>6147</v>
      </c>
      <c r="E811" s="190" t="s">
        <v>6147</v>
      </c>
      <c r="F811" s="190" t="s">
        <v>6147</v>
      </c>
      <c r="G811" s="190" t="s">
        <v>6147</v>
      </c>
      <c r="H811" s="190" t="s">
        <v>6147</v>
      </c>
      <c r="I811" s="190" t="s">
        <v>6147</v>
      </c>
      <c r="J811" s="190" t="s">
        <v>6147</v>
      </c>
      <c r="K811" s="190" t="s">
        <v>6147</v>
      </c>
      <c r="L811" s="190" t="s">
        <v>6147</v>
      </c>
      <c r="M811" s="190" t="s">
        <v>6147</v>
      </c>
      <c r="N811" s="190" t="s">
        <v>6147</v>
      </c>
    </row>
    <row r="812" spans="1:14" x14ac:dyDescent="0.2">
      <c r="A812" s="190">
        <v>810962</v>
      </c>
      <c r="B812" s="190" t="s">
        <v>58</v>
      </c>
      <c r="C812" s="190" t="s">
        <v>6147</v>
      </c>
      <c r="D812" s="190" t="s">
        <v>6147</v>
      </c>
      <c r="E812" s="190" t="s">
        <v>6147</v>
      </c>
      <c r="F812" s="190" t="s">
        <v>6147</v>
      </c>
      <c r="G812" s="190" t="s">
        <v>6147</v>
      </c>
      <c r="H812" s="190" t="s">
        <v>6147</v>
      </c>
      <c r="I812" s="190" t="s">
        <v>6147</v>
      </c>
      <c r="J812" s="190" t="s">
        <v>6147</v>
      </c>
      <c r="K812" s="190" t="s">
        <v>6147</v>
      </c>
      <c r="L812" s="190" t="s">
        <v>6147</v>
      </c>
      <c r="M812" s="190" t="s">
        <v>6147</v>
      </c>
      <c r="N812" s="190" t="s">
        <v>6147</v>
      </c>
    </row>
    <row r="813" spans="1:14" x14ac:dyDescent="0.2">
      <c r="A813" s="190">
        <v>810964</v>
      </c>
      <c r="B813" s="190" t="s">
        <v>58</v>
      </c>
      <c r="C813" s="190" t="s">
        <v>6147</v>
      </c>
      <c r="D813" s="190" t="s">
        <v>6147</v>
      </c>
      <c r="E813" s="190" t="s">
        <v>6147</v>
      </c>
      <c r="F813" s="190" t="s">
        <v>6147</v>
      </c>
      <c r="G813" s="190" t="s">
        <v>6147</v>
      </c>
      <c r="H813" s="190" t="s">
        <v>6147</v>
      </c>
      <c r="I813" s="190" t="s">
        <v>6147</v>
      </c>
      <c r="J813" s="190" t="s">
        <v>6147</v>
      </c>
      <c r="K813" s="190" t="s">
        <v>6147</v>
      </c>
      <c r="L813" s="190" t="s">
        <v>6147</v>
      </c>
      <c r="M813" s="190" t="s">
        <v>6147</v>
      </c>
      <c r="N813" s="190" t="s">
        <v>6147</v>
      </c>
    </row>
    <row r="814" spans="1:14" x14ac:dyDescent="0.2">
      <c r="A814" s="190">
        <v>810965</v>
      </c>
      <c r="B814" s="190" t="s">
        <v>58</v>
      </c>
      <c r="C814" s="190" t="s">
        <v>6147</v>
      </c>
      <c r="D814" s="190" t="s">
        <v>6147</v>
      </c>
      <c r="E814" s="190" t="s">
        <v>6147</v>
      </c>
      <c r="F814" s="190" t="s">
        <v>6147</v>
      </c>
      <c r="G814" s="190" t="s">
        <v>6147</v>
      </c>
      <c r="H814" s="190" t="s">
        <v>6147</v>
      </c>
      <c r="I814" s="190" t="s">
        <v>6147</v>
      </c>
      <c r="J814" s="190" t="s">
        <v>6147</v>
      </c>
      <c r="K814" s="190" t="s">
        <v>6147</v>
      </c>
      <c r="L814" s="190" t="s">
        <v>6147</v>
      </c>
      <c r="M814" s="190" t="s">
        <v>6147</v>
      </c>
      <c r="N814" s="190" t="s">
        <v>6147</v>
      </c>
    </row>
    <row r="815" spans="1:14" x14ac:dyDescent="0.2">
      <c r="A815" s="190">
        <v>810969</v>
      </c>
      <c r="B815" s="190" t="s">
        <v>58</v>
      </c>
      <c r="C815" s="190" t="s">
        <v>6147</v>
      </c>
      <c r="D815" s="190" t="s">
        <v>6147</v>
      </c>
      <c r="E815" s="190" t="s">
        <v>6147</v>
      </c>
      <c r="F815" s="190" t="s">
        <v>6147</v>
      </c>
      <c r="G815" s="190" t="s">
        <v>6147</v>
      </c>
      <c r="H815" s="190" t="s">
        <v>6147</v>
      </c>
      <c r="I815" s="190" t="s">
        <v>6147</v>
      </c>
      <c r="J815" s="190" t="s">
        <v>6147</v>
      </c>
      <c r="K815" s="190" t="s">
        <v>6147</v>
      </c>
      <c r="L815" s="190" t="s">
        <v>6147</v>
      </c>
      <c r="M815" s="190" t="s">
        <v>6147</v>
      </c>
      <c r="N815" s="190" t="s">
        <v>6147</v>
      </c>
    </row>
    <row r="816" spans="1:14" x14ac:dyDescent="0.2">
      <c r="A816" s="190">
        <v>810971</v>
      </c>
      <c r="B816" s="190" t="s">
        <v>58</v>
      </c>
      <c r="C816" s="190" t="s">
        <v>6147</v>
      </c>
      <c r="D816" s="190" t="s">
        <v>6147</v>
      </c>
      <c r="E816" s="190" t="s">
        <v>6147</v>
      </c>
      <c r="F816" s="190" t="s">
        <v>6147</v>
      </c>
      <c r="G816" s="190" t="s">
        <v>6147</v>
      </c>
      <c r="H816" s="190" t="s">
        <v>6147</v>
      </c>
      <c r="I816" s="190" t="s">
        <v>6147</v>
      </c>
      <c r="J816" s="190" t="s">
        <v>6147</v>
      </c>
      <c r="K816" s="190" t="s">
        <v>6147</v>
      </c>
      <c r="L816" s="190" t="s">
        <v>6147</v>
      </c>
      <c r="M816" s="190" t="s">
        <v>6147</v>
      </c>
      <c r="N816" s="190" t="s">
        <v>6147</v>
      </c>
    </row>
    <row r="817" spans="1:14" x14ac:dyDescent="0.2">
      <c r="A817" s="190">
        <v>810975</v>
      </c>
      <c r="B817" s="190" t="s">
        <v>58</v>
      </c>
      <c r="C817" s="190" t="s">
        <v>6147</v>
      </c>
      <c r="D817" s="190" t="s">
        <v>6147</v>
      </c>
      <c r="E817" s="190" t="s">
        <v>6147</v>
      </c>
      <c r="F817" s="190" t="s">
        <v>6147</v>
      </c>
      <c r="G817" s="190" t="s">
        <v>6147</v>
      </c>
      <c r="H817" s="190" t="s">
        <v>6147</v>
      </c>
      <c r="I817" s="190" t="s">
        <v>6147</v>
      </c>
      <c r="J817" s="190" t="s">
        <v>6147</v>
      </c>
      <c r="K817" s="190" t="s">
        <v>6147</v>
      </c>
      <c r="L817" s="190" t="s">
        <v>6147</v>
      </c>
      <c r="M817" s="190" t="s">
        <v>6147</v>
      </c>
      <c r="N817" s="190" t="s">
        <v>6147</v>
      </c>
    </row>
    <row r="818" spans="1:14" x14ac:dyDescent="0.2">
      <c r="A818" s="190">
        <v>810976</v>
      </c>
      <c r="B818" s="190" t="s">
        <v>58</v>
      </c>
      <c r="C818" s="190" t="s">
        <v>6147</v>
      </c>
      <c r="D818" s="190" t="s">
        <v>6147</v>
      </c>
      <c r="E818" s="190" t="s">
        <v>6147</v>
      </c>
      <c r="F818" s="190" t="s">
        <v>6147</v>
      </c>
      <c r="G818" s="190" t="s">
        <v>6147</v>
      </c>
      <c r="H818" s="190" t="s">
        <v>6147</v>
      </c>
      <c r="I818" s="190" t="s">
        <v>6147</v>
      </c>
      <c r="J818" s="190" t="s">
        <v>6147</v>
      </c>
      <c r="K818" s="190" t="s">
        <v>6147</v>
      </c>
      <c r="L818" s="190" t="s">
        <v>6147</v>
      </c>
      <c r="M818" s="190" t="s">
        <v>6147</v>
      </c>
      <c r="N818" s="190" t="s">
        <v>6147</v>
      </c>
    </row>
    <row r="819" spans="1:14" x14ac:dyDescent="0.2">
      <c r="A819" s="190">
        <v>810977</v>
      </c>
      <c r="B819" s="190" t="s">
        <v>58</v>
      </c>
      <c r="C819" s="190" t="s">
        <v>6147</v>
      </c>
      <c r="D819" s="190" t="s">
        <v>6147</v>
      </c>
      <c r="E819" s="190" t="s">
        <v>6147</v>
      </c>
      <c r="F819" s="190" t="s">
        <v>6147</v>
      </c>
      <c r="G819" s="190" t="s">
        <v>6147</v>
      </c>
      <c r="H819" s="190" t="s">
        <v>6147</v>
      </c>
      <c r="I819" s="190" t="s">
        <v>6147</v>
      </c>
      <c r="J819" s="190" t="s">
        <v>6147</v>
      </c>
      <c r="K819" s="190" t="s">
        <v>6147</v>
      </c>
      <c r="L819" s="190" t="s">
        <v>6147</v>
      </c>
      <c r="M819" s="190" t="s">
        <v>6147</v>
      </c>
      <c r="N819" s="190" t="s">
        <v>6147</v>
      </c>
    </row>
    <row r="820" spans="1:14" x14ac:dyDescent="0.2">
      <c r="A820" s="190">
        <v>810978</v>
      </c>
      <c r="B820" s="190" t="s">
        <v>58</v>
      </c>
      <c r="C820" s="190" t="s">
        <v>6147</v>
      </c>
      <c r="D820" s="190" t="s">
        <v>6147</v>
      </c>
      <c r="E820" s="190" t="s">
        <v>6147</v>
      </c>
      <c r="F820" s="190" t="s">
        <v>6147</v>
      </c>
      <c r="H820" s="190" t="s">
        <v>6147</v>
      </c>
      <c r="I820" s="190" t="s">
        <v>6147</v>
      </c>
      <c r="J820" s="190" t="s">
        <v>6147</v>
      </c>
      <c r="K820" s="190" t="s">
        <v>6147</v>
      </c>
      <c r="L820" s="190" t="s">
        <v>6147</v>
      </c>
      <c r="M820" s="190" t="s">
        <v>6147</v>
      </c>
      <c r="N820" s="190" t="s">
        <v>6147</v>
      </c>
    </row>
    <row r="821" spans="1:14" x14ac:dyDescent="0.2">
      <c r="A821" s="190">
        <v>810979</v>
      </c>
      <c r="B821" s="190" t="s">
        <v>58</v>
      </c>
      <c r="C821" s="190" t="s">
        <v>6147</v>
      </c>
      <c r="D821" s="190" t="s">
        <v>6147</v>
      </c>
      <c r="E821" s="190" t="s">
        <v>6147</v>
      </c>
      <c r="F821" s="190" t="s">
        <v>6147</v>
      </c>
      <c r="G821" s="190" t="s">
        <v>6147</v>
      </c>
      <c r="H821" s="190" t="s">
        <v>6147</v>
      </c>
      <c r="I821" s="190" t="s">
        <v>6147</v>
      </c>
      <c r="J821" s="190" t="s">
        <v>6147</v>
      </c>
      <c r="K821" s="190" t="s">
        <v>6147</v>
      </c>
      <c r="L821" s="190" t="s">
        <v>6147</v>
      </c>
      <c r="M821" s="190" t="s">
        <v>6147</v>
      </c>
      <c r="N821" s="190" t="s">
        <v>6147</v>
      </c>
    </row>
    <row r="822" spans="1:14" x14ac:dyDescent="0.2">
      <c r="A822" s="190">
        <v>810980</v>
      </c>
      <c r="B822" s="190" t="s">
        <v>58</v>
      </c>
      <c r="D822" s="190" t="s">
        <v>6147</v>
      </c>
      <c r="E822" s="190" t="s">
        <v>6147</v>
      </c>
      <c r="F822" s="190" t="s">
        <v>6147</v>
      </c>
      <c r="G822" s="190" t="s">
        <v>6147</v>
      </c>
      <c r="H822" s="190" t="s">
        <v>6147</v>
      </c>
      <c r="I822" s="190" t="s">
        <v>6147</v>
      </c>
      <c r="J822" s="190" t="s">
        <v>6147</v>
      </c>
      <c r="K822" s="190" t="s">
        <v>6147</v>
      </c>
      <c r="L822" s="190" t="s">
        <v>6147</v>
      </c>
      <c r="M822" s="190" t="s">
        <v>6147</v>
      </c>
      <c r="N822" s="190" t="s">
        <v>6147</v>
      </c>
    </row>
    <row r="823" spans="1:14" x14ac:dyDescent="0.2">
      <c r="A823" s="190">
        <v>810983</v>
      </c>
      <c r="B823" s="190" t="s">
        <v>58</v>
      </c>
      <c r="C823" s="190" t="s">
        <v>6147</v>
      </c>
      <c r="D823" s="190" t="s">
        <v>6147</v>
      </c>
      <c r="E823" s="190" t="s">
        <v>6147</v>
      </c>
      <c r="F823" s="190" t="s">
        <v>6147</v>
      </c>
      <c r="G823" s="190" t="s">
        <v>6147</v>
      </c>
      <c r="H823" s="190" t="s">
        <v>6147</v>
      </c>
      <c r="I823" s="190" t="s">
        <v>6147</v>
      </c>
      <c r="J823" s="190" t="s">
        <v>6147</v>
      </c>
      <c r="K823" s="190" t="s">
        <v>6147</v>
      </c>
      <c r="L823" s="190" t="s">
        <v>6147</v>
      </c>
      <c r="M823" s="190" t="s">
        <v>6147</v>
      </c>
      <c r="N823" s="190" t="s">
        <v>6147</v>
      </c>
    </row>
    <row r="824" spans="1:14" x14ac:dyDescent="0.2">
      <c r="A824" s="190">
        <v>810986</v>
      </c>
      <c r="B824" s="190" t="s">
        <v>58</v>
      </c>
      <c r="D824" s="190" t="s">
        <v>6147</v>
      </c>
      <c r="E824" s="190" t="s">
        <v>6147</v>
      </c>
      <c r="G824" s="190" t="s">
        <v>6147</v>
      </c>
      <c r="H824" s="190" t="s">
        <v>6147</v>
      </c>
      <c r="J824" s="190" t="s">
        <v>6147</v>
      </c>
      <c r="K824" s="190" t="s">
        <v>6147</v>
      </c>
      <c r="L824" s="190" t="s">
        <v>6147</v>
      </c>
      <c r="M824" s="190" t="s">
        <v>6147</v>
      </c>
      <c r="N824" s="190" t="s">
        <v>6147</v>
      </c>
    </row>
    <row r="825" spans="1:14" x14ac:dyDescent="0.2">
      <c r="A825" s="190">
        <v>810989</v>
      </c>
      <c r="B825" s="190" t="s">
        <v>58</v>
      </c>
      <c r="C825" s="190" t="s">
        <v>6147</v>
      </c>
      <c r="D825" s="190" t="s">
        <v>6147</v>
      </c>
      <c r="E825" s="190" t="s">
        <v>6147</v>
      </c>
      <c r="F825" s="190" t="s">
        <v>6147</v>
      </c>
      <c r="G825" s="190" t="s">
        <v>6147</v>
      </c>
      <c r="H825" s="190" t="s">
        <v>6147</v>
      </c>
      <c r="I825" s="190" t="s">
        <v>6147</v>
      </c>
      <c r="J825" s="190" t="s">
        <v>6147</v>
      </c>
      <c r="K825" s="190" t="s">
        <v>6147</v>
      </c>
      <c r="L825" s="190" t="s">
        <v>6147</v>
      </c>
      <c r="M825" s="190" t="s">
        <v>6147</v>
      </c>
      <c r="N825" s="190" t="s">
        <v>6147</v>
      </c>
    </row>
    <row r="826" spans="1:14" x14ac:dyDescent="0.2">
      <c r="A826" s="190">
        <v>810991</v>
      </c>
      <c r="B826" s="190" t="s">
        <v>58</v>
      </c>
      <c r="D826" s="190" t="s">
        <v>6147</v>
      </c>
      <c r="E826" s="190" t="s">
        <v>6147</v>
      </c>
      <c r="F826" s="190" t="s">
        <v>6147</v>
      </c>
      <c r="H826" s="190" t="s">
        <v>6147</v>
      </c>
      <c r="I826" s="190" t="s">
        <v>6147</v>
      </c>
      <c r="J826" s="190" t="s">
        <v>6147</v>
      </c>
      <c r="K826" s="190" t="s">
        <v>6147</v>
      </c>
      <c r="M826" s="190" t="s">
        <v>6147</v>
      </c>
      <c r="N826" s="190" t="s">
        <v>6147</v>
      </c>
    </row>
    <row r="827" spans="1:14" x14ac:dyDescent="0.2">
      <c r="A827" s="190">
        <v>810993</v>
      </c>
      <c r="B827" s="190" t="s">
        <v>58</v>
      </c>
      <c r="C827" s="190" t="s">
        <v>6147</v>
      </c>
      <c r="D827" s="190" t="s">
        <v>6147</v>
      </c>
      <c r="E827" s="190" t="s">
        <v>6147</v>
      </c>
      <c r="F827" s="190" t="s">
        <v>6147</v>
      </c>
      <c r="G827" s="190" t="s">
        <v>6147</v>
      </c>
      <c r="H827" s="190" t="s">
        <v>6147</v>
      </c>
      <c r="I827" s="190" t="s">
        <v>6147</v>
      </c>
      <c r="J827" s="190" t="s">
        <v>6147</v>
      </c>
      <c r="K827" s="190" t="s">
        <v>6147</v>
      </c>
      <c r="L827" s="190" t="s">
        <v>6147</v>
      </c>
      <c r="M827" s="190" t="s">
        <v>6147</v>
      </c>
      <c r="N827" s="190" t="s">
        <v>6147</v>
      </c>
    </row>
    <row r="828" spans="1:14" x14ac:dyDescent="0.2">
      <c r="A828" s="190">
        <v>810994</v>
      </c>
      <c r="B828" s="190" t="s">
        <v>58</v>
      </c>
      <c r="C828" s="190" t="s">
        <v>6147</v>
      </c>
      <c r="D828" s="190" t="s">
        <v>6147</v>
      </c>
      <c r="E828" s="190" t="s">
        <v>6147</v>
      </c>
      <c r="F828" s="190" t="s">
        <v>6147</v>
      </c>
      <c r="G828" s="190" t="s">
        <v>6147</v>
      </c>
      <c r="I828" s="190" t="s">
        <v>6147</v>
      </c>
      <c r="J828" s="190" t="s">
        <v>6147</v>
      </c>
      <c r="K828" s="190" t="s">
        <v>6147</v>
      </c>
      <c r="L828" s="190" t="s">
        <v>6147</v>
      </c>
      <c r="M828" s="190" t="s">
        <v>6147</v>
      </c>
      <c r="N828" s="190" t="s">
        <v>6147</v>
      </c>
    </row>
    <row r="829" spans="1:14" x14ac:dyDescent="0.2">
      <c r="A829" s="190">
        <v>810996</v>
      </c>
      <c r="B829" s="190" t="s">
        <v>58</v>
      </c>
      <c r="C829" s="190" t="s">
        <v>6147</v>
      </c>
      <c r="D829" s="190" t="s">
        <v>6147</v>
      </c>
      <c r="E829" s="190" t="s">
        <v>6147</v>
      </c>
      <c r="F829" s="190" t="s">
        <v>6147</v>
      </c>
      <c r="G829" s="190" t="s">
        <v>6147</v>
      </c>
      <c r="H829" s="190" t="s">
        <v>6147</v>
      </c>
      <c r="I829" s="190" t="s">
        <v>6147</v>
      </c>
      <c r="J829" s="190" t="s">
        <v>6147</v>
      </c>
      <c r="K829" s="190" t="s">
        <v>6147</v>
      </c>
      <c r="L829" s="190" t="s">
        <v>6147</v>
      </c>
      <c r="M829" s="190" t="s">
        <v>6147</v>
      </c>
      <c r="N829" s="190" t="s">
        <v>6147</v>
      </c>
    </row>
    <row r="830" spans="1:14" x14ac:dyDescent="0.2">
      <c r="A830" s="190">
        <v>810998</v>
      </c>
      <c r="B830" s="190" t="s">
        <v>58</v>
      </c>
      <c r="C830" s="190" t="s">
        <v>6147</v>
      </c>
      <c r="D830" s="190" t="s">
        <v>6147</v>
      </c>
      <c r="E830" s="190" t="s">
        <v>6147</v>
      </c>
      <c r="F830" s="190" t="s">
        <v>6147</v>
      </c>
      <c r="G830" s="190" t="s">
        <v>6147</v>
      </c>
      <c r="H830" s="190" t="s">
        <v>6147</v>
      </c>
      <c r="I830" s="190" t="s">
        <v>6147</v>
      </c>
      <c r="J830" s="190" t="s">
        <v>6147</v>
      </c>
      <c r="K830" s="190" t="s">
        <v>6147</v>
      </c>
      <c r="L830" s="190" t="s">
        <v>6147</v>
      </c>
      <c r="M830" s="190" t="s">
        <v>6147</v>
      </c>
      <c r="N830" s="190" t="s">
        <v>6147</v>
      </c>
    </row>
    <row r="831" spans="1:14" x14ac:dyDescent="0.2">
      <c r="A831" s="190">
        <v>810999</v>
      </c>
      <c r="B831" s="190" t="s">
        <v>58</v>
      </c>
      <c r="D831" s="190" t="s">
        <v>6147</v>
      </c>
      <c r="E831" s="190" t="s">
        <v>6147</v>
      </c>
      <c r="F831" s="190" t="s">
        <v>6147</v>
      </c>
      <c r="G831" s="190" t="s">
        <v>6147</v>
      </c>
      <c r="I831" s="190" t="s">
        <v>6147</v>
      </c>
      <c r="K831" s="190" t="s">
        <v>6147</v>
      </c>
      <c r="L831" s="190" t="s">
        <v>6147</v>
      </c>
    </row>
    <row r="832" spans="1:14" x14ac:dyDescent="0.2">
      <c r="A832" s="190">
        <v>811000</v>
      </c>
      <c r="B832" s="190" t="s">
        <v>58</v>
      </c>
      <c r="C832" s="190" t="s">
        <v>6147</v>
      </c>
      <c r="D832" s="190" t="s">
        <v>6147</v>
      </c>
      <c r="E832" s="190" t="s">
        <v>6147</v>
      </c>
      <c r="F832" s="190" t="s">
        <v>6147</v>
      </c>
      <c r="G832" s="190" t="s">
        <v>6147</v>
      </c>
      <c r="H832" s="190" t="s">
        <v>6147</v>
      </c>
      <c r="I832" s="190" t="s">
        <v>6147</v>
      </c>
      <c r="J832" s="190" t="s">
        <v>6147</v>
      </c>
      <c r="K832" s="190" t="s">
        <v>6147</v>
      </c>
      <c r="L832" s="190" t="s">
        <v>6147</v>
      </c>
      <c r="M832" s="190" t="s">
        <v>6147</v>
      </c>
      <c r="N832" s="190" t="s">
        <v>6147</v>
      </c>
    </row>
    <row r="833" spans="1:14" x14ac:dyDescent="0.2">
      <c r="A833" s="190">
        <v>811003</v>
      </c>
      <c r="B833" s="190" t="s">
        <v>58</v>
      </c>
      <c r="C833" s="190" t="s">
        <v>6147</v>
      </c>
      <c r="D833" s="190" t="s">
        <v>6147</v>
      </c>
      <c r="E833" s="190" t="s">
        <v>6147</v>
      </c>
      <c r="F833" s="190" t="s">
        <v>6147</v>
      </c>
      <c r="G833" s="190" t="s">
        <v>6147</v>
      </c>
      <c r="H833" s="190" t="s">
        <v>6147</v>
      </c>
      <c r="I833" s="190" t="s">
        <v>6147</v>
      </c>
      <c r="J833" s="190" t="s">
        <v>6147</v>
      </c>
      <c r="K833" s="190" t="s">
        <v>6147</v>
      </c>
      <c r="L833" s="190" t="s">
        <v>6147</v>
      </c>
      <c r="M833" s="190" t="s">
        <v>6147</v>
      </c>
      <c r="N833" s="190" t="s">
        <v>6147</v>
      </c>
    </row>
    <row r="834" spans="1:14" x14ac:dyDescent="0.2">
      <c r="A834" s="190">
        <v>811005</v>
      </c>
      <c r="B834" s="190" t="s">
        <v>58</v>
      </c>
      <c r="C834" s="190" t="s">
        <v>6147</v>
      </c>
      <c r="D834" s="190" t="s">
        <v>6147</v>
      </c>
      <c r="E834" s="190" t="s">
        <v>6147</v>
      </c>
      <c r="F834" s="190" t="s">
        <v>6147</v>
      </c>
      <c r="H834" s="190" t="s">
        <v>6147</v>
      </c>
      <c r="I834" s="190" t="s">
        <v>6147</v>
      </c>
      <c r="J834" s="190" t="s">
        <v>6147</v>
      </c>
      <c r="K834" s="190" t="s">
        <v>6147</v>
      </c>
      <c r="L834" s="190" t="s">
        <v>6147</v>
      </c>
      <c r="M834" s="190" t="s">
        <v>6147</v>
      </c>
      <c r="N834" s="190" t="s">
        <v>6147</v>
      </c>
    </row>
    <row r="835" spans="1:14" x14ac:dyDescent="0.2">
      <c r="A835" s="190">
        <v>811006</v>
      </c>
      <c r="B835" s="190" t="s">
        <v>58</v>
      </c>
      <c r="C835" s="190" t="s">
        <v>6147</v>
      </c>
      <c r="D835" s="190" t="s">
        <v>6147</v>
      </c>
      <c r="E835" s="190" t="s">
        <v>6147</v>
      </c>
      <c r="F835" s="190" t="s">
        <v>6147</v>
      </c>
      <c r="H835" s="190" t="s">
        <v>6147</v>
      </c>
      <c r="I835" s="190" t="s">
        <v>6147</v>
      </c>
      <c r="J835" s="190" t="s">
        <v>6147</v>
      </c>
      <c r="K835" s="190" t="s">
        <v>6147</v>
      </c>
      <c r="L835" s="190" t="s">
        <v>6147</v>
      </c>
      <c r="M835" s="190" t="s">
        <v>6147</v>
      </c>
      <c r="N835" s="190" t="s">
        <v>6147</v>
      </c>
    </row>
    <row r="836" spans="1:14" x14ac:dyDescent="0.2">
      <c r="A836" s="190">
        <v>811007</v>
      </c>
      <c r="B836" s="190" t="s">
        <v>58</v>
      </c>
      <c r="C836" s="190" t="s">
        <v>6147</v>
      </c>
      <c r="D836" s="190" t="s">
        <v>6147</v>
      </c>
      <c r="E836" s="190" t="s">
        <v>6147</v>
      </c>
      <c r="F836" s="190" t="s">
        <v>6147</v>
      </c>
      <c r="G836" s="190" t="s">
        <v>6147</v>
      </c>
      <c r="H836" s="190" t="s">
        <v>6147</v>
      </c>
      <c r="I836" s="190" t="s">
        <v>6147</v>
      </c>
      <c r="J836" s="190" t="s">
        <v>6147</v>
      </c>
      <c r="K836" s="190" t="s">
        <v>6147</v>
      </c>
      <c r="L836" s="190" t="s">
        <v>6147</v>
      </c>
      <c r="M836" s="190" t="s">
        <v>6147</v>
      </c>
      <c r="N836" s="190" t="s">
        <v>6147</v>
      </c>
    </row>
    <row r="837" spans="1:14" x14ac:dyDescent="0.2">
      <c r="A837" s="190">
        <v>811008</v>
      </c>
      <c r="B837" s="190" t="s">
        <v>58</v>
      </c>
      <c r="C837" s="190" t="s">
        <v>6147</v>
      </c>
      <c r="D837" s="190" t="s">
        <v>6147</v>
      </c>
      <c r="E837" s="190" t="s">
        <v>6147</v>
      </c>
      <c r="F837" s="190" t="s">
        <v>6147</v>
      </c>
      <c r="G837" s="190" t="s">
        <v>6147</v>
      </c>
      <c r="H837" s="190" t="s">
        <v>6147</v>
      </c>
      <c r="I837" s="190" t="s">
        <v>6147</v>
      </c>
      <c r="J837" s="190" t="s">
        <v>6147</v>
      </c>
      <c r="K837" s="190" t="s">
        <v>6147</v>
      </c>
      <c r="L837" s="190" t="s">
        <v>6147</v>
      </c>
      <c r="M837" s="190" t="s">
        <v>6147</v>
      </c>
      <c r="N837" s="190" t="s">
        <v>6147</v>
      </c>
    </row>
    <row r="838" spans="1:14" x14ac:dyDescent="0.2">
      <c r="A838" s="190">
        <v>811009</v>
      </c>
      <c r="B838" s="190" t="s">
        <v>58</v>
      </c>
      <c r="D838" s="190" t="s">
        <v>6147</v>
      </c>
      <c r="E838" s="190" t="s">
        <v>6147</v>
      </c>
      <c r="F838" s="190" t="s">
        <v>6147</v>
      </c>
      <c r="G838" s="190" t="s">
        <v>6147</v>
      </c>
      <c r="I838" s="190" t="s">
        <v>6147</v>
      </c>
      <c r="J838" s="190" t="s">
        <v>6147</v>
      </c>
      <c r="K838" s="190" t="s">
        <v>6147</v>
      </c>
      <c r="L838" s="190" t="s">
        <v>6147</v>
      </c>
      <c r="M838" s="190" t="s">
        <v>6147</v>
      </c>
    </row>
    <row r="839" spans="1:14" x14ac:dyDescent="0.2">
      <c r="A839" s="190">
        <v>811010</v>
      </c>
      <c r="B839" s="190" t="s">
        <v>58</v>
      </c>
      <c r="C839" s="190" t="s">
        <v>6147</v>
      </c>
      <c r="F839" s="190" t="s">
        <v>6147</v>
      </c>
      <c r="H839" s="190" t="s">
        <v>6147</v>
      </c>
      <c r="J839" s="190" t="s">
        <v>6147</v>
      </c>
      <c r="L839" s="190" t="s">
        <v>6147</v>
      </c>
      <c r="M839" s="190" t="s">
        <v>6147</v>
      </c>
      <c r="N839" s="190" t="s">
        <v>6147</v>
      </c>
    </row>
    <row r="840" spans="1:14" x14ac:dyDescent="0.2">
      <c r="A840" s="190">
        <v>811011</v>
      </c>
      <c r="B840" s="190" t="s">
        <v>58</v>
      </c>
      <c r="D840" s="190" t="s">
        <v>6147</v>
      </c>
      <c r="E840" s="190" t="s">
        <v>6147</v>
      </c>
      <c r="F840" s="190" t="s">
        <v>6147</v>
      </c>
      <c r="G840" s="190" t="s">
        <v>6147</v>
      </c>
      <c r="H840" s="190" t="s">
        <v>6147</v>
      </c>
      <c r="I840" s="190" t="s">
        <v>6147</v>
      </c>
      <c r="J840" s="190" t="s">
        <v>6147</v>
      </c>
      <c r="K840" s="190" t="s">
        <v>6147</v>
      </c>
      <c r="L840" s="190" t="s">
        <v>6147</v>
      </c>
      <c r="M840" s="190" t="s">
        <v>6147</v>
      </c>
      <c r="N840" s="190" t="s">
        <v>6147</v>
      </c>
    </row>
    <row r="841" spans="1:14" x14ac:dyDescent="0.2">
      <c r="A841" s="190">
        <v>811013</v>
      </c>
      <c r="B841" s="190" t="s">
        <v>58</v>
      </c>
      <c r="C841" s="190" t="s">
        <v>6147</v>
      </c>
      <c r="D841" s="190" t="s">
        <v>6147</v>
      </c>
      <c r="E841" s="190" t="s">
        <v>6147</v>
      </c>
      <c r="F841" s="190" t="s">
        <v>6147</v>
      </c>
      <c r="G841" s="190" t="s">
        <v>6147</v>
      </c>
      <c r="H841" s="190" t="s">
        <v>6147</v>
      </c>
      <c r="I841" s="190" t="s">
        <v>6147</v>
      </c>
      <c r="J841" s="190" t="s">
        <v>6147</v>
      </c>
      <c r="K841" s="190" t="s">
        <v>6147</v>
      </c>
      <c r="L841" s="190" t="s">
        <v>6147</v>
      </c>
      <c r="M841" s="190" t="s">
        <v>6147</v>
      </c>
      <c r="N841" s="190" t="s">
        <v>6147</v>
      </c>
    </row>
    <row r="842" spans="1:14" x14ac:dyDescent="0.2">
      <c r="A842" s="190">
        <v>811015</v>
      </c>
      <c r="B842" s="190" t="s">
        <v>58</v>
      </c>
      <c r="C842" s="190" t="s">
        <v>6147</v>
      </c>
      <c r="D842" s="190" t="s">
        <v>6147</v>
      </c>
      <c r="E842" s="190" t="s">
        <v>6147</v>
      </c>
      <c r="F842" s="190" t="s">
        <v>6147</v>
      </c>
      <c r="G842" s="190" t="s">
        <v>6147</v>
      </c>
      <c r="H842" s="190" t="s">
        <v>6147</v>
      </c>
      <c r="I842" s="190" t="s">
        <v>6147</v>
      </c>
      <c r="J842" s="190" t="s">
        <v>6147</v>
      </c>
      <c r="K842" s="190" t="s">
        <v>6147</v>
      </c>
      <c r="L842" s="190" t="s">
        <v>6147</v>
      </c>
      <c r="M842" s="190" t="s">
        <v>6147</v>
      </c>
      <c r="N842" s="190" t="s">
        <v>6147</v>
      </c>
    </row>
    <row r="843" spans="1:14" x14ac:dyDescent="0.2">
      <c r="A843" s="190">
        <v>811016</v>
      </c>
      <c r="B843" s="190" t="s">
        <v>58</v>
      </c>
      <c r="C843" s="190" t="s">
        <v>6147</v>
      </c>
      <c r="D843" s="190" t="s">
        <v>6147</v>
      </c>
      <c r="E843" s="190" t="s">
        <v>6147</v>
      </c>
      <c r="F843" s="190" t="s">
        <v>6147</v>
      </c>
      <c r="H843" s="190" t="s">
        <v>6147</v>
      </c>
      <c r="I843" s="190" t="s">
        <v>6147</v>
      </c>
      <c r="J843" s="190" t="s">
        <v>6147</v>
      </c>
      <c r="K843" s="190" t="s">
        <v>6147</v>
      </c>
      <c r="L843" s="190" t="s">
        <v>6147</v>
      </c>
      <c r="M843" s="190" t="s">
        <v>6147</v>
      </c>
      <c r="N843" s="190" t="s">
        <v>6147</v>
      </c>
    </row>
    <row r="844" spans="1:14" x14ac:dyDescent="0.2">
      <c r="A844" s="190">
        <v>811017</v>
      </c>
      <c r="B844" s="190" t="s">
        <v>58</v>
      </c>
      <c r="C844" s="190" t="s">
        <v>6147</v>
      </c>
      <c r="D844" s="190" t="s">
        <v>6147</v>
      </c>
      <c r="E844" s="190" t="s">
        <v>6147</v>
      </c>
      <c r="G844" s="190" t="s">
        <v>6147</v>
      </c>
      <c r="H844" s="190" t="s">
        <v>6147</v>
      </c>
      <c r="I844" s="190" t="s">
        <v>6147</v>
      </c>
      <c r="J844" s="190" t="s">
        <v>6147</v>
      </c>
      <c r="K844" s="190" t="s">
        <v>6147</v>
      </c>
      <c r="L844" s="190" t="s">
        <v>6147</v>
      </c>
      <c r="M844" s="190" t="s">
        <v>6147</v>
      </c>
      <c r="N844" s="190" t="s">
        <v>6147</v>
      </c>
    </row>
    <row r="845" spans="1:14" x14ac:dyDescent="0.2">
      <c r="A845" s="190">
        <v>811019</v>
      </c>
      <c r="B845" s="190" t="s">
        <v>58</v>
      </c>
      <c r="C845" s="190" t="s">
        <v>6147</v>
      </c>
      <c r="D845" s="190" t="s">
        <v>6147</v>
      </c>
      <c r="E845" s="190" t="s">
        <v>6147</v>
      </c>
      <c r="F845" s="190" t="s">
        <v>6147</v>
      </c>
      <c r="G845" s="190" t="s">
        <v>6147</v>
      </c>
      <c r="H845" s="190" t="s">
        <v>6147</v>
      </c>
      <c r="I845" s="190" t="s">
        <v>6147</v>
      </c>
      <c r="J845" s="190" t="s">
        <v>6147</v>
      </c>
      <c r="K845" s="190" t="s">
        <v>6147</v>
      </c>
      <c r="L845" s="190" t="s">
        <v>6147</v>
      </c>
      <c r="M845" s="190" t="s">
        <v>6147</v>
      </c>
      <c r="N845" s="190" t="s">
        <v>6147</v>
      </c>
    </row>
    <row r="846" spans="1:14" x14ac:dyDescent="0.2">
      <c r="A846" s="190">
        <v>811021</v>
      </c>
      <c r="B846" s="190" t="s">
        <v>58</v>
      </c>
      <c r="D846" s="190" t="s">
        <v>6147</v>
      </c>
      <c r="E846" s="190" t="s">
        <v>6147</v>
      </c>
      <c r="I846" s="190" t="s">
        <v>6147</v>
      </c>
      <c r="K846" s="190" t="s">
        <v>6147</v>
      </c>
      <c r="L846" s="190" t="s">
        <v>6147</v>
      </c>
    </row>
    <row r="847" spans="1:14" x14ac:dyDescent="0.2">
      <c r="A847" s="190">
        <v>811022</v>
      </c>
      <c r="B847" s="190" t="s">
        <v>58</v>
      </c>
      <c r="C847" s="190" t="s">
        <v>6147</v>
      </c>
      <c r="E847" s="190" t="s">
        <v>6147</v>
      </c>
      <c r="G847" s="190" t="s">
        <v>6147</v>
      </c>
      <c r="H847" s="190" t="s">
        <v>6147</v>
      </c>
      <c r="I847" s="190" t="s">
        <v>6147</v>
      </c>
      <c r="J847" s="190" t="s">
        <v>6147</v>
      </c>
      <c r="K847" s="190" t="s">
        <v>6147</v>
      </c>
      <c r="L847" s="190" t="s">
        <v>6147</v>
      </c>
      <c r="N847" s="190" t="s">
        <v>6147</v>
      </c>
    </row>
    <row r="848" spans="1:14" x14ac:dyDescent="0.2">
      <c r="A848" s="190">
        <v>811023</v>
      </c>
      <c r="B848" s="190" t="s">
        <v>58</v>
      </c>
      <c r="C848" s="190" t="s">
        <v>6147</v>
      </c>
      <c r="D848" s="190" t="s">
        <v>6147</v>
      </c>
      <c r="E848" s="190" t="s">
        <v>6147</v>
      </c>
      <c r="F848" s="190" t="s">
        <v>6147</v>
      </c>
      <c r="G848" s="190" t="s">
        <v>6147</v>
      </c>
      <c r="H848" s="190" t="s">
        <v>6147</v>
      </c>
      <c r="I848" s="190" t="s">
        <v>6147</v>
      </c>
      <c r="J848" s="190" t="s">
        <v>6147</v>
      </c>
      <c r="K848" s="190" t="s">
        <v>6147</v>
      </c>
      <c r="L848" s="190" t="s">
        <v>6147</v>
      </c>
      <c r="M848" s="190" t="s">
        <v>6147</v>
      </c>
      <c r="N848" s="190" t="s">
        <v>6147</v>
      </c>
    </row>
    <row r="849" spans="1:14" x14ac:dyDescent="0.2">
      <c r="A849" s="190">
        <v>811025</v>
      </c>
      <c r="B849" s="190" t="s">
        <v>58</v>
      </c>
      <c r="C849" s="190" t="s">
        <v>6147</v>
      </c>
      <c r="D849" s="190" t="s">
        <v>6147</v>
      </c>
      <c r="E849" s="190" t="s">
        <v>6147</v>
      </c>
      <c r="F849" s="190" t="s">
        <v>6147</v>
      </c>
      <c r="G849" s="190" t="s">
        <v>6147</v>
      </c>
      <c r="H849" s="190" t="s">
        <v>6147</v>
      </c>
      <c r="I849" s="190" t="s">
        <v>6147</v>
      </c>
      <c r="J849" s="190" t="s">
        <v>6147</v>
      </c>
      <c r="K849" s="190" t="s">
        <v>6147</v>
      </c>
      <c r="L849" s="190" t="s">
        <v>6147</v>
      </c>
      <c r="M849" s="190" t="s">
        <v>6147</v>
      </c>
      <c r="N849" s="190" t="s">
        <v>6147</v>
      </c>
    </row>
    <row r="850" spans="1:14" x14ac:dyDescent="0.2">
      <c r="A850" s="190">
        <v>811028</v>
      </c>
      <c r="B850" s="190" t="s">
        <v>58</v>
      </c>
      <c r="C850" s="190" t="s">
        <v>6147</v>
      </c>
      <c r="D850" s="190" t="s">
        <v>6147</v>
      </c>
      <c r="E850" s="190" t="s">
        <v>6147</v>
      </c>
      <c r="F850" s="190" t="s">
        <v>6147</v>
      </c>
      <c r="G850" s="190" t="s">
        <v>6147</v>
      </c>
      <c r="H850" s="190" t="s">
        <v>6147</v>
      </c>
      <c r="I850" s="190" t="s">
        <v>6147</v>
      </c>
      <c r="J850" s="190" t="s">
        <v>6147</v>
      </c>
      <c r="K850" s="190" t="s">
        <v>6147</v>
      </c>
      <c r="L850" s="190" t="s">
        <v>6147</v>
      </c>
      <c r="M850" s="190" t="s">
        <v>6147</v>
      </c>
      <c r="N850" s="190" t="s">
        <v>6147</v>
      </c>
    </row>
    <row r="851" spans="1:14" x14ac:dyDescent="0.2">
      <c r="A851" s="190">
        <v>811029</v>
      </c>
      <c r="B851" s="190" t="s">
        <v>58</v>
      </c>
      <c r="D851" s="190" t="s">
        <v>6147</v>
      </c>
      <c r="E851" s="190" t="s">
        <v>6147</v>
      </c>
      <c r="F851" s="190" t="s">
        <v>6147</v>
      </c>
      <c r="G851" s="190" t="s">
        <v>6147</v>
      </c>
      <c r="H851" s="190" t="s">
        <v>6147</v>
      </c>
      <c r="I851" s="190" t="s">
        <v>6147</v>
      </c>
      <c r="J851" s="190" t="s">
        <v>6147</v>
      </c>
      <c r="K851" s="190" t="s">
        <v>6147</v>
      </c>
      <c r="L851" s="190" t="s">
        <v>6147</v>
      </c>
      <c r="M851" s="190" t="s">
        <v>6147</v>
      </c>
      <c r="N851" s="190" t="s">
        <v>6147</v>
      </c>
    </row>
    <row r="852" spans="1:14" x14ac:dyDescent="0.2">
      <c r="A852" s="190">
        <v>811035</v>
      </c>
      <c r="B852" s="190" t="s">
        <v>58</v>
      </c>
      <c r="C852" s="190" t="s">
        <v>6147</v>
      </c>
      <c r="D852" s="190" t="s">
        <v>6147</v>
      </c>
      <c r="E852" s="190" t="s">
        <v>6147</v>
      </c>
      <c r="F852" s="190" t="s">
        <v>6147</v>
      </c>
      <c r="G852" s="190" t="s">
        <v>6147</v>
      </c>
      <c r="H852" s="190" t="s">
        <v>6147</v>
      </c>
      <c r="I852" s="190" t="s">
        <v>6147</v>
      </c>
      <c r="J852" s="190" t="s">
        <v>6147</v>
      </c>
      <c r="K852" s="190" t="s">
        <v>6147</v>
      </c>
      <c r="L852" s="190" t="s">
        <v>6147</v>
      </c>
      <c r="M852" s="190" t="s">
        <v>6147</v>
      </c>
      <c r="N852" s="190" t="s">
        <v>6147</v>
      </c>
    </row>
    <row r="853" spans="1:14" x14ac:dyDescent="0.2">
      <c r="A853" s="190">
        <v>811036</v>
      </c>
      <c r="B853" s="190" t="s">
        <v>58</v>
      </c>
      <c r="C853" s="190" t="s">
        <v>6147</v>
      </c>
      <c r="D853" s="190" t="s">
        <v>6147</v>
      </c>
      <c r="E853" s="190" t="s">
        <v>6147</v>
      </c>
      <c r="F853" s="190" t="s">
        <v>6147</v>
      </c>
      <c r="H853" s="190" t="s">
        <v>6147</v>
      </c>
      <c r="I853" s="190" t="s">
        <v>6147</v>
      </c>
      <c r="J853" s="190" t="s">
        <v>6147</v>
      </c>
      <c r="K853" s="190" t="s">
        <v>6147</v>
      </c>
      <c r="L853" s="190" t="s">
        <v>6147</v>
      </c>
      <c r="M853" s="190" t="s">
        <v>6147</v>
      </c>
      <c r="N853" s="190" t="s">
        <v>6147</v>
      </c>
    </row>
    <row r="854" spans="1:14" x14ac:dyDescent="0.2">
      <c r="A854" s="190">
        <v>811046</v>
      </c>
      <c r="B854" s="190" t="s">
        <v>58</v>
      </c>
      <c r="D854" s="190" t="s">
        <v>6147</v>
      </c>
      <c r="F854" s="190" t="s">
        <v>6147</v>
      </c>
      <c r="G854" s="190" t="s">
        <v>6147</v>
      </c>
      <c r="I854" s="190" t="s">
        <v>6147</v>
      </c>
      <c r="J854" s="190" t="s">
        <v>6147</v>
      </c>
      <c r="K854" s="190" t="s">
        <v>6147</v>
      </c>
      <c r="L854" s="190" t="s">
        <v>6147</v>
      </c>
      <c r="M854" s="190" t="s">
        <v>6147</v>
      </c>
      <c r="N854" s="190" t="s">
        <v>6147</v>
      </c>
    </row>
    <row r="855" spans="1:14" x14ac:dyDescent="0.2">
      <c r="A855" s="190">
        <v>811051</v>
      </c>
      <c r="B855" s="190" t="s">
        <v>58</v>
      </c>
      <c r="D855" s="190" t="s">
        <v>6147</v>
      </c>
      <c r="E855" s="190" t="s">
        <v>6147</v>
      </c>
      <c r="F855" s="190" t="s">
        <v>6147</v>
      </c>
      <c r="G855" s="190" t="s">
        <v>6147</v>
      </c>
      <c r="H855" s="190" t="s">
        <v>6147</v>
      </c>
      <c r="I855" s="190" t="s">
        <v>6147</v>
      </c>
      <c r="J855" s="190" t="s">
        <v>6147</v>
      </c>
      <c r="K855" s="190" t="s">
        <v>6147</v>
      </c>
      <c r="L855" s="190" t="s">
        <v>6147</v>
      </c>
      <c r="M855" s="190" t="s">
        <v>6147</v>
      </c>
      <c r="N855" s="190" t="s">
        <v>6147</v>
      </c>
    </row>
    <row r="856" spans="1:14" x14ac:dyDescent="0.2">
      <c r="A856" s="190">
        <v>811053</v>
      </c>
      <c r="B856" s="190" t="s">
        <v>58</v>
      </c>
      <c r="D856" s="190" t="s">
        <v>6147</v>
      </c>
      <c r="E856" s="190" t="s">
        <v>6147</v>
      </c>
      <c r="F856" s="190" t="s">
        <v>6147</v>
      </c>
      <c r="I856" s="190" t="s">
        <v>6147</v>
      </c>
      <c r="J856" s="190" t="s">
        <v>6147</v>
      </c>
      <c r="K856" s="190" t="s">
        <v>6147</v>
      </c>
      <c r="L856" s="190" t="s">
        <v>6147</v>
      </c>
      <c r="M856" s="190" t="s">
        <v>6147</v>
      </c>
    </row>
    <row r="857" spans="1:14" x14ac:dyDescent="0.2">
      <c r="A857" s="190">
        <v>811054</v>
      </c>
      <c r="B857" s="190" t="s">
        <v>58</v>
      </c>
      <c r="D857" s="190" t="s">
        <v>6147</v>
      </c>
      <c r="E857" s="190" t="s">
        <v>6147</v>
      </c>
      <c r="F857" s="190" t="s">
        <v>6147</v>
      </c>
      <c r="G857" s="190" t="s">
        <v>6147</v>
      </c>
      <c r="H857" s="190" t="s">
        <v>6147</v>
      </c>
      <c r="I857" s="190" t="s">
        <v>6147</v>
      </c>
      <c r="J857" s="190" t="s">
        <v>6147</v>
      </c>
      <c r="K857" s="190" t="s">
        <v>6147</v>
      </c>
      <c r="L857" s="190" t="s">
        <v>6147</v>
      </c>
      <c r="M857" s="190" t="s">
        <v>6147</v>
      </c>
      <c r="N857" s="190" t="s">
        <v>6147</v>
      </c>
    </row>
    <row r="858" spans="1:14" x14ac:dyDescent="0.2">
      <c r="A858" s="190">
        <v>811055</v>
      </c>
      <c r="B858" s="190" t="s">
        <v>58</v>
      </c>
      <c r="D858" s="190" t="s">
        <v>6147</v>
      </c>
      <c r="E858" s="190" t="s">
        <v>6147</v>
      </c>
      <c r="G858" s="190" t="s">
        <v>6147</v>
      </c>
      <c r="H858" s="190" t="s">
        <v>6147</v>
      </c>
      <c r="I858" s="190" t="s">
        <v>6147</v>
      </c>
      <c r="J858" s="190" t="s">
        <v>6147</v>
      </c>
      <c r="L858" s="190" t="s">
        <v>6147</v>
      </c>
      <c r="M858" s="190" t="s">
        <v>6147</v>
      </c>
      <c r="N858" s="190" t="s">
        <v>6147</v>
      </c>
    </row>
    <row r="859" spans="1:14" x14ac:dyDescent="0.2">
      <c r="A859" s="190">
        <v>811059</v>
      </c>
      <c r="B859" s="190" t="s">
        <v>58</v>
      </c>
      <c r="C859" s="190" t="s">
        <v>6147</v>
      </c>
      <c r="E859" s="190" t="s">
        <v>6147</v>
      </c>
      <c r="G859" s="190" t="s">
        <v>6147</v>
      </c>
      <c r="H859" s="190" t="s">
        <v>6147</v>
      </c>
      <c r="I859" s="190" t="s">
        <v>6147</v>
      </c>
      <c r="J859" s="190" t="s">
        <v>6147</v>
      </c>
      <c r="K859" s="190" t="s">
        <v>6147</v>
      </c>
      <c r="L859" s="190" t="s">
        <v>6147</v>
      </c>
      <c r="M859" s="190" t="s">
        <v>6147</v>
      </c>
      <c r="N859" s="190" t="s">
        <v>6147</v>
      </c>
    </row>
    <row r="860" spans="1:14" x14ac:dyDescent="0.2">
      <c r="A860" s="190">
        <v>811062</v>
      </c>
      <c r="B860" s="190" t="s">
        <v>58</v>
      </c>
      <c r="C860" s="190" t="s">
        <v>6147</v>
      </c>
      <c r="D860" s="190" t="s">
        <v>6147</v>
      </c>
      <c r="E860" s="190" t="s">
        <v>6147</v>
      </c>
      <c r="F860" s="190" t="s">
        <v>6147</v>
      </c>
      <c r="H860" s="190" t="s">
        <v>6147</v>
      </c>
      <c r="J860" s="190" t="s">
        <v>6147</v>
      </c>
      <c r="K860" s="190" t="s">
        <v>6147</v>
      </c>
      <c r="L860" s="190" t="s">
        <v>6147</v>
      </c>
      <c r="M860" s="190" t="s">
        <v>6147</v>
      </c>
      <c r="N860" s="190" t="s">
        <v>6147</v>
      </c>
    </row>
    <row r="861" spans="1:14" x14ac:dyDescent="0.2">
      <c r="A861" s="190">
        <v>811063</v>
      </c>
      <c r="B861" s="190" t="s">
        <v>58</v>
      </c>
      <c r="C861" s="190" t="s">
        <v>6147</v>
      </c>
      <c r="D861" s="190" t="s">
        <v>6147</v>
      </c>
      <c r="E861" s="190" t="s">
        <v>6147</v>
      </c>
      <c r="F861" s="190" t="s">
        <v>6147</v>
      </c>
      <c r="G861" s="190" t="s">
        <v>6147</v>
      </c>
      <c r="H861" s="190" t="s">
        <v>6147</v>
      </c>
      <c r="I861" s="190" t="s">
        <v>6147</v>
      </c>
      <c r="J861" s="190" t="s">
        <v>6147</v>
      </c>
      <c r="K861" s="190" t="s">
        <v>6147</v>
      </c>
      <c r="L861" s="190" t="s">
        <v>6147</v>
      </c>
      <c r="M861" s="190" t="s">
        <v>6147</v>
      </c>
      <c r="N861" s="190" t="s">
        <v>6147</v>
      </c>
    </row>
    <row r="862" spans="1:14" x14ac:dyDescent="0.2">
      <c r="A862" s="190">
        <v>811066</v>
      </c>
      <c r="B862" s="190" t="s">
        <v>58</v>
      </c>
      <c r="C862" s="190" t="s">
        <v>6147</v>
      </c>
      <c r="D862" s="190" t="s">
        <v>6147</v>
      </c>
      <c r="E862" s="190" t="s">
        <v>6147</v>
      </c>
      <c r="F862" s="190" t="s">
        <v>6147</v>
      </c>
      <c r="G862" s="190" t="s">
        <v>6147</v>
      </c>
      <c r="I862" s="190" t="s">
        <v>6147</v>
      </c>
      <c r="J862" s="190" t="s">
        <v>6147</v>
      </c>
      <c r="K862" s="190" t="s">
        <v>6147</v>
      </c>
      <c r="L862" s="190" t="s">
        <v>6147</v>
      </c>
      <c r="M862" s="190" t="s">
        <v>6147</v>
      </c>
      <c r="N862" s="190" t="s">
        <v>6147</v>
      </c>
    </row>
    <row r="863" spans="1:14" x14ac:dyDescent="0.2">
      <c r="A863" s="190">
        <v>811067</v>
      </c>
      <c r="B863" s="190" t="s">
        <v>58</v>
      </c>
      <c r="C863" s="190" t="s">
        <v>6147</v>
      </c>
      <c r="D863" s="190" t="s">
        <v>6147</v>
      </c>
      <c r="E863" s="190" t="s">
        <v>6147</v>
      </c>
      <c r="F863" s="190" t="s">
        <v>6147</v>
      </c>
      <c r="H863" s="190" t="s">
        <v>6147</v>
      </c>
      <c r="I863" s="190" t="s">
        <v>6147</v>
      </c>
      <c r="J863" s="190" t="s">
        <v>6147</v>
      </c>
      <c r="K863" s="190" t="s">
        <v>6147</v>
      </c>
      <c r="L863" s="190" t="s">
        <v>6147</v>
      </c>
      <c r="M863" s="190" t="s">
        <v>6147</v>
      </c>
      <c r="N863" s="190" t="s">
        <v>6147</v>
      </c>
    </row>
    <row r="864" spans="1:14" x14ac:dyDescent="0.2">
      <c r="A864" s="190">
        <v>811068</v>
      </c>
      <c r="B864" s="190" t="s">
        <v>58</v>
      </c>
      <c r="C864" s="190" t="s">
        <v>6147</v>
      </c>
      <c r="D864" s="190" t="s">
        <v>6147</v>
      </c>
      <c r="E864" s="190" t="s">
        <v>6147</v>
      </c>
      <c r="F864" s="190" t="s">
        <v>6147</v>
      </c>
      <c r="G864" s="190" t="s">
        <v>6147</v>
      </c>
      <c r="H864" s="190" t="s">
        <v>6147</v>
      </c>
      <c r="I864" s="190" t="s">
        <v>6147</v>
      </c>
      <c r="J864" s="190" t="s">
        <v>6147</v>
      </c>
      <c r="K864" s="190" t="s">
        <v>6147</v>
      </c>
      <c r="L864" s="190" t="s">
        <v>6147</v>
      </c>
      <c r="M864" s="190" t="s">
        <v>6147</v>
      </c>
      <c r="N864" s="190" t="s">
        <v>6147</v>
      </c>
    </row>
    <row r="865" spans="1:14" x14ac:dyDescent="0.2">
      <c r="A865" s="190">
        <v>811072</v>
      </c>
      <c r="B865" s="190" t="s">
        <v>58</v>
      </c>
      <c r="C865" s="190" t="s">
        <v>6147</v>
      </c>
      <c r="D865" s="190" t="s">
        <v>6147</v>
      </c>
      <c r="E865" s="190" t="s">
        <v>6147</v>
      </c>
      <c r="F865" s="190" t="s">
        <v>6147</v>
      </c>
      <c r="G865" s="190" t="s">
        <v>6147</v>
      </c>
      <c r="I865" s="190" t="s">
        <v>6147</v>
      </c>
      <c r="J865" s="190" t="s">
        <v>6147</v>
      </c>
      <c r="K865" s="190" t="s">
        <v>6147</v>
      </c>
      <c r="L865" s="190" t="s">
        <v>6147</v>
      </c>
      <c r="M865" s="190" t="s">
        <v>6147</v>
      </c>
      <c r="N865" s="190" t="s">
        <v>6147</v>
      </c>
    </row>
    <row r="866" spans="1:14" x14ac:dyDescent="0.2">
      <c r="A866" s="190">
        <v>811073</v>
      </c>
      <c r="B866" s="190" t="s">
        <v>58</v>
      </c>
      <c r="D866" s="190" t="s">
        <v>6147</v>
      </c>
      <c r="E866" s="190" t="s">
        <v>6147</v>
      </c>
      <c r="F866" s="190" t="s">
        <v>6147</v>
      </c>
      <c r="G866" s="190" t="s">
        <v>6147</v>
      </c>
      <c r="H866" s="190" t="s">
        <v>6147</v>
      </c>
      <c r="I866" s="190" t="s">
        <v>6147</v>
      </c>
      <c r="J866" s="190" t="s">
        <v>6147</v>
      </c>
      <c r="K866" s="190" t="s">
        <v>6147</v>
      </c>
      <c r="L866" s="190" t="s">
        <v>6147</v>
      </c>
      <c r="M866" s="190" t="s">
        <v>6147</v>
      </c>
      <c r="N866" s="190" t="s">
        <v>6147</v>
      </c>
    </row>
    <row r="867" spans="1:14" x14ac:dyDescent="0.2">
      <c r="A867" s="190">
        <v>811074</v>
      </c>
      <c r="B867" s="190" t="s">
        <v>58</v>
      </c>
      <c r="C867" s="190" t="s">
        <v>6147</v>
      </c>
      <c r="D867" s="190" t="s">
        <v>6147</v>
      </c>
      <c r="E867" s="190" t="s">
        <v>6147</v>
      </c>
      <c r="F867" s="190" t="s">
        <v>6147</v>
      </c>
      <c r="G867" s="190" t="s">
        <v>6147</v>
      </c>
      <c r="H867" s="190" t="s">
        <v>6147</v>
      </c>
      <c r="I867" s="190" t="s">
        <v>6147</v>
      </c>
      <c r="J867" s="190" t="s">
        <v>6147</v>
      </c>
      <c r="K867" s="190" t="s">
        <v>6147</v>
      </c>
      <c r="L867" s="190" t="s">
        <v>6147</v>
      </c>
      <c r="M867" s="190" t="s">
        <v>6147</v>
      </c>
      <c r="N867" s="190" t="s">
        <v>6147</v>
      </c>
    </row>
    <row r="868" spans="1:14" x14ac:dyDescent="0.2">
      <c r="A868" s="190">
        <v>811075</v>
      </c>
      <c r="B868" s="190" t="s">
        <v>58</v>
      </c>
      <c r="E868" s="190" t="s">
        <v>6147</v>
      </c>
      <c r="F868" s="190" t="s">
        <v>6147</v>
      </c>
      <c r="J868" s="190" t="s">
        <v>6147</v>
      </c>
      <c r="K868" s="190" t="s">
        <v>6147</v>
      </c>
      <c r="M868" s="190" t="s">
        <v>6147</v>
      </c>
    </row>
    <row r="869" spans="1:14" x14ac:dyDescent="0.2">
      <c r="A869" s="190">
        <v>811076</v>
      </c>
      <c r="B869" s="190" t="s">
        <v>58</v>
      </c>
      <c r="C869" s="190" t="s">
        <v>6147</v>
      </c>
      <c r="D869" s="190" t="s">
        <v>6147</v>
      </c>
      <c r="E869" s="190" t="s">
        <v>6147</v>
      </c>
      <c r="F869" s="190" t="s">
        <v>6147</v>
      </c>
      <c r="H869" s="190" t="s">
        <v>6147</v>
      </c>
      <c r="I869" s="190" t="s">
        <v>6147</v>
      </c>
      <c r="J869" s="190" t="s">
        <v>6147</v>
      </c>
      <c r="K869" s="190" t="s">
        <v>6147</v>
      </c>
      <c r="L869" s="190" t="s">
        <v>6147</v>
      </c>
      <c r="M869" s="190" t="s">
        <v>6147</v>
      </c>
      <c r="N869" s="190" t="s">
        <v>6147</v>
      </c>
    </row>
    <row r="870" spans="1:14" x14ac:dyDescent="0.2">
      <c r="A870" s="190">
        <v>811078</v>
      </c>
      <c r="B870" s="190" t="s">
        <v>58</v>
      </c>
      <c r="C870" s="190" t="s">
        <v>6147</v>
      </c>
      <c r="D870" s="190" t="s">
        <v>6147</v>
      </c>
      <c r="E870" s="190" t="s">
        <v>6147</v>
      </c>
      <c r="F870" s="190" t="s">
        <v>6147</v>
      </c>
      <c r="G870" s="190" t="s">
        <v>6147</v>
      </c>
      <c r="H870" s="190" t="s">
        <v>6147</v>
      </c>
      <c r="I870" s="190" t="s">
        <v>6147</v>
      </c>
      <c r="J870" s="190" t="s">
        <v>6147</v>
      </c>
      <c r="K870" s="190" t="s">
        <v>6147</v>
      </c>
      <c r="L870" s="190" t="s">
        <v>6147</v>
      </c>
      <c r="M870" s="190" t="s">
        <v>6147</v>
      </c>
      <c r="N870" s="190" t="s">
        <v>6147</v>
      </c>
    </row>
    <row r="871" spans="1:14" x14ac:dyDescent="0.2">
      <c r="A871" s="190">
        <v>811080</v>
      </c>
      <c r="B871" s="190" t="s">
        <v>58</v>
      </c>
      <c r="C871" s="190" t="s">
        <v>6147</v>
      </c>
      <c r="F871" s="190" t="s">
        <v>6147</v>
      </c>
      <c r="H871" s="190" t="s">
        <v>6147</v>
      </c>
      <c r="J871" s="190" t="s">
        <v>6147</v>
      </c>
      <c r="K871" s="190" t="s">
        <v>6147</v>
      </c>
      <c r="L871" s="190" t="s">
        <v>6147</v>
      </c>
      <c r="M871" s="190" t="s">
        <v>6147</v>
      </c>
      <c r="N871" s="190" t="s">
        <v>6147</v>
      </c>
    </row>
    <row r="872" spans="1:14" x14ac:dyDescent="0.2">
      <c r="A872" s="190">
        <v>811081</v>
      </c>
      <c r="B872" s="190" t="s">
        <v>58</v>
      </c>
      <c r="D872" s="190" t="s">
        <v>6147</v>
      </c>
      <c r="E872" s="190" t="s">
        <v>6147</v>
      </c>
      <c r="H872" s="190" t="s">
        <v>6147</v>
      </c>
      <c r="J872" s="190" t="s">
        <v>6147</v>
      </c>
      <c r="K872" s="190" t="s">
        <v>6147</v>
      </c>
      <c r="L872" s="190" t="s">
        <v>6147</v>
      </c>
      <c r="M872" s="190" t="s">
        <v>6147</v>
      </c>
      <c r="N872" s="190" t="s">
        <v>6147</v>
      </c>
    </row>
    <row r="873" spans="1:14" x14ac:dyDescent="0.2">
      <c r="A873" s="190">
        <v>811088</v>
      </c>
      <c r="B873" s="190" t="s">
        <v>58</v>
      </c>
      <c r="C873" s="190" t="s">
        <v>6147</v>
      </c>
      <c r="D873" s="190" t="s">
        <v>6147</v>
      </c>
      <c r="E873" s="190" t="s">
        <v>6147</v>
      </c>
      <c r="F873" s="190" t="s">
        <v>6147</v>
      </c>
      <c r="G873" s="190" t="s">
        <v>6147</v>
      </c>
      <c r="H873" s="190" t="s">
        <v>6147</v>
      </c>
      <c r="I873" s="190" t="s">
        <v>6147</v>
      </c>
      <c r="J873" s="190" t="s">
        <v>6147</v>
      </c>
      <c r="K873" s="190" t="s">
        <v>6147</v>
      </c>
      <c r="L873" s="190" t="s">
        <v>6147</v>
      </c>
      <c r="M873" s="190" t="s">
        <v>6147</v>
      </c>
      <c r="N873" s="190" t="s">
        <v>6147</v>
      </c>
    </row>
    <row r="874" spans="1:14" x14ac:dyDescent="0.2">
      <c r="A874" s="190">
        <v>811089</v>
      </c>
      <c r="B874" s="190" t="s">
        <v>58</v>
      </c>
      <c r="C874" s="190" t="s">
        <v>6147</v>
      </c>
      <c r="D874" s="190" t="s">
        <v>6147</v>
      </c>
      <c r="E874" s="190" t="s">
        <v>6147</v>
      </c>
      <c r="F874" s="190" t="s">
        <v>6147</v>
      </c>
      <c r="G874" s="190" t="s">
        <v>6147</v>
      </c>
      <c r="H874" s="190" t="s">
        <v>6147</v>
      </c>
      <c r="I874" s="190" t="s">
        <v>6147</v>
      </c>
      <c r="J874" s="190" t="s">
        <v>6147</v>
      </c>
      <c r="K874" s="190" t="s">
        <v>6147</v>
      </c>
      <c r="L874" s="190" t="s">
        <v>6147</v>
      </c>
      <c r="M874" s="190" t="s">
        <v>6147</v>
      </c>
      <c r="N874" s="190" t="s">
        <v>6147</v>
      </c>
    </row>
    <row r="875" spans="1:14" x14ac:dyDescent="0.2">
      <c r="A875" s="190">
        <v>811091</v>
      </c>
      <c r="B875" s="190" t="s">
        <v>58</v>
      </c>
      <c r="C875" s="190" t="s">
        <v>6147</v>
      </c>
      <c r="D875" s="190" t="s">
        <v>6147</v>
      </c>
      <c r="E875" s="190" t="s">
        <v>6147</v>
      </c>
      <c r="F875" s="190" t="s">
        <v>6147</v>
      </c>
      <c r="G875" s="190" t="s">
        <v>6147</v>
      </c>
      <c r="H875" s="190" t="s">
        <v>6147</v>
      </c>
      <c r="I875" s="190" t="s">
        <v>6147</v>
      </c>
      <c r="J875" s="190" t="s">
        <v>6147</v>
      </c>
      <c r="K875" s="190" t="s">
        <v>6147</v>
      </c>
      <c r="L875" s="190" t="s">
        <v>6147</v>
      </c>
      <c r="M875" s="190" t="s">
        <v>6147</v>
      </c>
      <c r="N875" s="190" t="s">
        <v>6147</v>
      </c>
    </row>
    <row r="876" spans="1:14" x14ac:dyDescent="0.2">
      <c r="A876" s="190">
        <v>811093</v>
      </c>
      <c r="B876" s="190" t="s">
        <v>58</v>
      </c>
      <c r="D876" s="190" t="s">
        <v>6147</v>
      </c>
      <c r="H876" s="190" t="s">
        <v>6147</v>
      </c>
      <c r="J876" s="190" t="s">
        <v>6147</v>
      </c>
      <c r="K876" s="190" t="s">
        <v>6147</v>
      </c>
      <c r="L876" s="190" t="s">
        <v>6147</v>
      </c>
      <c r="M876" s="190" t="s">
        <v>6147</v>
      </c>
      <c r="N876" s="190" t="s">
        <v>6147</v>
      </c>
    </row>
    <row r="877" spans="1:14" x14ac:dyDescent="0.2">
      <c r="A877" s="190">
        <v>811094</v>
      </c>
      <c r="B877" s="190" t="s">
        <v>58</v>
      </c>
      <c r="C877" s="190" t="s">
        <v>6147</v>
      </c>
      <c r="D877" s="190" t="s">
        <v>6147</v>
      </c>
      <c r="E877" s="190" t="s">
        <v>6147</v>
      </c>
      <c r="F877" s="190" t="s">
        <v>6147</v>
      </c>
      <c r="G877" s="190" t="s">
        <v>6147</v>
      </c>
      <c r="H877" s="190" t="s">
        <v>6147</v>
      </c>
      <c r="I877" s="190" t="s">
        <v>6147</v>
      </c>
      <c r="J877" s="190" t="s">
        <v>6147</v>
      </c>
      <c r="K877" s="190" t="s">
        <v>6147</v>
      </c>
      <c r="L877" s="190" t="s">
        <v>6147</v>
      </c>
      <c r="M877" s="190" t="s">
        <v>6147</v>
      </c>
      <c r="N877" s="190" t="s">
        <v>6147</v>
      </c>
    </row>
    <row r="878" spans="1:14" x14ac:dyDescent="0.2">
      <c r="A878" s="190">
        <v>811095</v>
      </c>
      <c r="B878" s="190" t="s">
        <v>58</v>
      </c>
      <c r="C878" s="190" t="s">
        <v>6147</v>
      </c>
      <c r="D878" s="190" t="s">
        <v>6147</v>
      </c>
      <c r="E878" s="190" t="s">
        <v>6147</v>
      </c>
      <c r="F878" s="190" t="s">
        <v>6147</v>
      </c>
      <c r="G878" s="190" t="s">
        <v>6147</v>
      </c>
      <c r="H878" s="190" t="s">
        <v>6147</v>
      </c>
      <c r="I878" s="190" t="s">
        <v>6147</v>
      </c>
      <c r="J878" s="190" t="s">
        <v>6147</v>
      </c>
      <c r="K878" s="190" t="s">
        <v>6147</v>
      </c>
      <c r="L878" s="190" t="s">
        <v>6147</v>
      </c>
      <c r="M878" s="190" t="s">
        <v>6147</v>
      </c>
      <c r="N878" s="190" t="s">
        <v>6147</v>
      </c>
    </row>
    <row r="879" spans="1:14" x14ac:dyDescent="0.2">
      <c r="A879" s="190">
        <v>811097</v>
      </c>
      <c r="B879" s="190" t="s">
        <v>58</v>
      </c>
      <c r="C879" s="190" t="s">
        <v>6147</v>
      </c>
      <c r="D879" s="190" t="s">
        <v>6147</v>
      </c>
      <c r="E879" s="190" t="s">
        <v>6147</v>
      </c>
      <c r="F879" s="190" t="s">
        <v>6147</v>
      </c>
      <c r="G879" s="190" t="s">
        <v>6147</v>
      </c>
      <c r="H879" s="190" t="s">
        <v>6147</v>
      </c>
      <c r="I879" s="190" t="s">
        <v>6147</v>
      </c>
      <c r="J879" s="190" t="s">
        <v>6147</v>
      </c>
      <c r="K879" s="190" t="s">
        <v>6147</v>
      </c>
      <c r="L879" s="190" t="s">
        <v>6147</v>
      </c>
      <c r="M879" s="190" t="s">
        <v>6147</v>
      </c>
      <c r="N879" s="190" t="s">
        <v>6147</v>
      </c>
    </row>
    <row r="880" spans="1:14" x14ac:dyDescent="0.2">
      <c r="A880" s="190">
        <v>811100</v>
      </c>
      <c r="B880" s="190" t="s">
        <v>58</v>
      </c>
      <c r="D880" s="190" t="s">
        <v>6147</v>
      </c>
      <c r="H880" s="190" t="s">
        <v>6147</v>
      </c>
      <c r="L880" s="190" t="s">
        <v>6147</v>
      </c>
      <c r="M880" s="190" t="s">
        <v>6147</v>
      </c>
      <c r="N880" s="190" t="s">
        <v>6147</v>
      </c>
    </row>
    <row r="881" spans="1:14" x14ac:dyDescent="0.2">
      <c r="A881" s="190">
        <v>811102</v>
      </c>
      <c r="B881" s="190" t="s">
        <v>58</v>
      </c>
      <c r="C881" s="190" t="s">
        <v>6147</v>
      </c>
      <c r="D881" s="190" t="s">
        <v>6147</v>
      </c>
      <c r="E881" s="190" t="s">
        <v>6147</v>
      </c>
      <c r="F881" s="190" t="s">
        <v>6147</v>
      </c>
      <c r="I881" s="190" t="s">
        <v>6147</v>
      </c>
      <c r="K881" s="190" t="s">
        <v>6147</v>
      </c>
      <c r="L881" s="190" t="s">
        <v>6147</v>
      </c>
    </row>
    <row r="882" spans="1:14" x14ac:dyDescent="0.2">
      <c r="A882" s="190">
        <v>811103</v>
      </c>
      <c r="B882" s="190" t="s">
        <v>58</v>
      </c>
      <c r="C882" s="190" t="s">
        <v>6147</v>
      </c>
      <c r="D882" s="190" t="s">
        <v>6147</v>
      </c>
      <c r="E882" s="190" t="s">
        <v>6147</v>
      </c>
      <c r="F882" s="190" t="s">
        <v>6147</v>
      </c>
      <c r="I882" s="190" t="s">
        <v>6147</v>
      </c>
      <c r="J882" s="190" t="s">
        <v>6147</v>
      </c>
      <c r="K882" s="190" t="s">
        <v>6147</v>
      </c>
      <c r="L882" s="190" t="s">
        <v>6147</v>
      </c>
      <c r="M882" s="190" t="s">
        <v>6147</v>
      </c>
      <c r="N882" s="190" t="s">
        <v>6147</v>
      </c>
    </row>
    <row r="883" spans="1:14" x14ac:dyDescent="0.2">
      <c r="A883" s="190">
        <v>811108</v>
      </c>
      <c r="B883" s="190" t="s">
        <v>58</v>
      </c>
      <c r="D883" s="190" t="s">
        <v>6147</v>
      </c>
      <c r="E883" s="190" t="s">
        <v>6147</v>
      </c>
      <c r="F883" s="190" t="s">
        <v>6147</v>
      </c>
      <c r="G883" s="190" t="s">
        <v>6147</v>
      </c>
      <c r="H883" s="190" t="s">
        <v>6147</v>
      </c>
      <c r="I883" s="190" t="s">
        <v>6147</v>
      </c>
      <c r="J883" s="190" t="s">
        <v>6147</v>
      </c>
      <c r="K883" s="190" t="s">
        <v>6147</v>
      </c>
      <c r="L883" s="190" t="s">
        <v>6147</v>
      </c>
      <c r="M883" s="190" t="s">
        <v>6147</v>
      </c>
      <c r="N883" s="190" t="s">
        <v>6147</v>
      </c>
    </row>
    <row r="884" spans="1:14" x14ac:dyDescent="0.2">
      <c r="A884" s="190">
        <v>811109</v>
      </c>
      <c r="B884" s="190" t="s">
        <v>58</v>
      </c>
      <c r="D884" s="190" t="s">
        <v>6147</v>
      </c>
      <c r="E884" s="190" t="s">
        <v>6147</v>
      </c>
      <c r="H884" s="190" t="s">
        <v>6147</v>
      </c>
      <c r="I884" s="190" t="s">
        <v>6147</v>
      </c>
      <c r="J884" s="190" t="s">
        <v>6147</v>
      </c>
      <c r="K884" s="190" t="s">
        <v>6147</v>
      </c>
      <c r="L884" s="190" t="s">
        <v>6147</v>
      </c>
      <c r="M884" s="190" t="s">
        <v>6147</v>
      </c>
      <c r="N884" s="190" t="s">
        <v>6147</v>
      </c>
    </row>
    <row r="885" spans="1:14" x14ac:dyDescent="0.2">
      <c r="A885" s="190">
        <v>811110</v>
      </c>
      <c r="B885" s="190" t="s">
        <v>58</v>
      </c>
      <c r="C885" s="190" t="s">
        <v>6147</v>
      </c>
      <c r="D885" s="190" t="s">
        <v>6147</v>
      </c>
      <c r="E885" s="190" t="s">
        <v>6147</v>
      </c>
      <c r="F885" s="190" t="s">
        <v>6147</v>
      </c>
      <c r="G885" s="190" t="s">
        <v>6147</v>
      </c>
      <c r="J885" s="190" t="s">
        <v>6147</v>
      </c>
      <c r="K885" s="190" t="s">
        <v>6147</v>
      </c>
      <c r="L885" s="190" t="s">
        <v>6147</v>
      </c>
      <c r="M885" s="190" t="s">
        <v>6147</v>
      </c>
      <c r="N885" s="190" t="s">
        <v>6147</v>
      </c>
    </row>
    <row r="886" spans="1:14" x14ac:dyDescent="0.2">
      <c r="A886" s="190">
        <v>811112</v>
      </c>
      <c r="B886" s="190" t="s">
        <v>58</v>
      </c>
      <c r="C886" s="190" t="s">
        <v>6147</v>
      </c>
      <c r="D886" s="190" t="s">
        <v>6147</v>
      </c>
      <c r="E886" s="190" t="s">
        <v>6147</v>
      </c>
      <c r="F886" s="190" t="s">
        <v>6147</v>
      </c>
      <c r="G886" s="190" t="s">
        <v>6147</v>
      </c>
      <c r="H886" s="190" t="s">
        <v>6147</v>
      </c>
      <c r="I886" s="190" t="s">
        <v>6147</v>
      </c>
      <c r="J886" s="190" t="s">
        <v>6147</v>
      </c>
      <c r="K886" s="190" t="s">
        <v>6147</v>
      </c>
      <c r="L886" s="190" t="s">
        <v>6147</v>
      </c>
      <c r="M886" s="190" t="s">
        <v>6147</v>
      </c>
      <c r="N886" s="190" t="s">
        <v>6147</v>
      </c>
    </row>
    <row r="887" spans="1:14" x14ac:dyDescent="0.2">
      <c r="A887" s="190">
        <v>811113</v>
      </c>
      <c r="B887" s="190" t="s">
        <v>58</v>
      </c>
      <c r="C887" s="190" t="s">
        <v>6147</v>
      </c>
      <c r="D887" s="190" t="s">
        <v>6147</v>
      </c>
      <c r="E887" s="190" t="s">
        <v>6147</v>
      </c>
      <c r="F887" s="190" t="s">
        <v>6147</v>
      </c>
      <c r="G887" s="190" t="s">
        <v>6147</v>
      </c>
      <c r="I887" s="190" t="s">
        <v>6147</v>
      </c>
      <c r="J887" s="190" t="s">
        <v>6147</v>
      </c>
      <c r="K887" s="190" t="s">
        <v>6147</v>
      </c>
      <c r="L887" s="190" t="s">
        <v>6147</v>
      </c>
      <c r="M887" s="190" t="s">
        <v>6147</v>
      </c>
      <c r="N887" s="190" t="s">
        <v>6147</v>
      </c>
    </row>
    <row r="888" spans="1:14" x14ac:dyDescent="0.2">
      <c r="A888" s="190">
        <v>811114</v>
      </c>
      <c r="B888" s="190" t="s">
        <v>58</v>
      </c>
      <c r="C888" s="190" t="s">
        <v>6147</v>
      </c>
      <c r="D888" s="190" t="s">
        <v>6147</v>
      </c>
      <c r="E888" s="190" t="s">
        <v>6147</v>
      </c>
      <c r="F888" s="190" t="s">
        <v>6147</v>
      </c>
      <c r="G888" s="190" t="s">
        <v>6147</v>
      </c>
      <c r="H888" s="190" t="s">
        <v>6147</v>
      </c>
      <c r="I888" s="190" t="s">
        <v>6147</v>
      </c>
      <c r="J888" s="190" t="s">
        <v>6147</v>
      </c>
      <c r="K888" s="190" t="s">
        <v>6147</v>
      </c>
      <c r="L888" s="190" t="s">
        <v>6147</v>
      </c>
      <c r="M888" s="190" t="s">
        <v>6147</v>
      </c>
      <c r="N888" s="190" t="s">
        <v>6147</v>
      </c>
    </row>
    <row r="889" spans="1:14" x14ac:dyDescent="0.2">
      <c r="A889" s="190">
        <v>811121</v>
      </c>
      <c r="B889" s="190" t="s">
        <v>58</v>
      </c>
      <c r="C889" s="190" t="s">
        <v>6147</v>
      </c>
      <c r="D889" s="190" t="s">
        <v>6147</v>
      </c>
      <c r="E889" s="190" t="s">
        <v>6147</v>
      </c>
      <c r="F889" s="190" t="s">
        <v>6147</v>
      </c>
      <c r="G889" s="190" t="s">
        <v>6147</v>
      </c>
      <c r="H889" s="190" t="s">
        <v>6147</v>
      </c>
      <c r="I889" s="190" t="s">
        <v>6147</v>
      </c>
      <c r="J889" s="190" t="s">
        <v>6147</v>
      </c>
      <c r="K889" s="190" t="s">
        <v>6147</v>
      </c>
      <c r="L889" s="190" t="s">
        <v>6147</v>
      </c>
      <c r="M889" s="190" t="s">
        <v>6147</v>
      </c>
      <c r="N889" s="190" t="s">
        <v>6147</v>
      </c>
    </row>
    <row r="890" spans="1:14" x14ac:dyDescent="0.2">
      <c r="A890" s="190">
        <v>811122</v>
      </c>
      <c r="B890" s="190" t="s">
        <v>58</v>
      </c>
      <c r="C890" s="190" t="s">
        <v>6147</v>
      </c>
      <c r="D890" s="190" t="s">
        <v>6147</v>
      </c>
      <c r="E890" s="190" t="s">
        <v>6147</v>
      </c>
      <c r="F890" s="190" t="s">
        <v>6147</v>
      </c>
      <c r="G890" s="190" t="s">
        <v>6147</v>
      </c>
      <c r="H890" s="190" t="s">
        <v>6147</v>
      </c>
      <c r="I890" s="190" t="s">
        <v>6147</v>
      </c>
      <c r="J890" s="190" t="s">
        <v>6147</v>
      </c>
      <c r="K890" s="190" t="s">
        <v>6147</v>
      </c>
      <c r="L890" s="190" t="s">
        <v>6147</v>
      </c>
      <c r="M890" s="190" t="s">
        <v>6147</v>
      </c>
      <c r="N890" s="190" t="s">
        <v>6147</v>
      </c>
    </row>
    <row r="891" spans="1:14" x14ac:dyDescent="0.2">
      <c r="A891" s="190">
        <v>811124</v>
      </c>
      <c r="B891" s="190" t="s">
        <v>58</v>
      </c>
      <c r="D891" s="190" t="s">
        <v>6147</v>
      </c>
      <c r="F891" s="190" t="s">
        <v>6147</v>
      </c>
      <c r="H891" s="190" t="s">
        <v>6147</v>
      </c>
      <c r="I891" s="190" t="s">
        <v>6147</v>
      </c>
      <c r="J891" s="190" t="s">
        <v>6147</v>
      </c>
      <c r="K891" s="190" t="s">
        <v>6147</v>
      </c>
      <c r="L891" s="190" t="s">
        <v>6147</v>
      </c>
      <c r="M891" s="190" t="s">
        <v>6147</v>
      </c>
      <c r="N891" s="190" t="s">
        <v>6147</v>
      </c>
    </row>
    <row r="892" spans="1:14" x14ac:dyDescent="0.2">
      <c r="A892" s="190">
        <v>811125</v>
      </c>
      <c r="B892" s="190" t="s">
        <v>58</v>
      </c>
      <c r="D892" s="190" t="s">
        <v>6147</v>
      </c>
      <c r="E892" s="190" t="s">
        <v>6147</v>
      </c>
      <c r="F892" s="190" t="s">
        <v>6147</v>
      </c>
      <c r="G892" s="190" t="s">
        <v>6147</v>
      </c>
      <c r="H892" s="190" t="s">
        <v>6147</v>
      </c>
      <c r="I892" s="190" t="s">
        <v>6147</v>
      </c>
      <c r="J892" s="190" t="s">
        <v>6147</v>
      </c>
      <c r="K892" s="190" t="s">
        <v>6147</v>
      </c>
      <c r="L892" s="190" t="s">
        <v>6147</v>
      </c>
      <c r="M892" s="190" t="s">
        <v>6147</v>
      </c>
      <c r="N892" s="190" t="s">
        <v>6147</v>
      </c>
    </row>
    <row r="893" spans="1:14" x14ac:dyDescent="0.2">
      <c r="A893" s="190">
        <v>811126</v>
      </c>
      <c r="B893" s="190" t="s">
        <v>58</v>
      </c>
      <c r="C893" s="190" t="s">
        <v>6147</v>
      </c>
      <c r="D893" s="190" t="s">
        <v>6147</v>
      </c>
      <c r="E893" s="190" t="s">
        <v>6147</v>
      </c>
      <c r="F893" s="190" t="s">
        <v>6147</v>
      </c>
      <c r="I893" s="190" t="s">
        <v>6147</v>
      </c>
      <c r="J893" s="190" t="s">
        <v>6147</v>
      </c>
      <c r="K893" s="190" t="s">
        <v>6147</v>
      </c>
      <c r="L893" s="190" t="s">
        <v>6147</v>
      </c>
      <c r="M893" s="190" t="s">
        <v>6147</v>
      </c>
      <c r="N893" s="190" t="s">
        <v>6147</v>
      </c>
    </row>
    <row r="894" spans="1:14" x14ac:dyDescent="0.2">
      <c r="A894" s="190">
        <v>811127</v>
      </c>
      <c r="B894" s="190" t="s">
        <v>58</v>
      </c>
      <c r="C894" s="190" t="s">
        <v>6147</v>
      </c>
      <c r="D894" s="190" t="s">
        <v>6147</v>
      </c>
      <c r="E894" s="190" t="s">
        <v>6147</v>
      </c>
      <c r="F894" s="190" t="s">
        <v>6147</v>
      </c>
      <c r="G894" s="190" t="s">
        <v>6147</v>
      </c>
      <c r="H894" s="190" t="s">
        <v>6147</v>
      </c>
      <c r="I894" s="190" t="s">
        <v>6147</v>
      </c>
      <c r="J894" s="190" t="s">
        <v>6147</v>
      </c>
      <c r="K894" s="190" t="s">
        <v>6147</v>
      </c>
      <c r="L894" s="190" t="s">
        <v>6147</v>
      </c>
      <c r="M894" s="190" t="s">
        <v>6147</v>
      </c>
      <c r="N894" s="190" t="s">
        <v>6147</v>
      </c>
    </row>
    <row r="895" spans="1:14" x14ac:dyDescent="0.2">
      <c r="A895" s="190">
        <v>811128</v>
      </c>
      <c r="B895" s="190" t="s">
        <v>58</v>
      </c>
      <c r="D895" s="190" t="s">
        <v>6147</v>
      </c>
      <c r="E895" s="190" t="s">
        <v>6147</v>
      </c>
      <c r="F895" s="190" t="s">
        <v>6147</v>
      </c>
      <c r="G895" s="190" t="s">
        <v>6147</v>
      </c>
      <c r="H895" s="190" t="s">
        <v>6147</v>
      </c>
      <c r="I895" s="190" t="s">
        <v>6147</v>
      </c>
      <c r="J895" s="190" t="s">
        <v>6147</v>
      </c>
      <c r="K895" s="190" t="s">
        <v>6147</v>
      </c>
      <c r="L895" s="190" t="s">
        <v>6147</v>
      </c>
      <c r="M895" s="190" t="s">
        <v>6147</v>
      </c>
      <c r="N895" s="190" t="s">
        <v>6147</v>
      </c>
    </row>
    <row r="896" spans="1:14" x14ac:dyDescent="0.2">
      <c r="A896" s="190">
        <v>811130</v>
      </c>
      <c r="B896" s="190" t="s">
        <v>58</v>
      </c>
      <c r="C896" s="190" t="s">
        <v>6147</v>
      </c>
      <c r="D896" s="190" t="s">
        <v>6147</v>
      </c>
      <c r="E896" s="190" t="s">
        <v>6147</v>
      </c>
      <c r="G896" s="190" t="s">
        <v>6147</v>
      </c>
      <c r="H896" s="190" t="s">
        <v>6147</v>
      </c>
      <c r="I896" s="190" t="s">
        <v>6147</v>
      </c>
      <c r="J896" s="190" t="s">
        <v>6147</v>
      </c>
      <c r="K896" s="190" t="s">
        <v>6147</v>
      </c>
      <c r="L896" s="190" t="s">
        <v>6147</v>
      </c>
      <c r="M896" s="190" t="s">
        <v>6147</v>
      </c>
      <c r="N896" s="190" t="s">
        <v>6147</v>
      </c>
    </row>
    <row r="897" spans="1:14" x14ac:dyDescent="0.2">
      <c r="A897" s="190">
        <v>811131</v>
      </c>
      <c r="B897" s="190" t="s">
        <v>58</v>
      </c>
      <c r="C897" s="190" t="s">
        <v>6147</v>
      </c>
      <c r="D897" s="190" t="s">
        <v>6147</v>
      </c>
      <c r="E897" s="190" t="s">
        <v>6147</v>
      </c>
      <c r="F897" s="190" t="s">
        <v>6147</v>
      </c>
      <c r="G897" s="190" t="s">
        <v>6147</v>
      </c>
      <c r="H897" s="190" t="s">
        <v>6147</v>
      </c>
      <c r="I897" s="190" t="s">
        <v>6147</v>
      </c>
      <c r="J897" s="190" t="s">
        <v>6147</v>
      </c>
      <c r="K897" s="190" t="s">
        <v>6147</v>
      </c>
      <c r="L897" s="190" t="s">
        <v>6147</v>
      </c>
      <c r="M897" s="190" t="s">
        <v>6147</v>
      </c>
      <c r="N897" s="190" t="s">
        <v>6147</v>
      </c>
    </row>
    <row r="898" spans="1:14" x14ac:dyDescent="0.2">
      <c r="A898" s="190">
        <v>811132</v>
      </c>
      <c r="B898" s="190" t="s">
        <v>58</v>
      </c>
      <c r="C898" s="190" t="s">
        <v>6147</v>
      </c>
      <c r="D898" s="190" t="s">
        <v>6147</v>
      </c>
      <c r="E898" s="190" t="s">
        <v>6147</v>
      </c>
      <c r="F898" s="190" t="s">
        <v>6147</v>
      </c>
      <c r="G898" s="190" t="s">
        <v>6147</v>
      </c>
      <c r="K898" s="190" t="s">
        <v>6147</v>
      </c>
      <c r="L898" s="190" t="s">
        <v>6147</v>
      </c>
      <c r="M898" s="190" t="s">
        <v>6147</v>
      </c>
    </row>
    <row r="899" spans="1:14" x14ac:dyDescent="0.2">
      <c r="A899" s="190">
        <v>811134</v>
      </c>
      <c r="B899" s="190" t="s">
        <v>58</v>
      </c>
      <c r="C899" s="190" t="s">
        <v>6147</v>
      </c>
      <c r="E899" s="190" t="s">
        <v>6147</v>
      </c>
      <c r="F899" s="190" t="s">
        <v>6147</v>
      </c>
      <c r="G899" s="190" t="s">
        <v>6147</v>
      </c>
      <c r="H899" s="190" t="s">
        <v>6147</v>
      </c>
      <c r="I899" s="190" t="s">
        <v>6147</v>
      </c>
      <c r="J899" s="190" t="s">
        <v>6147</v>
      </c>
      <c r="K899" s="190" t="s">
        <v>6147</v>
      </c>
      <c r="L899" s="190" t="s">
        <v>6147</v>
      </c>
      <c r="M899" s="190" t="s">
        <v>6147</v>
      </c>
      <c r="N899" s="190" t="s">
        <v>6147</v>
      </c>
    </row>
    <row r="900" spans="1:14" x14ac:dyDescent="0.2">
      <c r="A900" s="190">
        <v>811135</v>
      </c>
      <c r="B900" s="190" t="s">
        <v>58</v>
      </c>
      <c r="C900" s="190" t="s">
        <v>6147</v>
      </c>
      <c r="D900" s="190" t="s">
        <v>6147</v>
      </c>
      <c r="E900" s="190" t="s">
        <v>6147</v>
      </c>
      <c r="F900" s="190" t="s">
        <v>6147</v>
      </c>
      <c r="H900" s="190" t="s">
        <v>6147</v>
      </c>
      <c r="I900" s="190" t="s">
        <v>6147</v>
      </c>
      <c r="J900" s="190" t="s">
        <v>6147</v>
      </c>
      <c r="K900" s="190" t="s">
        <v>6147</v>
      </c>
      <c r="L900" s="190" t="s">
        <v>6147</v>
      </c>
      <c r="M900" s="190" t="s">
        <v>6147</v>
      </c>
      <c r="N900" s="190" t="s">
        <v>6147</v>
      </c>
    </row>
    <row r="901" spans="1:14" x14ac:dyDescent="0.2">
      <c r="A901" s="190">
        <v>811143</v>
      </c>
      <c r="B901" s="190" t="s">
        <v>58</v>
      </c>
      <c r="D901" s="190" t="s">
        <v>6147</v>
      </c>
      <c r="E901" s="190" t="s">
        <v>6147</v>
      </c>
      <c r="F901" s="190" t="s">
        <v>6147</v>
      </c>
      <c r="H901" s="190" t="s">
        <v>6147</v>
      </c>
      <c r="L901" s="190" t="s">
        <v>6147</v>
      </c>
      <c r="N901" s="190" t="s">
        <v>6147</v>
      </c>
    </row>
    <row r="902" spans="1:14" x14ac:dyDescent="0.2">
      <c r="A902" s="190">
        <v>811144</v>
      </c>
      <c r="B902" s="190" t="s">
        <v>58</v>
      </c>
      <c r="C902" s="190" t="s">
        <v>6147</v>
      </c>
      <c r="E902" s="190" t="s">
        <v>6147</v>
      </c>
      <c r="F902" s="190" t="s">
        <v>6147</v>
      </c>
      <c r="G902" s="190" t="s">
        <v>6147</v>
      </c>
      <c r="H902" s="190" t="s">
        <v>6147</v>
      </c>
      <c r="I902" s="190" t="s">
        <v>6147</v>
      </c>
      <c r="J902" s="190" t="s">
        <v>6147</v>
      </c>
      <c r="K902" s="190" t="s">
        <v>6147</v>
      </c>
      <c r="L902" s="190" t="s">
        <v>6147</v>
      </c>
      <c r="M902" s="190" t="s">
        <v>6147</v>
      </c>
      <c r="N902" s="190" t="s">
        <v>6147</v>
      </c>
    </row>
    <row r="903" spans="1:14" x14ac:dyDescent="0.2">
      <c r="A903" s="190">
        <v>811147</v>
      </c>
      <c r="B903" s="190" t="s">
        <v>58</v>
      </c>
      <c r="D903" s="190" t="s">
        <v>6147</v>
      </c>
      <c r="E903" s="190" t="s">
        <v>6147</v>
      </c>
      <c r="F903" s="190" t="s">
        <v>6147</v>
      </c>
      <c r="H903" s="190" t="s">
        <v>6147</v>
      </c>
      <c r="I903" s="190" t="s">
        <v>6147</v>
      </c>
      <c r="J903" s="190" t="s">
        <v>6147</v>
      </c>
      <c r="K903" s="190" t="s">
        <v>6147</v>
      </c>
      <c r="L903" s="190" t="s">
        <v>6147</v>
      </c>
      <c r="M903" s="190" t="s">
        <v>6147</v>
      </c>
      <c r="N903" s="190" t="s">
        <v>6147</v>
      </c>
    </row>
    <row r="904" spans="1:14" x14ac:dyDescent="0.2">
      <c r="A904" s="190">
        <v>811149</v>
      </c>
      <c r="B904" s="190" t="s">
        <v>58</v>
      </c>
      <c r="D904" s="190" t="s">
        <v>6147</v>
      </c>
      <c r="E904" s="190" t="s">
        <v>6147</v>
      </c>
      <c r="F904" s="190" t="s">
        <v>6147</v>
      </c>
      <c r="H904" s="190" t="s">
        <v>6147</v>
      </c>
      <c r="J904" s="190" t="s">
        <v>6147</v>
      </c>
      <c r="K904" s="190" t="s">
        <v>6147</v>
      </c>
      <c r="L904" s="190" t="s">
        <v>6147</v>
      </c>
      <c r="M904" s="190" t="s">
        <v>6147</v>
      </c>
      <c r="N904" s="190" t="s">
        <v>6147</v>
      </c>
    </row>
    <row r="905" spans="1:14" x14ac:dyDescent="0.2">
      <c r="A905" s="190">
        <v>811152</v>
      </c>
      <c r="B905" s="190" t="s">
        <v>58</v>
      </c>
      <c r="C905" s="190" t="s">
        <v>6147</v>
      </c>
      <c r="D905" s="190" t="s">
        <v>6147</v>
      </c>
      <c r="E905" s="190" t="s">
        <v>6147</v>
      </c>
      <c r="F905" s="190" t="s">
        <v>6147</v>
      </c>
      <c r="H905" s="190" t="s">
        <v>6147</v>
      </c>
      <c r="I905" s="190" t="s">
        <v>6147</v>
      </c>
      <c r="J905" s="190" t="s">
        <v>6147</v>
      </c>
      <c r="K905" s="190" t="s">
        <v>6147</v>
      </c>
      <c r="L905" s="190" t="s">
        <v>6147</v>
      </c>
      <c r="M905" s="190" t="s">
        <v>6147</v>
      </c>
      <c r="N905" s="190" t="s">
        <v>6147</v>
      </c>
    </row>
    <row r="906" spans="1:14" x14ac:dyDescent="0.2">
      <c r="A906" s="190">
        <v>811155</v>
      </c>
      <c r="B906" s="190" t="s">
        <v>58</v>
      </c>
      <c r="C906" s="190" t="s">
        <v>6147</v>
      </c>
      <c r="D906" s="190" t="s">
        <v>6147</v>
      </c>
      <c r="E906" s="190" t="s">
        <v>6147</v>
      </c>
      <c r="H906" s="190" t="s">
        <v>6147</v>
      </c>
      <c r="I906" s="190" t="s">
        <v>6147</v>
      </c>
      <c r="J906" s="190" t="s">
        <v>6147</v>
      </c>
      <c r="K906" s="190" t="s">
        <v>6147</v>
      </c>
      <c r="L906" s="190" t="s">
        <v>6147</v>
      </c>
      <c r="M906" s="190" t="s">
        <v>6147</v>
      </c>
      <c r="N906" s="190" t="s">
        <v>6147</v>
      </c>
    </row>
    <row r="907" spans="1:14" x14ac:dyDescent="0.2">
      <c r="A907" s="190">
        <v>811156</v>
      </c>
      <c r="B907" s="190" t="s">
        <v>58</v>
      </c>
      <c r="C907" s="190" t="s">
        <v>6147</v>
      </c>
      <c r="D907" s="190" t="s">
        <v>6147</v>
      </c>
      <c r="E907" s="190" t="s">
        <v>6147</v>
      </c>
      <c r="F907" s="190" t="s">
        <v>6147</v>
      </c>
      <c r="G907" s="190" t="s">
        <v>6147</v>
      </c>
      <c r="H907" s="190" t="s">
        <v>6147</v>
      </c>
      <c r="I907" s="190" t="s">
        <v>6147</v>
      </c>
      <c r="J907" s="190" t="s">
        <v>6147</v>
      </c>
      <c r="K907" s="190" t="s">
        <v>6147</v>
      </c>
      <c r="L907" s="190" t="s">
        <v>6147</v>
      </c>
      <c r="M907" s="190" t="s">
        <v>6147</v>
      </c>
      <c r="N907" s="190" t="s">
        <v>6147</v>
      </c>
    </row>
    <row r="908" spans="1:14" x14ac:dyDescent="0.2">
      <c r="A908" s="190">
        <v>811158</v>
      </c>
      <c r="B908" s="190" t="s">
        <v>58</v>
      </c>
      <c r="C908" s="190" t="s">
        <v>6147</v>
      </c>
      <c r="D908" s="190" t="s">
        <v>6147</v>
      </c>
      <c r="E908" s="190" t="s">
        <v>6147</v>
      </c>
      <c r="F908" s="190" t="s">
        <v>6147</v>
      </c>
      <c r="H908" s="190" t="s">
        <v>6147</v>
      </c>
      <c r="I908" s="190" t="s">
        <v>6147</v>
      </c>
      <c r="J908" s="190" t="s">
        <v>6147</v>
      </c>
      <c r="K908" s="190" t="s">
        <v>6147</v>
      </c>
      <c r="L908" s="190" t="s">
        <v>6147</v>
      </c>
      <c r="M908" s="190" t="s">
        <v>6147</v>
      </c>
      <c r="N908" s="190" t="s">
        <v>6147</v>
      </c>
    </row>
    <row r="909" spans="1:14" x14ac:dyDescent="0.2">
      <c r="A909" s="190">
        <v>811159</v>
      </c>
      <c r="B909" s="190" t="s">
        <v>58</v>
      </c>
      <c r="D909" s="190" t="s">
        <v>6147</v>
      </c>
      <c r="E909" s="190" t="s">
        <v>6147</v>
      </c>
      <c r="H909" s="190" t="s">
        <v>6147</v>
      </c>
      <c r="I909" s="190" t="s">
        <v>6147</v>
      </c>
      <c r="J909" s="190" t="s">
        <v>6147</v>
      </c>
      <c r="K909" s="190" t="s">
        <v>6147</v>
      </c>
      <c r="L909" s="190" t="s">
        <v>6147</v>
      </c>
      <c r="M909" s="190" t="s">
        <v>6147</v>
      </c>
      <c r="N909" s="190" t="s">
        <v>6147</v>
      </c>
    </row>
    <row r="910" spans="1:14" x14ac:dyDescent="0.2">
      <c r="A910" s="190">
        <v>811160</v>
      </c>
      <c r="B910" s="190" t="s">
        <v>58</v>
      </c>
      <c r="C910" s="190" t="s">
        <v>6147</v>
      </c>
      <c r="D910" s="190" t="s">
        <v>6147</v>
      </c>
      <c r="E910" s="190" t="s">
        <v>6147</v>
      </c>
      <c r="F910" s="190" t="s">
        <v>6147</v>
      </c>
      <c r="G910" s="190" t="s">
        <v>6147</v>
      </c>
      <c r="I910" s="190" t="s">
        <v>6147</v>
      </c>
      <c r="J910" s="190" t="s">
        <v>6147</v>
      </c>
      <c r="K910" s="190" t="s">
        <v>6147</v>
      </c>
      <c r="L910" s="190" t="s">
        <v>6147</v>
      </c>
      <c r="M910" s="190" t="s">
        <v>6147</v>
      </c>
      <c r="N910" s="190" t="s">
        <v>6147</v>
      </c>
    </row>
    <row r="911" spans="1:14" x14ac:dyDescent="0.2">
      <c r="A911" s="190">
        <v>811161</v>
      </c>
      <c r="B911" s="190" t="s">
        <v>58</v>
      </c>
      <c r="D911" s="190" t="s">
        <v>6147</v>
      </c>
      <c r="E911" s="190" t="s">
        <v>6147</v>
      </c>
      <c r="F911" s="190" t="s">
        <v>6147</v>
      </c>
      <c r="G911" s="190" t="s">
        <v>6147</v>
      </c>
      <c r="H911" s="190" t="s">
        <v>6147</v>
      </c>
      <c r="I911" s="190" t="s">
        <v>6147</v>
      </c>
      <c r="J911" s="190" t="s">
        <v>6147</v>
      </c>
      <c r="K911" s="190" t="s">
        <v>6147</v>
      </c>
      <c r="L911" s="190" t="s">
        <v>6147</v>
      </c>
      <c r="M911" s="190" t="s">
        <v>6147</v>
      </c>
      <c r="N911" s="190" t="s">
        <v>6147</v>
      </c>
    </row>
    <row r="912" spans="1:14" x14ac:dyDescent="0.2">
      <c r="A912" s="190">
        <v>811163</v>
      </c>
      <c r="B912" s="190" t="s">
        <v>58</v>
      </c>
      <c r="D912" s="190" t="s">
        <v>6147</v>
      </c>
      <c r="E912" s="190" t="s">
        <v>6147</v>
      </c>
      <c r="F912" s="190" t="s">
        <v>6147</v>
      </c>
      <c r="I912" s="190" t="s">
        <v>6147</v>
      </c>
      <c r="K912" s="190" t="s">
        <v>6147</v>
      </c>
      <c r="L912" s="190" t="s">
        <v>6147</v>
      </c>
    </row>
    <row r="913" spans="1:14" x14ac:dyDescent="0.2">
      <c r="A913" s="190">
        <v>811166</v>
      </c>
      <c r="B913" s="190" t="s">
        <v>58</v>
      </c>
      <c r="C913" s="190" t="s">
        <v>6147</v>
      </c>
      <c r="D913" s="190" t="s">
        <v>6147</v>
      </c>
      <c r="E913" s="190" t="s">
        <v>6147</v>
      </c>
      <c r="F913" s="190" t="s">
        <v>6147</v>
      </c>
      <c r="G913" s="190" t="s">
        <v>6147</v>
      </c>
      <c r="H913" s="190" t="s">
        <v>6147</v>
      </c>
      <c r="I913" s="190" t="s">
        <v>6147</v>
      </c>
      <c r="J913" s="190" t="s">
        <v>6147</v>
      </c>
      <c r="K913" s="190" t="s">
        <v>6147</v>
      </c>
      <c r="L913" s="190" t="s">
        <v>6147</v>
      </c>
      <c r="M913" s="190" t="s">
        <v>6147</v>
      </c>
      <c r="N913" s="190" t="s">
        <v>6147</v>
      </c>
    </row>
    <row r="914" spans="1:14" x14ac:dyDescent="0.2">
      <c r="A914" s="190">
        <v>811169</v>
      </c>
      <c r="B914" s="190" t="s">
        <v>58</v>
      </c>
      <c r="C914" s="190" t="s">
        <v>6147</v>
      </c>
      <c r="E914" s="190" t="s">
        <v>6147</v>
      </c>
      <c r="F914" s="190" t="s">
        <v>6147</v>
      </c>
      <c r="G914" s="190" t="s">
        <v>6147</v>
      </c>
      <c r="H914" s="190" t="s">
        <v>6147</v>
      </c>
      <c r="I914" s="190" t="s">
        <v>6147</v>
      </c>
      <c r="J914" s="190" t="s">
        <v>6147</v>
      </c>
      <c r="K914" s="190" t="s">
        <v>6147</v>
      </c>
      <c r="L914" s="190" t="s">
        <v>6147</v>
      </c>
      <c r="M914" s="190" t="s">
        <v>6147</v>
      </c>
    </row>
    <row r="915" spans="1:14" x14ac:dyDescent="0.2">
      <c r="A915" s="190">
        <v>811172</v>
      </c>
      <c r="B915" s="190" t="s">
        <v>58</v>
      </c>
      <c r="D915" s="190" t="s">
        <v>6147</v>
      </c>
      <c r="E915" s="190" t="s">
        <v>6147</v>
      </c>
      <c r="I915" s="190" t="s">
        <v>6147</v>
      </c>
      <c r="K915" s="190" t="s">
        <v>6147</v>
      </c>
      <c r="L915" s="190" t="s">
        <v>6147</v>
      </c>
    </row>
    <row r="916" spans="1:14" x14ac:dyDescent="0.2">
      <c r="A916" s="190">
        <v>811174</v>
      </c>
      <c r="B916" s="190" t="s">
        <v>58</v>
      </c>
      <c r="C916" s="190" t="s">
        <v>6147</v>
      </c>
      <c r="D916" s="190" t="s">
        <v>6147</v>
      </c>
      <c r="E916" s="190" t="s">
        <v>6147</v>
      </c>
      <c r="F916" s="190" t="s">
        <v>6147</v>
      </c>
      <c r="G916" s="190" t="s">
        <v>6147</v>
      </c>
      <c r="H916" s="190" t="s">
        <v>6147</v>
      </c>
      <c r="I916" s="190" t="s">
        <v>6147</v>
      </c>
      <c r="J916" s="190" t="s">
        <v>6147</v>
      </c>
      <c r="K916" s="190" t="s">
        <v>6147</v>
      </c>
      <c r="L916" s="190" t="s">
        <v>6147</v>
      </c>
      <c r="M916" s="190" t="s">
        <v>6147</v>
      </c>
      <c r="N916" s="190" t="s">
        <v>6147</v>
      </c>
    </row>
    <row r="917" spans="1:14" x14ac:dyDescent="0.2">
      <c r="A917" s="190">
        <v>811176</v>
      </c>
      <c r="B917" s="190" t="s">
        <v>58</v>
      </c>
      <c r="D917" s="190" t="s">
        <v>6147</v>
      </c>
      <c r="E917" s="190" t="s">
        <v>6147</v>
      </c>
      <c r="G917" s="190" t="s">
        <v>6147</v>
      </c>
      <c r="H917" s="190" t="s">
        <v>6147</v>
      </c>
      <c r="J917" s="190" t="s">
        <v>6147</v>
      </c>
      <c r="K917" s="190" t="s">
        <v>6147</v>
      </c>
      <c r="L917" s="190" t="s">
        <v>6147</v>
      </c>
      <c r="M917" s="190" t="s">
        <v>6147</v>
      </c>
      <c r="N917" s="190" t="s">
        <v>6147</v>
      </c>
    </row>
    <row r="918" spans="1:14" x14ac:dyDescent="0.2">
      <c r="A918" s="190">
        <v>811177</v>
      </c>
      <c r="B918" s="190" t="s">
        <v>58</v>
      </c>
      <c r="C918" s="190" t="s">
        <v>6147</v>
      </c>
      <c r="D918" s="190" t="s">
        <v>6147</v>
      </c>
      <c r="E918" s="190" t="s">
        <v>6147</v>
      </c>
      <c r="F918" s="190" t="s">
        <v>6147</v>
      </c>
      <c r="G918" s="190" t="s">
        <v>6147</v>
      </c>
      <c r="H918" s="190" t="s">
        <v>6147</v>
      </c>
      <c r="I918" s="190" t="s">
        <v>6147</v>
      </c>
      <c r="J918" s="190" t="s">
        <v>6147</v>
      </c>
      <c r="K918" s="190" t="s">
        <v>6147</v>
      </c>
      <c r="L918" s="190" t="s">
        <v>6147</v>
      </c>
      <c r="M918" s="190" t="s">
        <v>6147</v>
      </c>
      <c r="N918" s="190" t="s">
        <v>6147</v>
      </c>
    </row>
    <row r="919" spans="1:14" x14ac:dyDescent="0.2">
      <c r="A919" s="190">
        <v>811180</v>
      </c>
      <c r="B919" s="190" t="s">
        <v>58</v>
      </c>
      <c r="D919" s="190" t="s">
        <v>6147</v>
      </c>
      <c r="E919" s="190" t="s">
        <v>6147</v>
      </c>
      <c r="F919" s="190" t="s">
        <v>6147</v>
      </c>
      <c r="G919" s="190" t="s">
        <v>6147</v>
      </c>
      <c r="I919" s="190" t="s">
        <v>6147</v>
      </c>
      <c r="J919" s="190" t="s">
        <v>6147</v>
      </c>
      <c r="K919" s="190" t="s">
        <v>6147</v>
      </c>
      <c r="L919" s="190" t="s">
        <v>6147</v>
      </c>
      <c r="M919" s="190" t="s">
        <v>6147</v>
      </c>
      <c r="N919" s="190" t="s">
        <v>6147</v>
      </c>
    </row>
    <row r="920" spans="1:14" x14ac:dyDescent="0.2">
      <c r="A920" s="190">
        <v>811182</v>
      </c>
      <c r="B920" s="190" t="s">
        <v>58</v>
      </c>
      <c r="D920" s="190" t="s">
        <v>6147</v>
      </c>
      <c r="E920" s="190" t="s">
        <v>6147</v>
      </c>
      <c r="F920" s="190" t="s">
        <v>6147</v>
      </c>
      <c r="I920" s="190" t="s">
        <v>6147</v>
      </c>
      <c r="K920" s="190" t="s">
        <v>6147</v>
      </c>
      <c r="L920" s="190" t="s">
        <v>6147</v>
      </c>
    </row>
    <row r="921" spans="1:14" x14ac:dyDescent="0.2">
      <c r="A921" s="190">
        <v>811183</v>
      </c>
      <c r="B921" s="190" t="s">
        <v>58</v>
      </c>
      <c r="C921" s="190" t="s">
        <v>6147</v>
      </c>
      <c r="D921" s="190" t="s">
        <v>6147</v>
      </c>
      <c r="E921" s="190" t="s">
        <v>6147</v>
      </c>
      <c r="F921" s="190" t="s">
        <v>6147</v>
      </c>
      <c r="G921" s="190" t="s">
        <v>6147</v>
      </c>
      <c r="H921" s="190" t="s">
        <v>6147</v>
      </c>
      <c r="I921" s="190" t="s">
        <v>6147</v>
      </c>
      <c r="J921" s="190" t="s">
        <v>6147</v>
      </c>
      <c r="K921" s="190" t="s">
        <v>6147</v>
      </c>
      <c r="L921" s="190" t="s">
        <v>6147</v>
      </c>
      <c r="M921" s="190" t="s">
        <v>6147</v>
      </c>
      <c r="N921" s="190" t="s">
        <v>6147</v>
      </c>
    </row>
    <row r="922" spans="1:14" x14ac:dyDescent="0.2">
      <c r="A922" s="190">
        <v>811184</v>
      </c>
      <c r="B922" s="190" t="s">
        <v>58</v>
      </c>
      <c r="D922" s="190" t="s">
        <v>6147</v>
      </c>
      <c r="G922" s="190" t="s">
        <v>6147</v>
      </c>
      <c r="J922" s="190" t="s">
        <v>6147</v>
      </c>
      <c r="L922" s="190" t="s">
        <v>6147</v>
      </c>
      <c r="M922" s="190" t="s">
        <v>6147</v>
      </c>
      <c r="N922" s="190" t="s">
        <v>6147</v>
      </c>
    </row>
    <row r="923" spans="1:14" x14ac:dyDescent="0.2">
      <c r="A923" s="190">
        <v>811187</v>
      </c>
      <c r="B923" s="190" t="s">
        <v>58</v>
      </c>
      <c r="D923" s="190" t="s">
        <v>6147</v>
      </c>
      <c r="E923" s="190" t="s">
        <v>6147</v>
      </c>
      <c r="F923" s="190" t="s">
        <v>6147</v>
      </c>
      <c r="G923" s="190" t="s">
        <v>6147</v>
      </c>
      <c r="H923" s="190" t="s">
        <v>6147</v>
      </c>
      <c r="I923" s="190" t="s">
        <v>6147</v>
      </c>
      <c r="J923" s="190" t="s">
        <v>6147</v>
      </c>
      <c r="K923" s="190" t="s">
        <v>6147</v>
      </c>
      <c r="L923" s="190" t="s">
        <v>6147</v>
      </c>
      <c r="M923" s="190" t="s">
        <v>6147</v>
      </c>
      <c r="N923" s="190" t="s">
        <v>6147</v>
      </c>
    </row>
    <row r="924" spans="1:14" x14ac:dyDescent="0.2">
      <c r="A924" s="190">
        <v>811191</v>
      </c>
      <c r="B924" s="190" t="s">
        <v>58</v>
      </c>
      <c r="C924" s="190" t="s">
        <v>6147</v>
      </c>
      <c r="K924" s="190" t="s">
        <v>6147</v>
      </c>
      <c r="L924" s="190" t="s">
        <v>6147</v>
      </c>
      <c r="M924" s="190" t="s">
        <v>6147</v>
      </c>
      <c r="N924" s="190" t="s">
        <v>6147</v>
      </c>
    </row>
    <row r="925" spans="1:14" x14ac:dyDescent="0.2">
      <c r="A925" s="190">
        <v>811193</v>
      </c>
      <c r="B925" s="190" t="s">
        <v>58</v>
      </c>
      <c r="C925" s="190" t="s">
        <v>6147</v>
      </c>
      <c r="D925" s="190" t="s">
        <v>6147</v>
      </c>
      <c r="E925" s="190" t="s">
        <v>6147</v>
      </c>
      <c r="F925" s="190" t="s">
        <v>6147</v>
      </c>
      <c r="G925" s="190" t="s">
        <v>6147</v>
      </c>
      <c r="H925" s="190" t="s">
        <v>6147</v>
      </c>
      <c r="I925" s="190" t="s">
        <v>6147</v>
      </c>
      <c r="J925" s="190" t="s">
        <v>6147</v>
      </c>
      <c r="K925" s="190" t="s">
        <v>6147</v>
      </c>
      <c r="L925" s="190" t="s">
        <v>6147</v>
      </c>
      <c r="M925" s="190" t="s">
        <v>6147</v>
      </c>
      <c r="N925" s="190" t="s">
        <v>6147</v>
      </c>
    </row>
    <row r="926" spans="1:14" x14ac:dyDescent="0.2">
      <c r="A926" s="190">
        <v>811194</v>
      </c>
      <c r="B926" s="190" t="s">
        <v>58</v>
      </c>
      <c r="C926" s="190" t="s">
        <v>6147</v>
      </c>
      <c r="D926" s="190" t="s">
        <v>6147</v>
      </c>
      <c r="E926" s="190" t="s">
        <v>6147</v>
      </c>
      <c r="F926" s="190" t="s">
        <v>6147</v>
      </c>
      <c r="G926" s="190" t="s">
        <v>6147</v>
      </c>
      <c r="H926" s="190" t="s">
        <v>6147</v>
      </c>
      <c r="I926" s="190" t="s">
        <v>6147</v>
      </c>
      <c r="J926" s="190" t="s">
        <v>6147</v>
      </c>
      <c r="K926" s="190" t="s">
        <v>6147</v>
      </c>
      <c r="L926" s="190" t="s">
        <v>6147</v>
      </c>
      <c r="M926" s="190" t="s">
        <v>6147</v>
      </c>
      <c r="N926" s="190" t="s">
        <v>6147</v>
      </c>
    </row>
    <row r="927" spans="1:14" x14ac:dyDescent="0.2">
      <c r="A927" s="190">
        <v>811197</v>
      </c>
      <c r="B927" s="190" t="s">
        <v>58</v>
      </c>
      <c r="C927" s="190" t="s">
        <v>6147</v>
      </c>
      <c r="D927" s="190" t="s">
        <v>6147</v>
      </c>
      <c r="E927" s="190" t="s">
        <v>6147</v>
      </c>
      <c r="G927" s="190" t="s">
        <v>6147</v>
      </c>
      <c r="H927" s="190" t="s">
        <v>6147</v>
      </c>
      <c r="I927" s="190" t="s">
        <v>6147</v>
      </c>
      <c r="J927" s="190" t="s">
        <v>6147</v>
      </c>
      <c r="K927" s="190" t="s">
        <v>6147</v>
      </c>
      <c r="L927" s="190" t="s">
        <v>6147</v>
      </c>
      <c r="M927" s="190" t="s">
        <v>6147</v>
      </c>
      <c r="N927" s="190" t="s">
        <v>6147</v>
      </c>
    </row>
    <row r="928" spans="1:14" x14ac:dyDescent="0.2">
      <c r="A928" s="190">
        <v>811198</v>
      </c>
      <c r="B928" s="190" t="s">
        <v>58</v>
      </c>
      <c r="D928" s="190" t="s">
        <v>6147</v>
      </c>
      <c r="E928" s="190" t="s">
        <v>6147</v>
      </c>
      <c r="F928" s="190" t="s">
        <v>6147</v>
      </c>
      <c r="G928" s="190" t="s">
        <v>6147</v>
      </c>
      <c r="I928" s="190" t="s">
        <v>6147</v>
      </c>
      <c r="J928" s="190" t="s">
        <v>6147</v>
      </c>
      <c r="K928" s="190" t="s">
        <v>6147</v>
      </c>
      <c r="L928" s="190" t="s">
        <v>6147</v>
      </c>
      <c r="M928" s="190" t="s">
        <v>6147</v>
      </c>
      <c r="N928" s="190" t="s">
        <v>6147</v>
      </c>
    </row>
    <row r="929" spans="1:14" x14ac:dyDescent="0.2">
      <c r="A929" s="190">
        <v>811199</v>
      </c>
      <c r="B929" s="190" t="s">
        <v>58</v>
      </c>
      <c r="D929" s="190" t="s">
        <v>6147</v>
      </c>
      <c r="E929" s="190" t="s">
        <v>6147</v>
      </c>
      <c r="F929" s="190" t="s">
        <v>6147</v>
      </c>
      <c r="I929" s="190" t="s">
        <v>6147</v>
      </c>
      <c r="J929" s="190" t="s">
        <v>6147</v>
      </c>
      <c r="L929" s="190" t="s">
        <v>6147</v>
      </c>
    </row>
    <row r="930" spans="1:14" x14ac:dyDescent="0.2">
      <c r="A930" s="190">
        <v>811201</v>
      </c>
      <c r="B930" s="190" t="s">
        <v>58</v>
      </c>
      <c r="C930" s="190" t="s">
        <v>6147</v>
      </c>
      <c r="D930" s="190" t="s">
        <v>6147</v>
      </c>
      <c r="E930" s="190" t="s">
        <v>6147</v>
      </c>
      <c r="F930" s="190" t="s">
        <v>6147</v>
      </c>
      <c r="G930" s="190" t="s">
        <v>6147</v>
      </c>
      <c r="H930" s="190" t="s">
        <v>6147</v>
      </c>
      <c r="I930" s="190" t="s">
        <v>6147</v>
      </c>
      <c r="J930" s="190" t="s">
        <v>6147</v>
      </c>
      <c r="K930" s="190" t="s">
        <v>6147</v>
      </c>
      <c r="L930" s="190" t="s">
        <v>6147</v>
      </c>
      <c r="M930" s="190" t="s">
        <v>6147</v>
      </c>
      <c r="N930" s="190" t="s">
        <v>6147</v>
      </c>
    </row>
    <row r="931" spans="1:14" x14ac:dyDescent="0.2">
      <c r="A931" s="190">
        <v>811202</v>
      </c>
      <c r="B931" s="190" t="s">
        <v>58</v>
      </c>
      <c r="C931" s="190" t="s">
        <v>6147</v>
      </c>
      <c r="D931" s="190" t="s">
        <v>6147</v>
      </c>
      <c r="E931" s="190" t="s">
        <v>6147</v>
      </c>
      <c r="F931" s="190" t="s">
        <v>6147</v>
      </c>
      <c r="G931" s="190" t="s">
        <v>6147</v>
      </c>
      <c r="I931" s="190" t="s">
        <v>6147</v>
      </c>
      <c r="J931" s="190" t="s">
        <v>6147</v>
      </c>
      <c r="K931" s="190" t="s">
        <v>6147</v>
      </c>
      <c r="L931" s="190" t="s">
        <v>6147</v>
      </c>
      <c r="M931" s="190" t="s">
        <v>6147</v>
      </c>
      <c r="N931" s="190" t="s">
        <v>6147</v>
      </c>
    </row>
    <row r="932" spans="1:14" x14ac:dyDescent="0.2">
      <c r="A932" s="190">
        <v>811203</v>
      </c>
      <c r="B932" s="190" t="s">
        <v>58</v>
      </c>
      <c r="C932" s="190" t="s">
        <v>6147</v>
      </c>
      <c r="D932" s="190" t="s">
        <v>6147</v>
      </c>
      <c r="E932" s="190" t="s">
        <v>6147</v>
      </c>
      <c r="F932" s="190" t="s">
        <v>6147</v>
      </c>
      <c r="G932" s="190" t="s">
        <v>6147</v>
      </c>
      <c r="H932" s="190" t="s">
        <v>6147</v>
      </c>
      <c r="I932" s="190" t="s">
        <v>6147</v>
      </c>
      <c r="J932" s="190" t="s">
        <v>6147</v>
      </c>
      <c r="K932" s="190" t="s">
        <v>6147</v>
      </c>
      <c r="L932" s="190" t="s">
        <v>6147</v>
      </c>
      <c r="M932" s="190" t="s">
        <v>6147</v>
      </c>
      <c r="N932" s="190" t="s">
        <v>6147</v>
      </c>
    </row>
    <row r="933" spans="1:14" x14ac:dyDescent="0.2">
      <c r="A933" s="190">
        <v>811204</v>
      </c>
      <c r="B933" s="190" t="s">
        <v>58</v>
      </c>
      <c r="C933" s="190" t="s">
        <v>6147</v>
      </c>
      <c r="D933" s="190" t="s">
        <v>6147</v>
      </c>
      <c r="E933" s="190" t="s">
        <v>6147</v>
      </c>
      <c r="F933" s="190" t="s">
        <v>6147</v>
      </c>
      <c r="G933" s="190" t="s">
        <v>6147</v>
      </c>
      <c r="H933" s="190" t="s">
        <v>6147</v>
      </c>
      <c r="I933" s="190" t="s">
        <v>6147</v>
      </c>
      <c r="J933" s="190" t="s">
        <v>6147</v>
      </c>
      <c r="K933" s="190" t="s">
        <v>6147</v>
      </c>
      <c r="L933" s="190" t="s">
        <v>6147</v>
      </c>
      <c r="M933" s="190" t="s">
        <v>6147</v>
      </c>
      <c r="N933" s="190" t="s">
        <v>6147</v>
      </c>
    </row>
    <row r="934" spans="1:14" x14ac:dyDescent="0.2">
      <c r="A934" s="190">
        <v>811207</v>
      </c>
      <c r="B934" s="190" t="s">
        <v>58</v>
      </c>
      <c r="C934" s="190" t="s">
        <v>6147</v>
      </c>
      <c r="D934" s="190" t="s">
        <v>6147</v>
      </c>
      <c r="F934" s="190" t="s">
        <v>6147</v>
      </c>
      <c r="G934" s="190" t="s">
        <v>6147</v>
      </c>
      <c r="I934" s="190" t="s">
        <v>6147</v>
      </c>
      <c r="J934" s="190" t="s">
        <v>6147</v>
      </c>
      <c r="K934" s="190" t="s">
        <v>6147</v>
      </c>
      <c r="L934" s="190" t="s">
        <v>6147</v>
      </c>
      <c r="M934" s="190" t="s">
        <v>6147</v>
      </c>
      <c r="N934" s="190" t="s">
        <v>6147</v>
      </c>
    </row>
    <row r="935" spans="1:14" x14ac:dyDescent="0.2">
      <c r="A935" s="190">
        <v>811208</v>
      </c>
      <c r="B935" s="190" t="s">
        <v>58</v>
      </c>
      <c r="C935" s="190" t="s">
        <v>6147</v>
      </c>
      <c r="D935" s="190" t="s">
        <v>6147</v>
      </c>
      <c r="E935" s="190" t="s">
        <v>6147</v>
      </c>
      <c r="F935" s="190" t="s">
        <v>6147</v>
      </c>
      <c r="G935" s="190" t="s">
        <v>6147</v>
      </c>
      <c r="H935" s="190" t="s">
        <v>6147</v>
      </c>
      <c r="I935" s="190" t="s">
        <v>6147</v>
      </c>
      <c r="J935" s="190" t="s">
        <v>6147</v>
      </c>
      <c r="K935" s="190" t="s">
        <v>6147</v>
      </c>
      <c r="L935" s="190" t="s">
        <v>6147</v>
      </c>
      <c r="M935" s="190" t="s">
        <v>6147</v>
      </c>
      <c r="N935" s="190" t="s">
        <v>6147</v>
      </c>
    </row>
    <row r="936" spans="1:14" x14ac:dyDescent="0.2">
      <c r="A936" s="190">
        <v>811212</v>
      </c>
      <c r="B936" s="190" t="s">
        <v>58</v>
      </c>
      <c r="D936" s="190" t="s">
        <v>6147</v>
      </c>
      <c r="E936" s="190" t="s">
        <v>6147</v>
      </c>
      <c r="F936" s="190" t="s">
        <v>6147</v>
      </c>
      <c r="G936" s="190" t="s">
        <v>6147</v>
      </c>
      <c r="H936" s="190" t="s">
        <v>6147</v>
      </c>
      <c r="I936" s="190" t="s">
        <v>6147</v>
      </c>
      <c r="J936" s="190" t="s">
        <v>6147</v>
      </c>
      <c r="K936" s="190" t="s">
        <v>6147</v>
      </c>
      <c r="L936" s="190" t="s">
        <v>6147</v>
      </c>
      <c r="M936" s="190" t="s">
        <v>6147</v>
      </c>
      <c r="N936" s="190" t="s">
        <v>6147</v>
      </c>
    </row>
    <row r="937" spans="1:14" x14ac:dyDescent="0.2">
      <c r="A937" s="190">
        <v>811213</v>
      </c>
      <c r="B937" s="190" t="s">
        <v>58</v>
      </c>
      <c r="C937" s="190" t="s">
        <v>6147</v>
      </c>
      <c r="D937" s="190" t="s">
        <v>6147</v>
      </c>
      <c r="E937" s="190" t="s">
        <v>6147</v>
      </c>
      <c r="F937" s="190" t="s">
        <v>6147</v>
      </c>
      <c r="G937" s="190" t="s">
        <v>6147</v>
      </c>
      <c r="H937" s="190" t="s">
        <v>6147</v>
      </c>
      <c r="I937" s="190" t="s">
        <v>6147</v>
      </c>
      <c r="J937" s="190" t="s">
        <v>6147</v>
      </c>
      <c r="K937" s="190" t="s">
        <v>6147</v>
      </c>
      <c r="L937" s="190" t="s">
        <v>6147</v>
      </c>
      <c r="M937" s="190" t="s">
        <v>6147</v>
      </c>
      <c r="N937" s="190" t="s">
        <v>6147</v>
      </c>
    </row>
    <row r="938" spans="1:14" x14ac:dyDescent="0.2">
      <c r="A938" s="190">
        <v>811215</v>
      </c>
      <c r="B938" s="190" t="s">
        <v>58</v>
      </c>
      <c r="D938" s="190" t="s">
        <v>6147</v>
      </c>
      <c r="E938" s="190" t="s">
        <v>6147</v>
      </c>
      <c r="F938" s="190" t="s">
        <v>6147</v>
      </c>
      <c r="H938" s="190" t="s">
        <v>6147</v>
      </c>
      <c r="J938" s="190" t="s">
        <v>6147</v>
      </c>
      <c r="K938" s="190" t="s">
        <v>6147</v>
      </c>
      <c r="M938" s="190" t="s">
        <v>6147</v>
      </c>
      <c r="N938" s="190" t="s">
        <v>6147</v>
      </c>
    </row>
    <row r="939" spans="1:14" x14ac:dyDescent="0.2">
      <c r="A939" s="190">
        <v>811219</v>
      </c>
      <c r="B939" s="190" t="s">
        <v>58</v>
      </c>
      <c r="C939" s="190" t="s">
        <v>6147</v>
      </c>
      <c r="D939" s="190" t="s">
        <v>6147</v>
      </c>
      <c r="E939" s="190" t="s">
        <v>6147</v>
      </c>
      <c r="F939" s="190" t="s">
        <v>6147</v>
      </c>
      <c r="G939" s="190" t="s">
        <v>6147</v>
      </c>
      <c r="I939" s="190" t="s">
        <v>6147</v>
      </c>
      <c r="J939" s="190" t="s">
        <v>6147</v>
      </c>
      <c r="K939" s="190" t="s">
        <v>6147</v>
      </c>
      <c r="L939" s="190" t="s">
        <v>6147</v>
      </c>
      <c r="M939" s="190" t="s">
        <v>6147</v>
      </c>
      <c r="N939" s="190" t="s">
        <v>6147</v>
      </c>
    </row>
    <row r="940" spans="1:14" x14ac:dyDescent="0.2">
      <c r="A940" s="190">
        <v>811222</v>
      </c>
      <c r="B940" s="190" t="s">
        <v>58</v>
      </c>
      <c r="C940" s="190" t="s">
        <v>6147</v>
      </c>
      <c r="D940" s="190" t="s">
        <v>6147</v>
      </c>
      <c r="E940" s="190" t="s">
        <v>6147</v>
      </c>
      <c r="F940" s="190" t="s">
        <v>6147</v>
      </c>
      <c r="G940" s="190" t="s">
        <v>6147</v>
      </c>
      <c r="H940" s="190" t="s">
        <v>6147</v>
      </c>
      <c r="I940" s="190" t="s">
        <v>6147</v>
      </c>
      <c r="J940" s="190" t="s">
        <v>6147</v>
      </c>
      <c r="K940" s="190" t="s">
        <v>6147</v>
      </c>
      <c r="L940" s="190" t="s">
        <v>6147</v>
      </c>
      <c r="M940" s="190" t="s">
        <v>6147</v>
      </c>
      <c r="N940" s="190" t="s">
        <v>6147</v>
      </c>
    </row>
    <row r="941" spans="1:14" x14ac:dyDescent="0.2">
      <c r="A941" s="190">
        <v>811224</v>
      </c>
      <c r="B941" s="190" t="s">
        <v>58</v>
      </c>
      <c r="C941" s="190" t="s">
        <v>6147</v>
      </c>
      <c r="D941" s="190" t="s">
        <v>6147</v>
      </c>
      <c r="E941" s="190" t="s">
        <v>6147</v>
      </c>
      <c r="F941" s="190" t="s">
        <v>6147</v>
      </c>
      <c r="G941" s="190" t="s">
        <v>6147</v>
      </c>
      <c r="H941" s="190" t="s">
        <v>6147</v>
      </c>
      <c r="I941" s="190" t="s">
        <v>6147</v>
      </c>
      <c r="J941" s="190" t="s">
        <v>6147</v>
      </c>
      <c r="K941" s="190" t="s">
        <v>6147</v>
      </c>
      <c r="L941" s="190" t="s">
        <v>6147</v>
      </c>
      <c r="M941" s="190" t="s">
        <v>6147</v>
      </c>
      <c r="N941" s="190" t="s">
        <v>6147</v>
      </c>
    </row>
    <row r="942" spans="1:14" x14ac:dyDescent="0.2">
      <c r="A942" s="190">
        <v>811225</v>
      </c>
      <c r="B942" s="190" t="s">
        <v>58</v>
      </c>
      <c r="C942" s="190" t="s">
        <v>6147</v>
      </c>
      <c r="D942" s="190" t="s">
        <v>6147</v>
      </c>
      <c r="E942" s="190" t="s">
        <v>6147</v>
      </c>
      <c r="F942" s="190" t="s">
        <v>6147</v>
      </c>
      <c r="G942" s="190" t="s">
        <v>6147</v>
      </c>
      <c r="H942" s="190" t="s">
        <v>6147</v>
      </c>
      <c r="I942" s="190" t="s">
        <v>6147</v>
      </c>
      <c r="J942" s="190" t="s">
        <v>6147</v>
      </c>
      <c r="K942" s="190" t="s">
        <v>6147</v>
      </c>
      <c r="L942" s="190" t="s">
        <v>6147</v>
      </c>
      <c r="M942" s="190" t="s">
        <v>6147</v>
      </c>
      <c r="N942" s="190" t="s">
        <v>6147</v>
      </c>
    </row>
    <row r="943" spans="1:14" x14ac:dyDescent="0.2">
      <c r="A943" s="190">
        <v>811227</v>
      </c>
      <c r="B943" s="190" t="s">
        <v>58</v>
      </c>
      <c r="C943" s="190" t="s">
        <v>6147</v>
      </c>
      <c r="D943" s="190" t="s">
        <v>6147</v>
      </c>
      <c r="E943" s="190" t="s">
        <v>6147</v>
      </c>
      <c r="F943" s="190" t="s">
        <v>6147</v>
      </c>
      <c r="I943" s="190" t="s">
        <v>6147</v>
      </c>
      <c r="J943" s="190" t="s">
        <v>6147</v>
      </c>
      <c r="L943" s="190" t="s">
        <v>6147</v>
      </c>
    </row>
    <row r="944" spans="1:14" x14ac:dyDescent="0.2">
      <c r="A944" s="190">
        <v>811229</v>
      </c>
      <c r="B944" s="190" t="s">
        <v>58</v>
      </c>
      <c r="C944" s="190" t="s">
        <v>6147</v>
      </c>
      <c r="D944" s="190" t="s">
        <v>6147</v>
      </c>
      <c r="E944" s="190" t="s">
        <v>6147</v>
      </c>
      <c r="F944" s="190" t="s">
        <v>6147</v>
      </c>
      <c r="G944" s="190" t="s">
        <v>6147</v>
      </c>
      <c r="I944" s="190" t="s">
        <v>6147</v>
      </c>
      <c r="J944" s="190" t="s">
        <v>6147</v>
      </c>
      <c r="K944" s="190" t="s">
        <v>6147</v>
      </c>
      <c r="L944" s="190" t="s">
        <v>6147</v>
      </c>
      <c r="M944" s="190" t="s">
        <v>6147</v>
      </c>
      <c r="N944" s="190" t="s">
        <v>6147</v>
      </c>
    </row>
    <row r="945" spans="1:14" x14ac:dyDescent="0.2">
      <c r="A945" s="190">
        <v>811232</v>
      </c>
      <c r="B945" s="190" t="s">
        <v>58</v>
      </c>
      <c r="C945" s="190" t="s">
        <v>6147</v>
      </c>
      <c r="D945" s="190" t="s">
        <v>6147</v>
      </c>
      <c r="E945" s="190" t="s">
        <v>6147</v>
      </c>
      <c r="F945" s="190" t="s">
        <v>6147</v>
      </c>
      <c r="G945" s="190" t="s">
        <v>6147</v>
      </c>
      <c r="H945" s="190" t="s">
        <v>6147</v>
      </c>
      <c r="I945" s="190" t="s">
        <v>6147</v>
      </c>
      <c r="J945" s="190" t="s">
        <v>6147</v>
      </c>
      <c r="K945" s="190" t="s">
        <v>6147</v>
      </c>
      <c r="L945" s="190" t="s">
        <v>6147</v>
      </c>
      <c r="M945" s="190" t="s">
        <v>6147</v>
      </c>
      <c r="N945" s="190" t="s">
        <v>6147</v>
      </c>
    </row>
    <row r="946" spans="1:14" x14ac:dyDescent="0.2">
      <c r="A946" s="190">
        <v>811234</v>
      </c>
      <c r="B946" s="190" t="s">
        <v>58</v>
      </c>
      <c r="C946" s="190" t="s">
        <v>6147</v>
      </c>
      <c r="D946" s="190" t="s">
        <v>6147</v>
      </c>
      <c r="E946" s="190" t="s">
        <v>6147</v>
      </c>
      <c r="F946" s="190" t="s">
        <v>6147</v>
      </c>
      <c r="G946" s="190" t="s">
        <v>6147</v>
      </c>
      <c r="H946" s="190" t="s">
        <v>6147</v>
      </c>
      <c r="I946" s="190" t="s">
        <v>6147</v>
      </c>
      <c r="J946" s="190" t="s">
        <v>6147</v>
      </c>
      <c r="K946" s="190" t="s">
        <v>6147</v>
      </c>
      <c r="L946" s="190" t="s">
        <v>6147</v>
      </c>
      <c r="M946" s="190" t="s">
        <v>6147</v>
      </c>
      <c r="N946" s="190" t="s">
        <v>6147</v>
      </c>
    </row>
    <row r="947" spans="1:14" x14ac:dyDescent="0.2">
      <c r="A947" s="190">
        <v>811239</v>
      </c>
      <c r="B947" s="190" t="s">
        <v>58</v>
      </c>
      <c r="C947" s="190" t="s">
        <v>6147</v>
      </c>
      <c r="D947" s="190" t="s">
        <v>6147</v>
      </c>
      <c r="E947" s="190" t="s">
        <v>6147</v>
      </c>
      <c r="F947" s="190" t="s">
        <v>6147</v>
      </c>
      <c r="H947" s="190" t="s">
        <v>6147</v>
      </c>
      <c r="I947" s="190" t="s">
        <v>6147</v>
      </c>
      <c r="J947" s="190" t="s">
        <v>6147</v>
      </c>
      <c r="K947" s="190" t="s">
        <v>6147</v>
      </c>
      <c r="L947" s="190" t="s">
        <v>6147</v>
      </c>
      <c r="M947" s="190" t="s">
        <v>6147</v>
      </c>
      <c r="N947" s="190" t="s">
        <v>6147</v>
      </c>
    </row>
    <row r="948" spans="1:14" x14ac:dyDescent="0.2">
      <c r="A948" s="190">
        <v>811243</v>
      </c>
      <c r="B948" s="190" t="s">
        <v>58</v>
      </c>
      <c r="C948" s="190" t="s">
        <v>6147</v>
      </c>
      <c r="D948" s="190" t="s">
        <v>6147</v>
      </c>
      <c r="E948" s="190" t="s">
        <v>6147</v>
      </c>
      <c r="F948" s="190" t="s">
        <v>6147</v>
      </c>
      <c r="G948" s="190" t="s">
        <v>6147</v>
      </c>
      <c r="I948" s="190" t="s">
        <v>6147</v>
      </c>
      <c r="J948" s="190" t="s">
        <v>6147</v>
      </c>
      <c r="K948" s="190" t="s">
        <v>6147</v>
      </c>
      <c r="L948" s="190" t="s">
        <v>6147</v>
      </c>
      <c r="M948" s="190" t="s">
        <v>6147</v>
      </c>
    </row>
    <row r="949" spans="1:14" x14ac:dyDescent="0.2">
      <c r="A949" s="190">
        <v>811247</v>
      </c>
      <c r="B949" s="190" t="s">
        <v>58</v>
      </c>
      <c r="C949" s="190" t="s">
        <v>6147</v>
      </c>
      <c r="D949" s="190" t="s">
        <v>6147</v>
      </c>
      <c r="E949" s="190" t="s">
        <v>6147</v>
      </c>
      <c r="F949" s="190" t="s">
        <v>6147</v>
      </c>
      <c r="G949" s="190" t="s">
        <v>6147</v>
      </c>
      <c r="H949" s="190" t="s">
        <v>6147</v>
      </c>
      <c r="I949" s="190" t="s">
        <v>6147</v>
      </c>
      <c r="J949" s="190" t="s">
        <v>6147</v>
      </c>
      <c r="K949" s="190" t="s">
        <v>6147</v>
      </c>
      <c r="L949" s="190" t="s">
        <v>6147</v>
      </c>
      <c r="M949" s="190" t="s">
        <v>6147</v>
      </c>
      <c r="N949" s="190" t="s">
        <v>6147</v>
      </c>
    </row>
    <row r="950" spans="1:14" x14ac:dyDescent="0.2">
      <c r="A950" s="190">
        <v>811248</v>
      </c>
      <c r="B950" s="190" t="s">
        <v>58</v>
      </c>
      <c r="C950" s="190" t="s">
        <v>6147</v>
      </c>
      <c r="D950" s="190" t="s">
        <v>6147</v>
      </c>
      <c r="E950" s="190" t="s">
        <v>6147</v>
      </c>
      <c r="F950" s="190" t="s">
        <v>6147</v>
      </c>
      <c r="G950" s="190" t="s">
        <v>6147</v>
      </c>
      <c r="H950" s="190" t="s">
        <v>6147</v>
      </c>
      <c r="I950" s="190" t="s">
        <v>6147</v>
      </c>
      <c r="J950" s="190" t="s">
        <v>6147</v>
      </c>
      <c r="K950" s="190" t="s">
        <v>6147</v>
      </c>
      <c r="L950" s="190" t="s">
        <v>6147</v>
      </c>
      <c r="M950" s="190" t="s">
        <v>6147</v>
      </c>
      <c r="N950" s="190" t="s">
        <v>6147</v>
      </c>
    </row>
    <row r="951" spans="1:14" x14ac:dyDescent="0.2">
      <c r="A951" s="190">
        <v>811249</v>
      </c>
      <c r="B951" s="190" t="s">
        <v>58</v>
      </c>
      <c r="C951" s="190" t="s">
        <v>6147</v>
      </c>
      <c r="D951" s="190" t="s">
        <v>6147</v>
      </c>
      <c r="E951" s="190" t="s">
        <v>6147</v>
      </c>
      <c r="F951" s="190" t="s">
        <v>6147</v>
      </c>
      <c r="G951" s="190" t="s">
        <v>6147</v>
      </c>
      <c r="H951" s="190" t="s">
        <v>6147</v>
      </c>
      <c r="I951" s="190" t="s">
        <v>6147</v>
      </c>
      <c r="J951" s="190" t="s">
        <v>6147</v>
      </c>
      <c r="K951" s="190" t="s">
        <v>6147</v>
      </c>
      <c r="L951" s="190" t="s">
        <v>6147</v>
      </c>
      <c r="M951" s="190" t="s">
        <v>6147</v>
      </c>
      <c r="N951" s="190" t="s">
        <v>6147</v>
      </c>
    </row>
    <row r="952" spans="1:14" x14ac:dyDescent="0.2">
      <c r="A952" s="190">
        <v>811250</v>
      </c>
      <c r="B952" s="190" t="s">
        <v>58</v>
      </c>
      <c r="C952" s="190" t="s">
        <v>6147</v>
      </c>
      <c r="D952" s="190" t="s">
        <v>6147</v>
      </c>
      <c r="E952" s="190" t="s">
        <v>6147</v>
      </c>
      <c r="F952" s="190" t="s">
        <v>6147</v>
      </c>
      <c r="G952" s="190" t="s">
        <v>6147</v>
      </c>
      <c r="H952" s="190" t="s">
        <v>6147</v>
      </c>
      <c r="I952" s="190" t="s">
        <v>6147</v>
      </c>
      <c r="J952" s="190" t="s">
        <v>6147</v>
      </c>
      <c r="K952" s="190" t="s">
        <v>6147</v>
      </c>
      <c r="L952" s="190" t="s">
        <v>6147</v>
      </c>
      <c r="M952" s="190" t="s">
        <v>6147</v>
      </c>
      <c r="N952" s="190" t="s">
        <v>6147</v>
      </c>
    </row>
    <row r="953" spans="1:14" x14ac:dyDescent="0.2">
      <c r="A953" s="190">
        <v>811251</v>
      </c>
      <c r="B953" s="190" t="s">
        <v>58</v>
      </c>
      <c r="C953" s="190" t="s">
        <v>6147</v>
      </c>
      <c r="D953" s="190" t="s">
        <v>6147</v>
      </c>
      <c r="E953" s="190" t="s">
        <v>6147</v>
      </c>
      <c r="I953" s="190" t="s">
        <v>6147</v>
      </c>
      <c r="J953" s="190" t="s">
        <v>6147</v>
      </c>
      <c r="K953" s="190" t="s">
        <v>6147</v>
      </c>
      <c r="L953" s="190" t="s">
        <v>6147</v>
      </c>
    </row>
    <row r="954" spans="1:14" x14ac:dyDescent="0.2">
      <c r="A954" s="190">
        <v>811254</v>
      </c>
      <c r="B954" s="190" t="s">
        <v>58</v>
      </c>
      <c r="C954" s="190" t="s">
        <v>6147</v>
      </c>
      <c r="D954" s="190" t="s">
        <v>6147</v>
      </c>
      <c r="E954" s="190" t="s">
        <v>6147</v>
      </c>
      <c r="F954" s="190" t="s">
        <v>6147</v>
      </c>
      <c r="G954" s="190" t="s">
        <v>6147</v>
      </c>
      <c r="H954" s="190" t="s">
        <v>6147</v>
      </c>
      <c r="I954" s="190" t="s">
        <v>6147</v>
      </c>
      <c r="J954" s="190" t="s">
        <v>6147</v>
      </c>
      <c r="K954" s="190" t="s">
        <v>6147</v>
      </c>
      <c r="L954" s="190" t="s">
        <v>6147</v>
      </c>
      <c r="M954" s="190" t="s">
        <v>6147</v>
      </c>
      <c r="N954" s="190" t="s">
        <v>6147</v>
      </c>
    </row>
    <row r="955" spans="1:14" x14ac:dyDescent="0.2">
      <c r="A955" s="190">
        <v>811256</v>
      </c>
      <c r="B955" s="190" t="s">
        <v>58</v>
      </c>
      <c r="D955" s="190" t="s">
        <v>6147</v>
      </c>
      <c r="E955" s="190" t="s">
        <v>6147</v>
      </c>
      <c r="F955" s="190" t="s">
        <v>6147</v>
      </c>
      <c r="G955" s="190" t="s">
        <v>6147</v>
      </c>
      <c r="H955" s="190" t="s">
        <v>6147</v>
      </c>
      <c r="I955" s="190" t="s">
        <v>6147</v>
      </c>
      <c r="J955" s="190" t="s">
        <v>6147</v>
      </c>
      <c r="K955" s="190" t="s">
        <v>6147</v>
      </c>
      <c r="L955" s="190" t="s">
        <v>6147</v>
      </c>
      <c r="M955" s="190" t="s">
        <v>6147</v>
      </c>
      <c r="N955" s="190" t="s">
        <v>6147</v>
      </c>
    </row>
    <row r="956" spans="1:14" x14ac:dyDescent="0.2">
      <c r="A956" s="190">
        <v>811257</v>
      </c>
      <c r="B956" s="190" t="s">
        <v>58</v>
      </c>
      <c r="C956" s="190" t="s">
        <v>6147</v>
      </c>
      <c r="D956" s="190" t="s">
        <v>6147</v>
      </c>
      <c r="E956" s="190" t="s">
        <v>6147</v>
      </c>
      <c r="F956" s="190" t="s">
        <v>6147</v>
      </c>
      <c r="G956" s="190" t="s">
        <v>6147</v>
      </c>
      <c r="H956" s="190" t="s">
        <v>6147</v>
      </c>
      <c r="I956" s="190" t="s">
        <v>6147</v>
      </c>
      <c r="J956" s="190" t="s">
        <v>6147</v>
      </c>
      <c r="K956" s="190" t="s">
        <v>6147</v>
      </c>
      <c r="L956" s="190" t="s">
        <v>6147</v>
      </c>
      <c r="M956" s="190" t="s">
        <v>6147</v>
      </c>
      <c r="N956" s="190" t="s">
        <v>6147</v>
      </c>
    </row>
    <row r="957" spans="1:14" x14ac:dyDescent="0.2">
      <c r="A957" s="190">
        <v>811259</v>
      </c>
      <c r="B957" s="190" t="s">
        <v>58</v>
      </c>
      <c r="C957" s="190" t="s">
        <v>6147</v>
      </c>
      <c r="D957" s="190" t="s">
        <v>6147</v>
      </c>
      <c r="E957" s="190" t="s">
        <v>6147</v>
      </c>
      <c r="H957" s="190" t="s">
        <v>6147</v>
      </c>
      <c r="I957" s="190" t="s">
        <v>6147</v>
      </c>
      <c r="J957" s="190" t="s">
        <v>6147</v>
      </c>
      <c r="K957" s="190" t="s">
        <v>6147</v>
      </c>
      <c r="L957" s="190" t="s">
        <v>6147</v>
      </c>
      <c r="M957" s="190" t="s">
        <v>6147</v>
      </c>
      <c r="N957" s="190" t="s">
        <v>6147</v>
      </c>
    </row>
    <row r="958" spans="1:14" x14ac:dyDescent="0.2">
      <c r="A958" s="190">
        <v>811260</v>
      </c>
      <c r="B958" s="190" t="s">
        <v>58</v>
      </c>
      <c r="C958" s="190" t="s">
        <v>6147</v>
      </c>
      <c r="D958" s="190" t="s">
        <v>6147</v>
      </c>
      <c r="E958" s="190" t="s">
        <v>6147</v>
      </c>
      <c r="F958" s="190" t="s">
        <v>6147</v>
      </c>
      <c r="G958" s="190" t="s">
        <v>6147</v>
      </c>
      <c r="H958" s="190" t="s">
        <v>6147</v>
      </c>
      <c r="I958" s="190" t="s">
        <v>6147</v>
      </c>
      <c r="J958" s="190" t="s">
        <v>6147</v>
      </c>
      <c r="K958" s="190" t="s">
        <v>6147</v>
      </c>
      <c r="L958" s="190" t="s">
        <v>6147</v>
      </c>
      <c r="M958" s="190" t="s">
        <v>6147</v>
      </c>
      <c r="N958" s="190" t="s">
        <v>6147</v>
      </c>
    </row>
    <row r="959" spans="1:14" x14ac:dyDescent="0.2">
      <c r="A959" s="190">
        <v>811261</v>
      </c>
      <c r="B959" s="190" t="s">
        <v>58</v>
      </c>
      <c r="C959" s="190" t="s">
        <v>6147</v>
      </c>
      <c r="D959" s="190" t="s">
        <v>6147</v>
      </c>
      <c r="E959" s="190" t="s">
        <v>6147</v>
      </c>
      <c r="F959" s="190" t="s">
        <v>6147</v>
      </c>
      <c r="G959" s="190" t="s">
        <v>6147</v>
      </c>
      <c r="H959" s="190" t="s">
        <v>6147</v>
      </c>
      <c r="I959" s="190" t="s">
        <v>6147</v>
      </c>
      <c r="J959" s="190" t="s">
        <v>6147</v>
      </c>
      <c r="K959" s="190" t="s">
        <v>6147</v>
      </c>
      <c r="L959" s="190" t="s">
        <v>6147</v>
      </c>
      <c r="M959" s="190" t="s">
        <v>6147</v>
      </c>
      <c r="N959" s="190" t="s">
        <v>6147</v>
      </c>
    </row>
    <row r="960" spans="1:14" x14ac:dyDescent="0.2">
      <c r="A960" s="190">
        <v>811264</v>
      </c>
      <c r="B960" s="190" t="s">
        <v>58</v>
      </c>
      <c r="C960" s="190" t="s">
        <v>6147</v>
      </c>
      <c r="D960" s="190" t="s">
        <v>6147</v>
      </c>
      <c r="E960" s="190" t="s">
        <v>6147</v>
      </c>
      <c r="F960" s="190" t="s">
        <v>6147</v>
      </c>
      <c r="G960" s="190" t="s">
        <v>6147</v>
      </c>
      <c r="H960" s="190" t="s">
        <v>6147</v>
      </c>
      <c r="I960" s="190" t="s">
        <v>6147</v>
      </c>
      <c r="J960" s="190" t="s">
        <v>6147</v>
      </c>
      <c r="K960" s="190" t="s">
        <v>6147</v>
      </c>
      <c r="L960" s="190" t="s">
        <v>6147</v>
      </c>
      <c r="M960" s="190" t="s">
        <v>6147</v>
      </c>
      <c r="N960" s="190" t="s">
        <v>6147</v>
      </c>
    </row>
    <row r="961" spans="1:14" x14ac:dyDescent="0.2">
      <c r="A961" s="190">
        <v>811265</v>
      </c>
      <c r="B961" s="190" t="s">
        <v>58</v>
      </c>
      <c r="D961" s="190" t="s">
        <v>6147</v>
      </c>
      <c r="E961" s="190" t="s">
        <v>6147</v>
      </c>
      <c r="F961" s="190" t="s">
        <v>6147</v>
      </c>
      <c r="G961" s="190" t="s">
        <v>6147</v>
      </c>
      <c r="H961" s="190" t="s">
        <v>6147</v>
      </c>
      <c r="I961" s="190" t="s">
        <v>6147</v>
      </c>
      <c r="J961" s="190" t="s">
        <v>6147</v>
      </c>
      <c r="K961" s="190" t="s">
        <v>6147</v>
      </c>
      <c r="L961" s="190" t="s">
        <v>6147</v>
      </c>
      <c r="M961" s="190" t="s">
        <v>6147</v>
      </c>
      <c r="N961" s="190" t="s">
        <v>6147</v>
      </c>
    </row>
    <row r="962" spans="1:14" x14ac:dyDescent="0.2">
      <c r="A962" s="190">
        <v>811266</v>
      </c>
      <c r="B962" s="190" t="s">
        <v>58</v>
      </c>
      <c r="C962" s="190" t="s">
        <v>6147</v>
      </c>
      <c r="D962" s="190" t="s">
        <v>6147</v>
      </c>
      <c r="E962" s="190" t="s">
        <v>6147</v>
      </c>
      <c r="F962" s="190" t="s">
        <v>6147</v>
      </c>
      <c r="G962" s="190" t="s">
        <v>6147</v>
      </c>
      <c r="H962" s="190" t="s">
        <v>6147</v>
      </c>
      <c r="I962" s="190" t="s">
        <v>6147</v>
      </c>
      <c r="J962" s="190" t="s">
        <v>6147</v>
      </c>
      <c r="K962" s="190" t="s">
        <v>6147</v>
      </c>
      <c r="L962" s="190" t="s">
        <v>6147</v>
      </c>
      <c r="M962" s="190" t="s">
        <v>6147</v>
      </c>
      <c r="N962" s="190" t="s">
        <v>6147</v>
      </c>
    </row>
    <row r="963" spans="1:14" x14ac:dyDescent="0.2">
      <c r="A963" s="190">
        <v>811267</v>
      </c>
      <c r="B963" s="190" t="s">
        <v>58</v>
      </c>
      <c r="D963" s="190" t="s">
        <v>6147</v>
      </c>
      <c r="E963" s="190" t="s">
        <v>6147</v>
      </c>
      <c r="F963" s="190" t="s">
        <v>6147</v>
      </c>
      <c r="H963" s="190" t="s">
        <v>6147</v>
      </c>
      <c r="J963" s="190" t="s">
        <v>6147</v>
      </c>
      <c r="L963" s="190" t="s">
        <v>6147</v>
      </c>
      <c r="M963" s="190" t="s">
        <v>6147</v>
      </c>
      <c r="N963" s="190" t="s">
        <v>6147</v>
      </c>
    </row>
    <row r="964" spans="1:14" x14ac:dyDescent="0.2">
      <c r="A964" s="190">
        <v>811270</v>
      </c>
      <c r="B964" s="190" t="s">
        <v>58</v>
      </c>
      <c r="D964" s="190" t="s">
        <v>6147</v>
      </c>
      <c r="E964" s="190" t="s">
        <v>6147</v>
      </c>
      <c r="F964" s="190" t="s">
        <v>6147</v>
      </c>
      <c r="G964" s="190" t="s">
        <v>6147</v>
      </c>
      <c r="I964" s="190" t="s">
        <v>6147</v>
      </c>
      <c r="J964" s="190" t="s">
        <v>6147</v>
      </c>
      <c r="K964" s="190" t="s">
        <v>6147</v>
      </c>
      <c r="L964" s="190" t="s">
        <v>6147</v>
      </c>
      <c r="M964" s="190" t="s">
        <v>6147</v>
      </c>
      <c r="N964" s="190" t="s">
        <v>6147</v>
      </c>
    </row>
    <row r="965" spans="1:14" x14ac:dyDescent="0.2">
      <c r="A965" s="190">
        <v>811271</v>
      </c>
      <c r="B965" s="190" t="s">
        <v>58</v>
      </c>
      <c r="D965" s="190" t="s">
        <v>6147</v>
      </c>
      <c r="E965" s="190" t="s">
        <v>6147</v>
      </c>
      <c r="F965" s="190" t="s">
        <v>6147</v>
      </c>
      <c r="G965" s="190" t="s">
        <v>6147</v>
      </c>
      <c r="H965" s="190" t="s">
        <v>6147</v>
      </c>
      <c r="I965" s="190" t="s">
        <v>6147</v>
      </c>
      <c r="J965" s="190" t="s">
        <v>6147</v>
      </c>
      <c r="K965" s="190" t="s">
        <v>6147</v>
      </c>
      <c r="L965" s="190" t="s">
        <v>6147</v>
      </c>
      <c r="M965" s="190" t="s">
        <v>6147</v>
      </c>
      <c r="N965" s="190" t="s">
        <v>6147</v>
      </c>
    </row>
    <row r="966" spans="1:14" x14ac:dyDescent="0.2">
      <c r="A966" s="190">
        <v>811272</v>
      </c>
      <c r="B966" s="190" t="s">
        <v>58</v>
      </c>
      <c r="C966" s="190" t="s">
        <v>6147</v>
      </c>
      <c r="D966" s="190" t="s">
        <v>6147</v>
      </c>
      <c r="E966" s="190" t="s">
        <v>6147</v>
      </c>
      <c r="F966" s="190" t="s">
        <v>6147</v>
      </c>
      <c r="G966" s="190" t="s">
        <v>6147</v>
      </c>
      <c r="H966" s="190" t="s">
        <v>6147</v>
      </c>
      <c r="I966" s="190" t="s">
        <v>6147</v>
      </c>
      <c r="J966" s="190" t="s">
        <v>6147</v>
      </c>
      <c r="K966" s="190" t="s">
        <v>6147</v>
      </c>
      <c r="L966" s="190" t="s">
        <v>6147</v>
      </c>
      <c r="M966" s="190" t="s">
        <v>6147</v>
      </c>
      <c r="N966" s="190" t="s">
        <v>6147</v>
      </c>
    </row>
    <row r="967" spans="1:14" x14ac:dyDescent="0.2">
      <c r="A967" s="190">
        <v>811273</v>
      </c>
      <c r="B967" s="190" t="s">
        <v>58</v>
      </c>
      <c r="C967" s="190" t="s">
        <v>145</v>
      </c>
      <c r="D967" s="190" t="s">
        <v>147</v>
      </c>
      <c r="E967" s="190" t="s">
        <v>145</v>
      </c>
      <c r="F967" s="190" t="s">
        <v>146</v>
      </c>
      <c r="G967" s="190" t="s">
        <v>146</v>
      </c>
      <c r="H967" s="190" t="s">
        <v>147</v>
      </c>
      <c r="I967" s="190" t="s">
        <v>146</v>
      </c>
      <c r="J967" s="190" t="s">
        <v>146</v>
      </c>
      <c r="K967" s="190" t="s">
        <v>146</v>
      </c>
      <c r="L967" s="190" t="s">
        <v>146</v>
      </c>
      <c r="M967" s="190" t="s">
        <v>147</v>
      </c>
      <c r="N967" s="190" t="s">
        <v>146</v>
      </c>
    </row>
    <row r="968" spans="1:14" x14ac:dyDescent="0.2">
      <c r="A968" s="190">
        <v>811276</v>
      </c>
      <c r="B968" s="190" t="s">
        <v>58</v>
      </c>
      <c r="D968" s="190" t="s">
        <v>6147</v>
      </c>
      <c r="E968" s="190" t="s">
        <v>6147</v>
      </c>
      <c r="F968" s="190" t="s">
        <v>6147</v>
      </c>
      <c r="G968" s="190" t="s">
        <v>6147</v>
      </c>
      <c r="H968" s="190" t="s">
        <v>6147</v>
      </c>
      <c r="I968" s="190" t="s">
        <v>6147</v>
      </c>
      <c r="J968" s="190" t="s">
        <v>6147</v>
      </c>
      <c r="K968" s="190" t="s">
        <v>6147</v>
      </c>
      <c r="L968" s="190" t="s">
        <v>6147</v>
      </c>
      <c r="M968" s="190" t="s">
        <v>6147</v>
      </c>
      <c r="N968" s="190" t="s">
        <v>6147</v>
      </c>
    </row>
    <row r="969" spans="1:14" x14ac:dyDescent="0.2">
      <c r="A969" s="190">
        <v>811278</v>
      </c>
      <c r="B969" s="190" t="s">
        <v>58</v>
      </c>
      <c r="C969" s="190" t="s">
        <v>6147</v>
      </c>
      <c r="D969" s="190" t="s">
        <v>6147</v>
      </c>
      <c r="E969" s="190" t="s">
        <v>6147</v>
      </c>
      <c r="F969" s="190" t="s">
        <v>6147</v>
      </c>
      <c r="G969" s="190" t="s">
        <v>6147</v>
      </c>
      <c r="H969" s="190" t="s">
        <v>6147</v>
      </c>
      <c r="I969" s="190" t="s">
        <v>6147</v>
      </c>
      <c r="J969" s="190" t="s">
        <v>6147</v>
      </c>
      <c r="K969" s="190" t="s">
        <v>6147</v>
      </c>
      <c r="L969" s="190" t="s">
        <v>6147</v>
      </c>
      <c r="M969" s="190" t="s">
        <v>6147</v>
      </c>
      <c r="N969" s="190" t="s">
        <v>6147</v>
      </c>
    </row>
    <row r="970" spans="1:14" x14ac:dyDescent="0.2">
      <c r="A970" s="190">
        <v>811282</v>
      </c>
      <c r="B970" s="190" t="s">
        <v>58</v>
      </c>
      <c r="D970" s="190" t="s">
        <v>6147</v>
      </c>
      <c r="E970" s="190" t="s">
        <v>6147</v>
      </c>
      <c r="F970" s="190" t="s">
        <v>6147</v>
      </c>
      <c r="G970" s="190" t="s">
        <v>6147</v>
      </c>
      <c r="H970" s="190" t="s">
        <v>6147</v>
      </c>
      <c r="I970" s="190" t="s">
        <v>6147</v>
      </c>
      <c r="J970" s="190" t="s">
        <v>6147</v>
      </c>
      <c r="K970" s="190" t="s">
        <v>6147</v>
      </c>
      <c r="L970" s="190" t="s">
        <v>6147</v>
      </c>
      <c r="M970" s="190" t="s">
        <v>6147</v>
      </c>
      <c r="N970" s="190" t="s">
        <v>6147</v>
      </c>
    </row>
    <row r="971" spans="1:14" x14ac:dyDescent="0.2">
      <c r="A971" s="190">
        <v>811283</v>
      </c>
      <c r="B971" s="190" t="s">
        <v>58</v>
      </c>
      <c r="C971" s="190" t="s">
        <v>6147</v>
      </c>
      <c r="D971" s="190" t="s">
        <v>6147</v>
      </c>
      <c r="E971" s="190" t="s">
        <v>6147</v>
      </c>
      <c r="F971" s="190" t="s">
        <v>6147</v>
      </c>
      <c r="G971" s="190" t="s">
        <v>6147</v>
      </c>
      <c r="H971" s="190" t="s">
        <v>6147</v>
      </c>
      <c r="I971" s="190" t="s">
        <v>6147</v>
      </c>
      <c r="J971" s="190" t="s">
        <v>6147</v>
      </c>
      <c r="K971" s="190" t="s">
        <v>6147</v>
      </c>
      <c r="L971" s="190" t="s">
        <v>6147</v>
      </c>
      <c r="M971" s="190" t="s">
        <v>6147</v>
      </c>
      <c r="N971" s="190" t="s">
        <v>6147</v>
      </c>
    </row>
    <row r="972" spans="1:14" x14ac:dyDescent="0.2">
      <c r="A972" s="190">
        <v>811285</v>
      </c>
      <c r="B972" s="190" t="s">
        <v>58</v>
      </c>
      <c r="C972" s="190" t="s">
        <v>6147</v>
      </c>
      <c r="D972" s="190" t="s">
        <v>6147</v>
      </c>
      <c r="E972" s="190" t="s">
        <v>6147</v>
      </c>
      <c r="H972" s="190" t="s">
        <v>6147</v>
      </c>
      <c r="I972" s="190" t="s">
        <v>6147</v>
      </c>
      <c r="J972" s="190" t="s">
        <v>6147</v>
      </c>
      <c r="K972" s="190" t="s">
        <v>6147</v>
      </c>
      <c r="L972" s="190" t="s">
        <v>6147</v>
      </c>
      <c r="M972" s="190" t="s">
        <v>6147</v>
      </c>
      <c r="N972" s="190" t="s">
        <v>6147</v>
      </c>
    </row>
    <row r="973" spans="1:14" x14ac:dyDescent="0.2">
      <c r="A973" s="190">
        <v>811288</v>
      </c>
      <c r="B973" s="190" t="s">
        <v>58</v>
      </c>
      <c r="C973" s="190" t="s">
        <v>6147</v>
      </c>
      <c r="E973" s="190" t="s">
        <v>6147</v>
      </c>
      <c r="F973" s="190" t="s">
        <v>6147</v>
      </c>
      <c r="G973" s="190" t="s">
        <v>6147</v>
      </c>
      <c r="H973" s="190" t="s">
        <v>6147</v>
      </c>
      <c r="J973" s="190" t="s">
        <v>6147</v>
      </c>
      <c r="M973" s="190" t="s">
        <v>6147</v>
      </c>
      <c r="N973" s="190" t="s">
        <v>6147</v>
      </c>
    </row>
    <row r="974" spans="1:14" x14ac:dyDescent="0.2">
      <c r="A974" s="190">
        <v>811290</v>
      </c>
      <c r="B974" s="190" t="s">
        <v>58</v>
      </c>
      <c r="C974" s="190" t="s">
        <v>6147</v>
      </c>
      <c r="E974" s="190" t="s">
        <v>6147</v>
      </c>
      <c r="G974" s="190" t="s">
        <v>6147</v>
      </c>
      <c r="H974" s="190" t="s">
        <v>6147</v>
      </c>
      <c r="I974" s="190" t="s">
        <v>6147</v>
      </c>
      <c r="J974" s="190" t="s">
        <v>6147</v>
      </c>
      <c r="K974" s="190" t="s">
        <v>6147</v>
      </c>
      <c r="L974" s="190" t="s">
        <v>6147</v>
      </c>
      <c r="M974" s="190" t="s">
        <v>6147</v>
      </c>
      <c r="N974" s="190" t="s">
        <v>6147</v>
      </c>
    </row>
    <row r="975" spans="1:14" x14ac:dyDescent="0.2">
      <c r="A975" s="190">
        <v>811292</v>
      </c>
      <c r="B975" s="190" t="s">
        <v>58</v>
      </c>
      <c r="C975" s="190" t="s">
        <v>6147</v>
      </c>
      <c r="D975" s="190" t="s">
        <v>6147</v>
      </c>
      <c r="E975" s="190" t="s">
        <v>6147</v>
      </c>
      <c r="F975" s="190" t="s">
        <v>6147</v>
      </c>
      <c r="G975" s="190" t="s">
        <v>6147</v>
      </c>
      <c r="H975" s="190" t="s">
        <v>6147</v>
      </c>
      <c r="I975" s="190" t="s">
        <v>6147</v>
      </c>
      <c r="J975" s="190" t="s">
        <v>6147</v>
      </c>
      <c r="K975" s="190" t="s">
        <v>6147</v>
      </c>
      <c r="L975" s="190" t="s">
        <v>6147</v>
      </c>
      <c r="M975" s="190" t="s">
        <v>6147</v>
      </c>
      <c r="N975" s="190" t="s">
        <v>6147</v>
      </c>
    </row>
    <row r="976" spans="1:14" x14ac:dyDescent="0.2">
      <c r="A976" s="190">
        <v>811293</v>
      </c>
      <c r="B976" s="190" t="s">
        <v>58</v>
      </c>
      <c r="C976" s="190" t="s">
        <v>6147</v>
      </c>
      <c r="D976" s="190" t="s">
        <v>6147</v>
      </c>
      <c r="E976" s="190" t="s">
        <v>6147</v>
      </c>
      <c r="F976" s="190" t="s">
        <v>6147</v>
      </c>
      <c r="G976" s="190" t="s">
        <v>6147</v>
      </c>
      <c r="H976" s="190" t="s">
        <v>6147</v>
      </c>
      <c r="I976" s="190" t="s">
        <v>6147</v>
      </c>
      <c r="J976" s="190" t="s">
        <v>6147</v>
      </c>
      <c r="K976" s="190" t="s">
        <v>6147</v>
      </c>
      <c r="L976" s="190" t="s">
        <v>6147</v>
      </c>
      <c r="M976" s="190" t="s">
        <v>6147</v>
      </c>
      <c r="N976" s="190" t="s">
        <v>6147</v>
      </c>
    </row>
    <row r="977" spans="1:14" x14ac:dyDescent="0.2">
      <c r="A977" s="190">
        <v>811295</v>
      </c>
      <c r="B977" s="190" t="s">
        <v>58</v>
      </c>
      <c r="C977" s="190" t="s">
        <v>6147</v>
      </c>
      <c r="D977" s="190" t="s">
        <v>6147</v>
      </c>
      <c r="E977" s="190" t="s">
        <v>6147</v>
      </c>
      <c r="F977" s="190" t="s">
        <v>6147</v>
      </c>
      <c r="K977" s="190" t="s">
        <v>6147</v>
      </c>
      <c r="L977" s="190" t="s">
        <v>6147</v>
      </c>
      <c r="M977" s="190" t="s">
        <v>6147</v>
      </c>
      <c r="N977" s="190" t="s">
        <v>6147</v>
      </c>
    </row>
    <row r="978" spans="1:14" x14ac:dyDescent="0.2">
      <c r="A978" s="190">
        <v>811296</v>
      </c>
      <c r="B978" s="190" t="s">
        <v>58</v>
      </c>
      <c r="C978" s="190" t="s">
        <v>6147</v>
      </c>
      <c r="D978" s="190" t="s">
        <v>6147</v>
      </c>
      <c r="E978" s="190" t="s">
        <v>6147</v>
      </c>
      <c r="F978" s="190" t="s">
        <v>6147</v>
      </c>
      <c r="G978" s="190" t="s">
        <v>6147</v>
      </c>
      <c r="H978" s="190" t="s">
        <v>6147</v>
      </c>
      <c r="I978" s="190" t="s">
        <v>6147</v>
      </c>
      <c r="J978" s="190" t="s">
        <v>6147</v>
      </c>
      <c r="K978" s="190" t="s">
        <v>6147</v>
      </c>
      <c r="L978" s="190" t="s">
        <v>6147</v>
      </c>
      <c r="M978" s="190" t="s">
        <v>6147</v>
      </c>
      <c r="N978" s="190" t="s">
        <v>6147</v>
      </c>
    </row>
    <row r="979" spans="1:14" x14ac:dyDescent="0.2">
      <c r="A979" s="190">
        <v>811303</v>
      </c>
      <c r="B979" s="190" t="s">
        <v>58</v>
      </c>
      <c r="D979" s="190" t="s">
        <v>6147</v>
      </c>
      <c r="E979" s="190" t="s">
        <v>6147</v>
      </c>
      <c r="F979" s="190" t="s">
        <v>6147</v>
      </c>
      <c r="G979" s="190" t="s">
        <v>6147</v>
      </c>
      <c r="H979" s="190" t="s">
        <v>6147</v>
      </c>
      <c r="I979" s="190" t="s">
        <v>6147</v>
      </c>
      <c r="J979" s="190" t="s">
        <v>6147</v>
      </c>
      <c r="K979" s="190" t="s">
        <v>6147</v>
      </c>
      <c r="L979" s="190" t="s">
        <v>6147</v>
      </c>
      <c r="M979" s="190" t="s">
        <v>6147</v>
      </c>
      <c r="N979" s="190" t="s">
        <v>6147</v>
      </c>
    </row>
    <row r="980" spans="1:14" x14ac:dyDescent="0.2">
      <c r="A980" s="190">
        <v>811305</v>
      </c>
      <c r="B980" s="190" t="s">
        <v>58</v>
      </c>
      <c r="C980" s="190" t="s">
        <v>6147</v>
      </c>
      <c r="D980" s="190" t="s">
        <v>6147</v>
      </c>
      <c r="E980" s="190" t="s">
        <v>6147</v>
      </c>
      <c r="F980" s="190" t="s">
        <v>6147</v>
      </c>
      <c r="G980" s="190" t="s">
        <v>6147</v>
      </c>
      <c r="I980" s="190" t="s">
        <v>6147</v>
      </c>
      <c r="J980" s="190" t="s">
        <v>6147</v>
      </c>
      <c r="K980" s="190" t="s">
        <v>6147</v>
      </c>
      <c r="L980" s="190" t="s">
        <v>6147</v>
      </c>
      <c r="M980" s="190" t="s">
        <v>6147</v>
      </c>
      <c r="N980" s="190" t="s">
        <v>6147</v>
      </c>
    </row>
    <row r="981" spans="1:14" x14ac:dyDescent="0.2">
      <c r="A981" s="190">
        <v>811307</v>
      </c>
      <c r="B981" s="190" t="s">
        <v>58</v>
      </c>
      <c r="C981" s="190" t="s">
        <v>6147</v>
      </c>
      <c r="D981" s="190" t="s">
        <v>6147</v>
      </c>
      <c r="E981" s="190" t="s">
        <v>6147</v>
      </c>
      <c r="F981" s="190" t="s">
        <v>6147</v>
      </c>
      <c r="G981" s="190" t="s">
        <v>6147</v>
      </c>
      <c r="I981" s="190" t="s">
        <v>6147</v>
      </c>
      <c r="K981" s="190" t="s">
        <v>6147</v>
      </c>
      <c r="L981" s="190" t="s">
        <v>6147</v>
      </c>
    </row>
    <row r="982" spans="1:14" x14ac:dyDescent="0.2">
      <c r="A982" s="190">
        <v>811308</v>
      </c>
      <c r="B982" s="190" t="s">
        <v>58</v>
      </c>
      <c r="C982" s="190" t="s">
        <v>6147</v>
      </c>
      <c r="D982" s="190" t="s">
        <v>6147</v>
      </c>
      <c r="E982" s="190" t="s">
        <v>6147</v>
      </c>
      <c r="F982" s="190" t="s">
        <v>6147</v>
      </c>
      <c r="G982" s="190" t="s">
        <v>6147</v>
      </c>
      <c r="H982" s="190" t="s">
        <v>6147</v>
      </c>
      <c r="I982" s="190" t="s">
        <v>6147</v>
      </c>
      <c r="J982" s="190" t="s">
        <v>6147</v>
      </c>
      <c r="K982" s="190" t="s">
        <v>6147</v>
      </c>
      <c r="L982" s="190" t="s">
        <v>6147</v>
      </c>
      <c r="M982" s="190" t="s">
        <v>6147</v>
      </c>
      <c r="N982" s="190" t="s">
        <v>6147</v>
      </c>
    </row>
    <row r="983" spans="1:14" x14ac:dyDescent="0.2">
      <c r="A983" s="190">
        <v>811313</v>
      </c>
      <c r="B983" s="190" t="s">
        <v>58</v>
      </c>
      <c r="D983" s="190" t="s">
        <v>6147</v>
      </c>
      <c r="E983" s="190" t="s">
        <v>6147</v>
      </c>
      <c r="F983" s="190" t="s">
        <v>6147</v>
      </c>
      <c r="H983" s="190" t="s">
        <v>6147</v>
      </c>
      <c r="I983" s="190" t="s">
        <v>6147</v>
      </c>
      <c r="J983" s="190" t="s">
        <v>6147</v>
      </c>
      <c r="K983" s="190" t="s">
        <v>6147</v>
      </c>
      <c r="L983" s="190" t="s">
        <v>6147</v>
      </c>
      <c r="M983" s="190" t="s">
        <v>6147</v>
      </c>
      <c r="N983" s="190" t="s">
        <v>6147</v>
      </c>
    </row>
    <row r="984" spans="1:14" x14ac:dyDescent="0.2">
      <c r="A984" s="190">
        <v>811314</v>
      </c>
      <c r="B984" s="190" t="s">
        <v>58</v>
      </c>
      <c r="C984" s="190" t="s">
        <v>6147</v>
      </c>
      <c r="D984" s="190" t="s">
        <v>6147</v>
      </c>
      <c r="E984" s="190" t="s">
        <v>6147</v>
      </c>
      <c r="F984" s="190" t="s">
        <v>6147</v>
      </c>
      <c r="G984" s="190" t="s">
        <v>6147</v>
      </c>
      <c r="H984" s="190" t="s">
        <v>6147</v>
      </c>
      <c r="I984" s="190" t="s">
        <v>6147</v>
      </c>
      <c r="J984" s="190" t="s">
        <v>6147</v>
      </c>
      <c r="K984" s="190" t="s">
        <v>6147</v>
      </c>
      <c r="L984" s="190" t="s">
        <v>6147</v>
      </c>
      <c r="M984" s="190" t="s">
        <v>6147</v>
      </c>
      <c r="N984" s="190" t="s">
        <v>6147</v>
      </c>
    </row>
    <row r="985" spans="1:14" x14ac:dyDescent="0.2">
      <c r="A985" s="190">
        <v>811317</v>
      </c>
      <c r="B985" s="190" t="s">
        <v>58</v>
      </c>
      <c r="C985" s="190" t="s">
        <v>6147</v>
      </c>
      <c r="D985" s="190" t="s">
        <v>6147</v>
      </c>
      <c r="E985" s="190" t="s">
        <v>6147</v>
      </c>
      <c r="F985" s="190" t="s">
        <v>6147</v>
      </c>
      <c r="G985" s="190" t="s">
        <v>6147</v>
      </c>
      <c r="H985" s="190" t="s">
        <v>6147</v>
      </c>
      <c r="I985" s="190" t="s">
        <v>6147</v>
      </c>
      <c r="J985" s="190" t="s">
        <v>6147</v>
      </c>
      <c r="K985" s="190" t="s">
        <v>6147</v>
      </c>
      <c r="L985" s="190" t="s">
        <v>6147</v>
      </c>
      <c r="M985" s="190" t="s">
        <v>6147</v>
      </c>
      <c r="N985" s="190" t="s">
        <v>6147</v>
      </c>
    </row>
    <row r="986" spans="1:14" x14ac:dyDescent="0.2">
      <c r="A986" s="190">
        <v>811318</v>
      </c>
      <c r="B986" s="190" t="s">
        <v>58</v>
      </c>
      <c r="D986" s="190" t="s">
        <v>6147</v>
      </c>
      <c r="E986" s="190" t="s">
        <v>6147</v>
      </c>
      <c r="F986" s="190" t="s">
        <v>6147</v>
      </c>
      <c r="G986" s="190" t="s">
        <v>6147</v>
      </c>
      <c r="H986" s="190" t="s">
        <v>6147</v>
      </c>
      <c r="I986" s="190" t="s">
        <v>6147</v>
      </c>
      <c r="J986" s="190" t="s">
        <v>6147</v>
      </c>
      <c r="K986" s="190" t="s">
        <v>6147</v>
      </c>
      <c r="L986" s="190" t="s">
        <v>6147</v>
      </c>
      <c r="M986" s="190" t="s">
        <v>6147</v>
      </c>
      <c r="N986" s="190" t="s">
        <v>6147</v>
      </c>
    </row>
    <row r="987" spans="1:14" x14ac:dyDescent="0.2">
      <c r="A987" s="190">
        <v>811319</v>
      </c>
      <c r="B987" s="190" t="s">
        <v>58</v>
      </c>
      <c r="C987" s="190" t="s">
        <v>6147</v>
      </c>
      <c r="D987" s="190" t="s">
        <v>6147</v>
      </c>
      <c r="E987" s="190" t="s">
        <v>6147</v>
      </c>
      <c r="F987" s="190" t="s">
        <v>6147</v>
      </c>
      <c r="G987" s="190" t="s">
        <v>6147</v>
      </c>
      <c r="H987" s="190" t="s">
        <v>6147</v>
      </c>
      <c r="I987" s="190" t="s">
        <v>6147</v>
      </c>
      <c r="J987" s="190" t="s">
        <v>6147</v>
      </c>
      <c r="K987" s="190" t="s">
        <v>6147</v>
      </c>
      <c r="L987" s="190" t="s">
        <v>6147</v>
      </c>
      <c r="M987" s="190" t="s">
        <v>6147</v>
      </c>
      <c r="N987" s="190" t="s">
        <v>6147</v>
      </c>
    </row>
    <row r="988" spans="1:14" x14ac:dyDescent="0.2">
      <c r="A988" s="190">
        <v>811320</v>
      </c>
      <c r="B988" s="190" t="s">
        <v>58</v>
      </c>
      <c r="C988" s="190" t="s">
        <v>6147</v>
      </c>
      <c r="D988" s="190" t="s">
        <v>6147</v>
      </c>
      <c r="E988" s="190" t="s">
        <v>6147</v>
      </c>
      <c r="F988" s="190" t="s">
        <v>6147</v>
      </c>
      <c r="H988" s="190" t="s">
        <v>6147</v>
      </c>
      <c r="I988" s="190" t="s">
        <v>6147</v>
      </c>
      <c r="J988" s="190" t="s">
        <v>6147</v>
      </c>
      <c r="K988" s="190" t="s">
        <v>6147</v>
      </c>
      <c r="L988" s="190" t="s">
        <v>6147</v>
      </c>
      <c r="M988" s="190" t="s">
        <v>6147</v>
      </c>
      <c r="N988" s="190" t="s">
        <v>6147</v>
      </c>
    </row>
    <row r="989" spans="1:14" x14ac:dyDescent="0.2">
      <c r="A989" s="190">
        <v>811322</v>
      </c>
      <c r="B989" s="190" t="s">
        <v>58</v>
      </c>
      <c r="C989" s="190" t="s">
        <v>6147</v>
      </c>
      <c r="D989" s="190" t="s">
        <v>6147</v>
      </c>
      <c r="E989" s="190" t="s">
        <v>6147</v>
      </c>
      <c r="F989" s="190" t="s">
        <v>6147</v>
      </c>
      <c r="G989" s="190" t="s">
        <v>6147</v>
      </c>
      <c r="H989" s="190" t="s">
        <v>6147</v>
      </c>
      <c r="I989" s="190" t="s">
        <v>6147</v>
      </c>
      <c r="J989" s="190" t="s">
        <v>6147</v>
      </c>
      <c r="K989" s="190" t="s">
        <v>6147</v>
      </c>
      <c r="L989" s="190" t="s">
        <v>6147</v>
      </c>
      <c r="M989" s="190" t="s">
        <v>6147</v>
      </c>
      <c r="N989" s="190" t="s">
        <v>6147</v>
      </c>
    </row>
    <row r="990" spans="1:14" x14ac:dyDescent="0.2">
      <c r="A990" s="190">
        <v>811323</v>
      </c>
      <c r="B990" s="190" t="s">
        <v>58</v>
      </c>
      <c r="D990" s="190" t="s">
        <v>6147</v>
      </c>
      <c r="E990" s="190" t="s">
        <v>6147</v>
      </c>
      <c r="F990" s="190" t="s">
        <v>6147</v>
      </c>
      <c r="G990" s="190" t="s">
        <v>6147</v>
      </c>
      <c r="I990" s="190" t="s">
        <v>6147</v>
      </c>
      <c r="J990" s="190" t="s">
        <v>6147</v>
      </c>
      <c r="K990" s="190" t="s">
        <v>6147</v>
      </c>
      <c r="L990" s="190" t="s">
        <v>6147</v>
      </c>
      <c r="M990" s="190" t="s">
        <v>6147</v>
      </c>
      <c r="N990" s="190" t="s">
        <v>6147</v>
      </c>
    </row>
    <row r="991" spans="1:14" x14ac:dyDescent="0.2">
      <c r="A991" s="190">
        <v>811325</v>
      </c>
      <c r="B991" s="190" t="s">
        <v>58</v>
      </c>
      <c r="C991" s="190" t="s">
        <v>6147</v>
      </c>
      <c r="D991" s="190" t="s">
        <v>6147</v>
      </c>
      <c r="E991" s="190" t="s">
        <v>6147</v>
      </c>
      <c r="F991" s="190" t="s">
        <v>6147</v>
      </c>
      <c r="H991" s="190" t="s">
        <v>6147</v>
      </c>
      <c r="I991" s="190" t="s">
        <v>6147</v>
      </c>
      <c r="J991" s="190" t="s">
        <v>6147</v>
      </c>
      <c r="K991" s="190" t="s">
        <v>6147</v>
      </c>
      <c r="L991" s="190" t="s">
        <v>6147</v>
      </c>
      <c r="M991" s="190" t="s">
        <v>6147</v>
      </c>
      <c r="N991" s="190" t="s">
        <v>6147</v>
      </c>
    </row>
    <row r="992" spans="1:14" x14ac:dyDescent="0.2">
      <c r="A992" s="190">
        <v>811329</v>
      </c>
      <c r="B992" s="190" t="s">
        <v>58</v>
      </c>
      <c r="C992" s="190" t="s">
        <v>6147</v>
      </c>
      <c r="D992" s="190" t="s">
        <v>6147</v>
      </c>
      <c r="E992" s="190" t="s">
        <v>6147</v>
      </c>
      <c r="F992" s="190" t="s">
        <v>6147</v>
      </c>
      <c r="G992" s="190" t="s">
        <v>6147</v>
      </c>
      <c r="H992" s="190" t="s">
        <v>6147</v>
      </c>
      <c r="I992" s="190" t="s">
        <v>6147</v>
      </c>
      <c r="J992" s="190" t="s">
        <v>6147</v>
      </c>
      <c r="K992" s="190" t="s">
        <v>6147</v>
      </c>
      <c r="L992" s="190" t="s">
        <v>6147</v>
      </c>
      <c r="M992" s="190" t="s">
        <v>6147</v>
      </c>
      <c r="N992" s="190" t="s">
        <v>6147</v>
      </c>
    </row>
    <row r="993" spans="1:14" x14ac:dyDescent="0.2">
      <c r="A993" s="190">
        <v>811330</v>
      </c>
      <c r="B993" s="190" t="s">
        <v>58</v>
      </c>
      <c r="D993" s="190" t="s">
        <v>6147</v>
      </c>
      <c r="E993" s="190" t="s">
        <v>6147</v>
      </c>
      <c r="L993" s="190" t="s">
        <v>6147</v>
      </c>
      <c r="M993" s="190" t="s">
        <v>6147</v>
      </c>
      <c r="N993" s="190" t="s">
        <v>6147</v>
      </c>
    </row>
    <row r="994" spans="1:14" x14ac:dyDescent="0.2">
      <c r="A994" s="190">
        <v>811331</v>
      </c>
      <c r="B994" s="190" t="s">
        <v>58</v>
      </c>
      <c r="C994" s="190" t="s">
        <v>6147</v>
      </c>
      <c r="D994" s="190" t="s">
        <v>6147</v>
      </c>
      <c r="E994" s="190" t="s">
        <v>6147</v>
      </c>
      <c r="F994" s="190" t="s">
        <v>6147</v>
      </c>
      <c r="G994" s="190" t="s">
        <v>6147</v>
      </c>
      <c r="H994" s="190" t="s">
        <v>6147</v>
      </c>
      <c r="I994" s="190" t="s">
        <v>6147</v>
      </c>
      <c r="J994" s="190" t="s">
        <v>6147</v>
      </c>
      <c r="K994" s="190" t="s">
        <v>6147</v>
      </c>
      <c r="L994" s="190" t="s">
        <v>6147</v>
      </c>
      <c r="M994" s="190" t="s">
        <v>6147</v>
      </c>
      <c r="N994" s="190" t="s">
        <v>6147</v>
      </c>
    </row>
    <row r="995" spans="1:14" x14ac:dyDescent="0.2">
      <c r="A995" s="190">
        <v>811332</v>
      </c>
      <c r="B995" s="190" t="s">
        <v>58</v>
      </c>
      <c r="C995" s="190" t="s">
        <v>6147</v>
      </c>
      <c r="D995" s="190" t="s">
        <v>6147</v>
      </c>
      <c r="E995" s="190" t="s">
        <v>6147</v>
      </c>
      <c r="F995" s="190" t="s">
        <v>6147</v>
      </c>
      <c r="G995" s="190" t="s">
        <v>6147</v>
      </c>
      <c r="H995" s="190" t="s">
        <v>6147</v>
      </c>
      <c r="I995" s="190" t="s">
        <v>6147</v>
      </c>
      <c r="J995" s="190" t="s">
        <v>6147</v>
      </c>
      <c r="K995" s="190" t="s">
        <v>6147</v>
      </c>
      <c r="L995" s="190" t="s">
        <v>6147</v>
      </c>
      <c r="M995" s="190" t="s">
        <v>6147</v>
      </c>
      <c r="N995" s="190" t="s">
        <v>6147</v>
      </c>
    </row>
    <row r="996" spans="1:14" x14ac:dyDescent="0.2">
      <c r="A996" s="190">
        <v>811333</v>
      </c>
      <c r="B996" s="190" t="s">
        <v>58</v>
      </c>
      <c r="C996" s="190" t="s">
        <v>6147</v>
      </c>
      <c r="D996" s="190" t="s">
        <v>6147</v>
      </c>
      <c r="E996" s="190" t="s">
        <v>6147</v>
      </c>
      <c r="F996" s="190" t="s">
        <v>6147</v>
      </c>
      <c r="G996" s="190" t="s">
        <v>6147</v>
      </c>
      <c r="H996" s="190" t="s">
        <v>6147</v>
      </c>
      <c r="I996" s="190" t="s">
        <v>6147</v>
      </c>
      <c r="J996" s="190" t="s">
        <v>6147</v>
      </c>
      <c r="K996" s="190" t="s">
        <v>6147</v>
      </c>
      <c r="L996" s="190" t="s">
        <v>6147</v>
      </c>
      <c r="M996" s="190" t="s">
        <v>6147</v>
      </c>
      <c r="N996" s="190" t="s">
        <v>6147</v>
      </c>
    </row>
    <row r="997" spans="1:14" x14ac:dyDescent="0.2">
      <c r="A997" s="190">
        <v>811335</v>
      </c>
      <c r="B997" s="190" t="s">
        <v>58</v>
      </c>
      <c r="C997" s="190" t="s">
        <v>6147</v>
      </c>
      <c r="D997" s="190" t="s">
        <v>6147</v>
      </c>
      <c r="E997" s="190" t="s">
        <v>6147</v>
      </c>
      <c r="F997" s="190" t="s">
        <v>6147</v>
      </c>
      <c r="G997" s="190" t="s">
        <v>6147</v>
      </c>
      <c r="H997" s="190" t="s">
        <v>6147</v>
      </c>
      <c r="I997" s="190" t="s">
        <v>6147</v>
      </c>
      <c r="J997" s="190" t="s">
        <v>6147</v>
      </c>
      <c r="K997" s="190" t="s">
        <v>6147</v>
      </c>
      <c r="L997" s="190" t="s">
        <v>6147</v>
      </c>
      <c r="M997" s="190" t="s">
        <v>6147</v>
      </c>
      <c r="N997" s="190" t="s">
        <v>6147</v>
      </c>
    </row>
    <row r="998" spans="1:14" x14ac:dyDescent="0.2">
      <c r="A998" s="190">
        <v>811336</v>
      </c>
      <c r="B998" s="190" t="s">
        <v>58</v>
      </c>
      <c r="C998" s="190" t="s">
        <v>145</v>
      </c>
      <c r="D998" s="190" t="s">
        <v>147</v>
      </c>
      <c r="E998" s="190" t="s">
        <v>145</v>
      </c>
      <c r="F998" s="190" t="s">
        <v>146</v>
      </c>
      <c r="G998" s="190" t="s">
        <v>147</v>
      </c>
      <c r="H998" s="190" t="s">
        <v>145</v>
      </c>
      <c r="I998" s="190" t="s">
        <v>146</v>
      </c>
      <c r="J998" s="190" t="s">
        <v>146</v>
      </c>
      <c r="K998" s="190" t="s">
        <v>146</v>
      </c>
      <c r="L998" s="190" t="s">
        <v>146</v>
      </c>
      <c r="M998" s="190" t="s">
        <v>146</v>
      </c>
      <c r="N998" s="190" t="s">
        <v>146</v>
      </c>
    </row>
    <row r="999" spans="1:14" x14ac:dyDescent="0.2">
      <c r="A999" s="190">
        <v>811337</v>
      </c>
      <c r="B999" s="190" t="s">
        <v>58</v>
      </c>
      <c r="C999" s="190" t="s">
        <v>6147</v>
      </c>
      <c r="D999" s="190" t="s">
        <v>6147</v>
      </c>
      <c r="E999" s="190" t="s">
        <v>6147</v>
      </c>
      <c r="F999" s="190" t="s">
        <v>6147</v>
      </c>
      <c r="G999" s="190" t="s">
        <v>6147</v>
      </c>
      <c r="H999" s="190" t="s">
        <v>6147</v>
      </c>
      <c r="I999" s="190" t="s">
        <v>6147</v>
      </c>
      <c r="J999" s="190" t="s">
        <v>6147</v>
      </c>
      <c r="K999" s="190" t="s">
        <v>6147</v>
      </c>
      <c r="L999" s="190" t="s">
        <v>6147</v>
      </c>
      <c r="M999" s="190" t="s">
        <v>6147</v>
      </c>
      <c r="N999" s="190" t="s">
        <v>6147</v>
      </c>
    </row>
    <row r="1000" spans="1:14" x14ac:dyDescent="0.2">
      <c r="A1000" s="190">
        <v>811338</v>
      </c>
      <c r="B1000" s="190" t="s">
        <v>58</v>
      </c>
      <c r="C1000" s="190" t="s">
        <v>6147</v>
      </c>
      <c r="D1000" s="190" t="s">
        <v>6147</v>
      </c>
      <c r="E1000" s="190" t="s">
        <v>6147</v>
      </c>
      <c r="F1000" s="190" t="s">
        <v>6147</v>
      </c>
      <c r="G1000" s="190" t="s">
        <v>6147</v>
      </c>
      <c r="H1000" s="190" t="s">
        <v>6147</v>
      </c>
      <c r="I1000" s="190" t="s">
        <v>6147</v>
      </c>
      <c r="J1000" s="190" t="s">
        <v>6147</v>
      </c>
      <c r="K1000" s="190" t="s">
        <v>6147</v>
      </c>
      <c r="L1000" s="190" t="s">
        <v>6147</v>
      </c>
      <c r="M1000" s="190" t="s">
        <v>6147</v>
      </c>
      <c r="N1000" s="190" t="s">
        <v>6147</v>
      </c>
    </row>
    <row r="1001" spans="1:14" x14ac:dyDescent="0.2">
      <c r="A1001" s="190">
        <v>811339</v>
      </c>
      <c r="B1001" s="190" t="s">
        <v>58</v>
      </c>
      <c r="C1001" s="190" t="s">
        <v>6147</v>
      </c>
      <c r="D1001" s="190" t="s">
        <v>6147</v>
      </c>
      <c r="E1001" s="190" t="s">
        <v>6147</v>
      </c>
      <c r="F1001" s="190" t="s">
        <v>6147</v>
      </c>
      <c r="G1001" s="190" t="s">
        <v>6147</v>
      </c>
      <c r="H1001" s="190" t="s">
        <v>6147</v>
      </c>
      <c r="I1001" s="190" t="s">
        <v>6147</v>
      </c>
      <c r="J1001" s="190" t="s">
        <v>6147</v>
      </c>
      <c r="K1001" s="190" t="s">
        <v>6147</v>
      </c>
      <c r="L1001" s="190" t="s">
        <v>6147</v>
      </c>
      <c r="M1001" s="190" t="s">
        <v>6147</v>
      </c>
      <c r="N1001" s="190" t="s">
        <v>6147</v>
      </c>
    </row>
    <row r="1002" spans="1:14" x14ac:dyDescent="0.2">
      <c r="A1002" s="190">
        <v>811341</v>
      </c>
      <c r="B1002" s="190" t="s">
        <v>58</v>
      </c>
      <c r="C1002" s="190" t="s">
        <v>6147</v>
      </c>
      <c r="D1002" s="190" t="s">
        <v>6147</v>
      </c>
      <c r="E1002" s="190" t="s">
        <v>6147</v>
      </c>
      <c r="F1002" s="190" t="s">
        <v>6147</v>
      </c>
      <c r="G1002" s="190" t="s">
        <v>6147</v>
      </c>
      <c r="H1002" s="190" t="s">
        <v>6147</v>
      </c>
      <c r="I1002" s="190" t="s">
        <v>6147</v>
      </c>
      <c r="J1002" s="190" t="s">
        <v>6147</v>
      </c>
      <c r="K1002" s="190" t="s">
        <v>6147</v>
      </c>
      <c r="L1002" s="190" t="s">
        <v>6147</v>
      </c>
      <c r="M1002" s="190" t="s">
        <v>6147</v>
      </c>
      <c r="N1002" s="190" t="s">
        <v>6147</v>
      </c>
    </row>
    <row r="1003" spans="1:14" x14ac:dyDescent="0.2">
      <c r="A1003" s="190">
        <v>811344</v>
      </c>
      <c r="B1003" s="190" t="s">
        <v>58</v>
      </c>
      <c r="D1003" s="190" t="s">
        <v>6147</v>
      </c>
      <c r="E1003" s="190" t="s">
        <v>6147</v>
      </c>
      <c r="F1003" s="190" t="s">
        <v>6147</v>
      </c>
      <c r="G1003" s="190" t="s">
        <v>6147</v>
      </c>
      <c r="H1003" s="190" t="s">
        <v>6147</v>
      </c>
      <c r="I1003" s="190" t="s">
        <v>6147</v>
      </c>
      <c r="J1003" s="190" t="s">
        <v>6147</v>
      </c>
      <c r="K1003" s="190" t="s">
        <v>6147</v>
      </c>
      <c r="L1003" s="190" t="s">
        <v>6147</v>
      </c>
      <c r="M1003" s="190" t="s">
        <v>6147</v>
      </c>
      <c r="N1003" s="190" t="s">
        <v>6147</v>
      </c>
    </row>
    <row r="1004" spans="1:14" x14ac:dyDescent="0.2">
      <c r="A1004" s="190">
        <v>811345</v>
      </c>
      <c r="B1004" s="190" t="s">
        <v>58</v>
      </c>
      <c r="C1004" s="190" t="s">
        <v>6147</v>
      </c>
      <c r="D1004" s="190" t="s">
        <v>6147</v>
      </c>
      <c r="F1004" s="190" t="s">
        <v>6147</v>
      </c>
      <c r="G1004" s="190" t="s">
        <v>6147</v>
      </c>
      <c r="H1004" s="190" t="s">
        <v>6147</v>
      </c>
      <c r="I1004" s="190" t="s">
        <v>6147</v>
      </c>
      <c r="J1004" s="190" t="s">
        <v>6147</v>
      </c>
      <c r="K1004" s="190" t="s">
        <v>6147</v>
      </c>
      <c r="L1004" s="190" t="s">
        <v>6147</v>
      </c>
      <c r="M1004" s="190" t="s">
        <v>6147</v>
      </c>
      <c r="N1004" s="190" t="s">
        <v>6147</v>
      </c>
    </row>
    <row r="1005" spans="1:14" x14ac:dyDescent="0.2">
      <c r="A1005" s="190">
        <v>811346</v>
      </c>
      <c r="B1005" s="190" t="s">
        <v>58</v>
      </c>
      <c r="C1005" s="190" t="s">
        <v>6147</v>
      </c>
      <c r="D1005" s="190" t="s">
        <v>6147</v>
      </c>
      <c r="E1005" s="190" t="s">
        <v>6147</v>
      </c>
      <c r="F1005" s="190" t="s">
        <v>6147</v>
      </c>
      <c r="H1005" s="190" t="s">
        <v>6147</v>
      </c>
      <c r="I1005" s="190" t="s">
        <v>6147</v>
      </c>
      <c r="J1005" s="190" t="s">
        <v>6147</v>
      </c>
      <c r="K1005" s="190" t="s">
        <v>6147</v>
      </c>
      <c r="L1005" s="190" t="s">
        <v>6147</v>
      </c>
      <c r="M1005" s="190" t="s">
        <v>6147</v>
      </c>
      <c r="N1005" s="190" t="s">
        <v>6147</v>
      </c>
    </row>
    <row r="1006" spans="1:14" x14ac:dyDescent="0.2">
      <c r="A1006" s="190">
        <v>811347</v>
      </c>
      <c r="B1006" s="190" t="s">
        <v>58</v>
      </c>
      <c r="C1006" s="190" t="s">
        <v>6147</v>
      </c>
      <c r="D1006" s="190" t="s">
        <v>6147</v>
      </c>
      <c r="E1006" s="190" t="s">
        <v>6147</v>
      </c>
      <c r="H1006" s="190" t="s">
        <v>6147</v>
      </c>
      <c r="I1006" s="190" t="s">
        <v>6147</v>
      </c>
      <c r="J1006" s="190" t="s">
        <v>6147</v>
      </c>
      <c r="K1006" s="190" t="s">
        <v>6147</v>
      </c>
      <c r="L1006" s="190" t="s">
        <v>6147</v>
      </c>
      <c r="M1006" s="190" t="s">
        <v>6147</v>
      </c>
      <c r="N1006" s="190" t="s">
        <v>6147</v>
      </c>
    </row>
    <row r="1007" spans="1:14" x14ac:dyDescent="0.2">
      <c r="A1007" s="190">
        <v>811348</v>
      </c>
      <c r="B1007" s="190" t="s">
        <v>58</v>
      </c>
      <c r="C1007" s="190" t="s">
        <v>6147</v>
      </c>
      <c r="D1007" s="190" t="s">
        <v>6147</v>
      </c>
      <c r="E1007" s="190" t="s">
        <v>6147</v>
      </c>
      <c r="F1007" s="190" t="s">
        <v>6147</v>
      </c>
      <c r="G1007" s="190" t="s">
        <v>6147</v>
      </c>
      <c r="H1007" s="190" t="s">
        <v>6147</v>
      </c>
      <c r="I1007" s="190" t="s">
        <v>6147</v>
      </c>
      <c r="J1007" s="190" t="s">
        <v>6147</v>
      </c>
      <c r="K1007" s="190" t="s">
        <v>6147</v>
      </c>
      <c r="L1007" s="190" t="s">
        <v>6147</v>
      </c>
      <c r="M1007" s="190" t="s">
        <v>6147</v>
      </c>
      <c r="N1007" s="190" t="s">
        <v>6147</v>
      </c>
    </row>
    <row r="1008" spans="1:14" x14ac:dyDescent="0.2">
      <c r="A1008" s="190">
        <v>811350</v>
      </c>
      <c r="B1008" s="190" t="s">
        <v>58</v>
      </c>
      <c r="C1008" s="190" t="s">
        <v>6147</v>
      </c>
      <c r="D1008" s="190" t="s">
        <v>6147</v>
      </c>
      <c r="E1008" s="190" t="s">
        <v>6147</v>
      </c>
      <c r="F1008" s="190" t="s">
        <v>6147</v>
      </c>
      <c r="G1008" s="190" t="s">
        <v>6147</v>
      </c>
      <c r="H1008" s="190" t="s">
        <v>6147</v>
      </c>
      <c r="I1008" s="190" t="s">
        <v>6147</v>
      </c>
      <c r="J1008" s="190" t="s">
        <v>6147</v>
      </c>
      <c r="K1008" s="190" t="s">
        <v>6147</v>
      </c>
      <c r="L1008" s="190" t="s">
        <v>6147</v>
      </c>
      <c r="M1008" s="190" t="s">
        <v>6147</v>
      </c>
      <c r="N1008" s="190" t="s">
        <v>6147</v>
      </c>
    </row>
    <row r="1009" spans="1:14" x14ac:dyDescent="0.2">
      <c r="A1009" s="190">
        <v>811351</v>
      </c>
      <c r="B1009" s="190" t="s">
        <v>58</v>
      </c>
      <c r="D1009" s="190" t="s">
        <v>6147</v>
      </c>
      <c r="E1009" s="190" t="s">
        <v>6147</v>
      </c>
      <c r="G1009" s="190" t="s">
        <v>6147</v>
      </c>
      <c r="H1009" s="190" t="s">
        <v>6147</v>
      </c>
      <c r="I1009" s="190" t="s">
        <v>6147</v>
      </c>
      <c r="J1009" s="190" t="s">
        <v>6147</v>
      </c>
      <c r="K1009" s="190" t="s">
        <v>6147</v>
      </c>
      <c r="L1009" s="190" t="s">
        <v>6147</v>
      </c>
      <c r="M1009" s="190" t="s">
        <v>6147</v>
      </c>
      <c r="N1009" s="190" t="s">
        <v>6147</v>
      </c>
    </row>
    <row r="1010" spans="1:14" x14ac:dyDescent="0.2">
      <c r="A1010" s="190">
        <v>811357</v>
      </c>
      <c r="B1010" s="190" t="s">
        <v>58</v>
      </c>
      <c r="D1010" s="190" t="s">
        <v>6147</v>
      </c>
      <c r="E1010" s="190" t="s">
        <v>6147</v>
      </c>
      <c r="F1010" s="190" t="s">
        <v>6147</v>
      </c>
      <c r="G1010" s="190" t="s">
        <v>6147</v>
      </c>
      <c r="H1010" s="190" t="s">
        <v>6147</v>
      </c>
      <c r="J1010" s="190" t="s">
        <v>6147</v>
      </c>
      <c r="K1010" s="190" t="s">
        <v>6147</v>
      </c>
      <c r="L1010" s="190" t="s">
        <v>6147</v>
      </c>
      <c r="M1010" s="190" t="s">
        <v>6147</v>
      </c>
      <c r="N1010" s="190" t="s">
        <v>6147</v>
      </c>
    </row>
    <row r="1011" spans="1:14" x14ac:dyDescent="0.2">
      <c r="A1011" s="190">
        <v>811360</v>
      </c>
      <c r="B1011" s="190" t="s">
        <v>58</v>
      </c>
      <c r="C1011" s="190" t="s">
        <v>6147</v>
      </c>
      <c r="D1011" s="190" t="s">
        <v>6147</v>
      </c>
      <c r="E1011" s="190" t="s">
        <v>6147</v>
      </c>
      <c r="F1011" s="190" t="s">
        <v>6147</v>
      </c>
      <c r="G1011" s="190" t="s">
        <v>6147</v>
      </c>
      <c r="H1011" s="190" t="s">
        <v>6147</v>
      </c>
      <c r="I1011" s="190" t="s">
        <v>6147</v>
      </c>
      <c r="J1011" s="190" t="s">
        <v>6147</v>
      </c>
      <c r="K1011" s="190" t="s">
        <v>6147</v>
      </c>
      <c r="L1011" s="190" t="s">
        <v>6147</v>
      </c>
      <c r="M1011" s="190" t="s">
        <v>6147</v>
      </c>
      <c r="N1011" s="190" t="s">
        <v>6147</v>
      </c>
    </row>
    <row r="1012" spans="1:14" x14ac:dyDescent="0.2">
      <c r="A1012" s="190">
        <v>811361</v>
      </c>
      <c r="B1012" s="190" t="s">
        <v>58</v>
      </c>
      <c r="C1012" s="190" t="s">
        <v>6147</v>
      </c>
      <c r="D1012" s="190" t="s">
        <v>6147</v>
      </c>
      <c r="E1012" s="190" t="s">
        <v>6147</v>
      </c>
      <c r="F1012" s="190" t="s">
        <v>6147</v>
      </c>
      <c r="G1012" s="190" t="s">
        <v>6147</v>
      </c>
      <c r="H1012" s="190" t="s">
        <v>6147</v>
      </c>
      <c r="J1012" s="190" t="s">
        <v>6147</v>
      </c>
      <c r="K1012" s="190" t="s">
        <v>6147</v>
      </c>
      <c r="L1012" s="190" t="s">
        <v>6147</v>
      </c>
      <c r="M1012" s="190" t="s">
        <v>6147</v>
      </c>
      <c r="N1012" s="190" t="s">
        <v>6147</v>
      </c>
    </row>
    <row r="1013" spans="1:14" x14ac:dyDescent="0.2">
      <c r="A1013" s="190">
        <v>811362</v>
      </c>
      <c r="B1013" s="190" t="s">
        <v>58</v>
      </c>
      <c r="C1013" s="190" t="s">
        <v>6147</v>
      </c>
      <c r="D1013" s="190" t="s">
        <v>6147</v>
      </c>
      <c r="E1013" s="190" t="s">
        <v>6147</v>
      </c>
      <c r="F1013" s="190" t="s">
        <v>6147</v>
      </c>
      <c r="G1013" s="190" t="s">
        <v>6147</v>
      </c>
      <c r="H1013" s="190" t="s">
        <v>6147</v>
      </c>
      <c r="I1013" s="190" t="s">
        <v>6147</v>
      </c>
      <c r="J1013" s="190" t="s">
        <v>6147</v>
      </c>
      <c r="K1013" s="190" t="s">
        <v>6147</v>
      </c>
      <c r="L1013" s="190" t="s">
        <v>6147</v>
      </c>
      <c r="M1013" s="190" t="s">
        <v>6147</v>
      </c>
      <c r="N1013" s="190" t="s">
        <v>6147</v>
      </c>
    </row>
    <row r="1014" spans="1:14" x14ac:dyDescent="0.2">
      <c r="A1014" s="190">
        <v>811368</v>
      </c>
      <c r="B1014" s="190" t="s">
        <v>58</v>
      </c>
      <c r="E1014" s="190" t="s">
        <v>6147</v>
      </c>
      <c r="F1014" s="190" t="s">
        <v>6147</v>
      </c>
      <c r="G1014" s="190" t="s">
        <v>6147</v>
      </c>
      <c r="J1014" s="190" t="s">
        <v>6147</v>
      </c>
      <c r="K1014" s="190" t="s">
        <v>6147</v>
      </c>
      <c r="L1014" s="190" t="s">
        <v>6147</v>
      </c>
      <c r="M1014" s="190" t="s">
        <v>6147</v>
      </c>
    </row>
    <row r="1015" spans="1:14" x14ac:dyDescent="0.2">
      <c r="A1015" s="190">
        <v>811369</v>
      </c>
      <c r="B1015" s="190" t="s">
        <v>58</v>
      </c>
      <c r="C1015" s="190" t="s">
        <v>6147</v>
      </c>
      <c r="D1015" s="190" t="s">
        <v>6147</v>
      </c>
      <c r="E1015" s="190" t="s">
        <v>6147</v>
      </c>
      <c r="F1015" s="190" t="s">
        <v>6147</v>
      </c>
      <c r="G1015" s="190" t="s">
        <v>6147</v>
      </c>
      <c r="H1015" s="190" t="s">
        <v>6147</v>
      </c>
      <c r="I1015" s="190" t="s">
        <v>6147</v>
      </c>
      <c r="J1015" s="190" t="s">
        <v>6147</v>
      </c>
      <c r="K1015" s="190" t="s">
        <v>6147</v>
      </c>
      <c r="L1015" s="190" t="s">
        <v>6147</v>
      </c>
      <c r="M1015" s="190" t="s">
        <v>6147</v>
      </c>
      <c r="N1015" s="190" t="s">
        <v>6147</v>
      </c>
    </row>
    <row r="1016" spans="1:14" x14ac:dyDescent="0.2">
      <c r="A1016" s="190">
        <v>811371</v>
      </c>
      <c r="B1016" s="190" t="s">
        <v>58</v>
      </c>
      <c r="D1016" s="190" t="s">
        <v>6147</v>
      </c>
      <c r="E1016" s="190" t="s">
        <v>6147</v>
      </c>
      <c r="F1016" s="190" t="s">
        <v>6147</v>
      </c>
      <c r="G1016" s="190" t="s">
        <v>6147</v>
      </c>
      <c r="H1016" s="190" t="s">
        <v>6147</v>
      </c>
      <c r="I1016" s="190" t="s">
        <v>6147</v>
      </c>
      <c r="J1016" s="190" t="s">
        <v>6147</v>
      </c>
      <c r="K1016" s="190" t="s">
        <v>6147</v>
      </c>
      <c r="L1016" s="190" t="s">
        <v>6147</v>
      </c>
      <c r="M1016" s="190" t="s">
        <v>6147</v>
      </c>
      <c r="N1016" s="190" t="s">
        <v>6147</v>
      </c>
    </row>
    <row r="1017" spans="1:14" x14ac:dyDescent="0.2">
      <c r="A1017" s="190">
        <v>811372</v>
      </c>
      <c r="B1017" s="190" t="s">
        <v>58</v>
      </c>
      <c r="D1017" s="190" t="s">
        <v>6147</v>
      </c>
      <c r="E1017" s="190" t="s">
        <v>6147</v>
      </c>
      <c r="I1017" s="190" t="s">
        <v>6147</v>
      </c>
      <c r="K1017" s="190" t="s">
        <v>6147</v>
      </c>
      <c r="L1017" s="190" t="s">
        <v>6147</v>
      </c>
    </row>
    <row r="1018" spans="1:14" x14ac:dyDescent="0.2">
      <c r="A1018" s="190">
        <v>811373</v>
      </c>
      <c r="B1018" s="190" t="s">
        <v>58</v>
      </c>
      <c r="C1018" s="190" t="s">
        <v>6147</v>
      </c>
      <c r="D1018" s="190" t="s">
        <v>6147</v>
      </c>
      <c r="E1018" s="190" t="s">
        <v>6147</v>
      </c>
      <c r="F1018" s="190" t="s">
        <v>6147</v>
      </c>
      <c r="G1018" s="190" t="s">
        <v>6147</v>
      </c>
      <c r="H1018" s="190" t="s">
        <v>6147</v>
      </c>
      <c r="I1018" s="190" t="s">
        <v>6147</v>
      </c>
      <c r="J1018" s="190" t="s">
        <v>6147</v>
      </c>
      <c r="K1018" s="190" t="s">
        <v>6147</v>
      </c>
      <c r="L1018" s="190" t="s">
        <v>6147</v>
      </c>
      <c r="M1018" s="190" t="s">
        <v>6147</v>
      </c>
      <c r="N1018" s="190" t="s">
        <v>6147</v>
      </c>
    </row>
    <row r="1019" spans="1:14" x14ac:dyDescent="0.2">
      <c r="A1019" s="190">
        <v>811375</v>
      </c>
      <c r="B1019" s="190" t="s">
        <v>58</v>
      </c>
      <c r="D1019" s="190" t="s">
        <v>6147</v>
      </c>
      <c r="E1019" s="190" t="s">
        <v>6147</v>
      </c>
      <c r="F1019" s="190" t="s">
        <v>6147</v>
      </c>
      <c r="G1019" s="190" t="s">
        <v>6147</v>
      </c>
      <c r="H1019" s="190" t="s">
        <v>6147</v>
      </c>
      <c r="J1019" s="190" t="s">
        <v>6147</v>
      </c>
      <c r="K1019" s="190" t="s">
        <v>6147</v>
      </c>
      <c r="L1019" s="190" t="s">
        <v>6147</v>
      </c>
      <c r="M1019" s="190" t="s">
        <v>6147</v>
      </c>
      <c r="N1019" s="190" t="s">
        <v>6147</v>
      </c>
    </row>
    <row r="1020" spans="1:14" x14ac:dyDescent="0.2">
      <c r="A1020" s="190">
        <v>811377</v>
      </c>
      <c r="B1020" s="190" t="s">
        <v>58</v>
      </c>
      <c r="C1020" s="190" t="s">
        <v>6147</v>
      </c>
      <c r="D1020" s="190" t="s">
        <v>6147</v>
      </c>
      <c r="H1020" s="190" t="s">
        <v>6147</v>
      </c>
      <c r="L1020" s="190" t="s">
        <v>6147</v>
      </c>
      <c r="M1020" s="190" t="s">
        <v>6147</v>
      </c>
      <c r="N1020" s="190" t="s">
        <v>6147</v>
      </c>
    </row>
    <row r="1021" spans="1:14" x14ac:dyDescent="0.2">
      <c r="A1021" s="190">
        <v>811379</v>
      </c>
      <c r="B1021" s="190" t="s">
        <v>58</v>
      </c>
      <c r="C1021" s="190" t="s">
        <v>6147</v>
      </c>
      <c r="D1021" s="190" t="s">
        <v>6147</v>
      </c>
      <c r="E1021" s="190" t="s">
        <v>6147</v>
      </c>
      <c r="F1021" s="190" t="s">
        <v>6147</v>
      </c>
      <c r="G1021" s="190" t="s">
        <v>6147</v>
      </c>
      <c r="H1021" s="190" t="s">
        <v>6147</v>
      </c>
      <c r="I1021" s="190" t="s">
        <v>6147</v>
      </c>
      <c r="J1021" s="190" t="s">
        <v>6147</v>
      </c>
      <c r="K1021" s="190" t="s">
        <v>6147</v>
      </c>
      <c r="L1021" s="190" t="s">
        <v>6147</v>
      </c>
      <c r="M1021" s="190" t="s">
        <v>6147</v>
      </c>
      <c r="N1021" s="190" t="s">
        <v>6147</v>
      </c>
    </row>
    <row r="1022" spans="1:14" x14ac:dyDescent="0.2">
      <c r="A1022" s="190">
        <v>811380</v>
      </c>
      <c r="B1022" s="190" t="s">
        <v>58</v>
      </c>
      <c r="C1022" s="190" t="s">
        <v>6147</v>
      </c>
      <c r="D1022" s="190" t="s">
        <v>6147</v>
      </c>
      <c r="E1022" s="190" t="s">
        <v>6147</v>
      </c>
      <c r="F1022" s="190" t="s">
        <v>6147</v>
      </c>
      <c r="G1022" s="190" t="s">
        <v>6147</v>
      </c>
      <c r="H1022" s="190" t="s">
        <v>6147</v>
      </c>
      <c r="I1022" s="190" t="s">
        <v>6147</v>
      </c>
      <c r="J1022" s="190" t="s">
        <v>6147</v>
      </c>
      <c r="K1022" s="190" t="s">
        <v>6147</v>
      </c>
      <c r="L1022" s="190" t="s">
        <v>6147</v>
      </c>
      <c r="M1022" s="190" t="s">
        <v>6147</v>
      </c>
      <c r="N1022" s="190" t="s">
        <v>6147</v>
      </c>
    </row>
    <row r="1023" spans="1:14" x14ac:dyDescent="0.2">
      <c r="A1023" s="190">
        <v>811381</v>
      </c>
      <c r="B1023" s="190" t="s">
        <v>58</v>
      </c>
      <c r="C1023" s="190" t="s">
        <v>6147</v>
      </c>
      <c r="D1023" s="190" t="s">
        <v>6147</v>
      </c>
      <c r="E1023" s="190" t="s">
        <v>6147</v>
      </c>
      <c r="F1023" s="190" t="s">
        <v>6147</v>
      </c>
      <c r="G1023" s="190" t="s">
        <v>6147</v>
      </c>
      <c r="H1023" s="190" t="s">
        <v>6147</v>
      </c>
      <c r="I1023" s="190" t="s">
        <v>6147</v>
      </c>
      <c r="J1023" s="190" t="s">
        <v>6147</v>
      </c>
      <c r="K1023" s="190" t="s">
        <v>6147</v>
      </c>
      <c r="L1023" s="190" t="s">
        <v>6147</v>
      </c>
      <c r="M1023" s="190" t="s">
        <v>6147</v>
      </c>
      <c r="N1023" s="190" t="s">
        <v>6147</v>
      </c>
    </row>
    <row r="1024" spans="1:14" x14ac:dyDescent="0.2">
      <c r="A1024" s="190">
        <v>811385</v>
      </c>
      <c r="B1024" s="190" t="s">
        <v>58</v>
      </c>
      <c r="C1024" s="190" t="s">
        <v>6147</v>
      </c>
      <c r="D1024" s="190" t="s">
        <v>6147</v>
      </c>
      <c r="E1024" s="190" t="s">
        <v>6147</v>
      </c>
      <c r="F1024" s="190" t="s">
        <v>6147</v>
      </c>
      <c r="G1024" s="190" t="s">
        <v>6147</v>
      </c>
      <c r="I1024" s="190" t="s">
        <v>6147</v>
      </c>
      <c r="J1024" s="190" t="s">
        <v>6147</v>
      </c>
      <c r="K1024" s="190" t="s">
        <v>6147</v>
      </c>
      <c r="L1024" s="190" t="s">
        <v>6147</v>
      </c>
      <c r="M1024" s="190" t="s">
        <v>6147</v>
      </c>
    </row>
    <row r="1025" spans="1:14" x14ac:dyDescent="0.2">
      <c r="A1025" s="190">
        <v>811386</v>
      </c>
      <c r="B1025" s="190" t="s">
        <v>58</v>
      </c>
      <c r="D1025" s="190" t="s">
        <v>6147</v>
      </c>
      <c r="H1025" s="190" t="s">
        <v>6147</v>
      </c>
      <c r="K1025" s="190" t="s">
        <v>6147</v>
      </c>
      <c r="L1025" s="190" t="s">
        <v>6147</v>
      </c>
      <c r="N1025" s="190" t="s">
        <v>6147</v>
      </c>
    </row>
    <row r="1026" spans="1:14" x14ac:dyDescent="0.2">
      <c r="A1026" s="190">
        <v>811387</v>
      </c>
      <c r="B1026" s="190" t="s">
        <v>58</v>
      </c>
      <c r="C1026" s="190" t="s">
        <v>6147</v>
      </c>
      <c r="D1026" s="190" t="s">
        <v>6147</v>
      </c>
      <c r="E1026" s="190" t="s">
        <v>6147</v>
      </c>
      <c r="F1026" s="190" t="s">
        <v>6147</v>
      </c>
      <c r="H1026" s="190" t="s">
        <v>6147</v>
      </c>
      <c r="I1026" s="190" t="s">
        <v>6147</v>
      </c>
      <c r="J1026" s="190" t="s">
        <v>6147</v>
      </c>
      <c r="K1026" s="190" t="s">
        <v>6147</v>
      </c>
      <c r="L1026" s="190" t="s">
        <v>6147</v>
      </c>
      <c r="M1026" s="190" t="s">
        <v>6147</v>
      </c>
      <c r="N1026" s="190" t="s">
        <v>6147</v>
      </c>
    </row>
    <row r="1027" spans="1:14" x14ac:dyDescent="0.2">
      <c r="A1027" s="190">
        <v>811388</v>
      </c>
      <c r="B1027" s="190" t="s">
        <v>58</v>
      </c>
      <c r="C1027" s="190" t="s">
        <v>6147</v>
      </c>
      <c r="E1027" s="190" t="s">
        <v>6147</v>
      </c>
      <c r="F1027" s="190" t="s">
        <v>6147</v>
      </c>
      <c r="I1027" s="190" t="s">
        <v>6147</v>
      </c>
      <c r="J1027" s="190" t="s">
        <v>6147</v>
      </c>
      <c r="K1027" s="190" t="s">
        <v>6147</v>
      </c>
      <c r="L1027" s="190" t="s">
        <v>6147</v>
      </c>
      <c r="M1027" s="190" t="s">
        <v>6147</v>
      </c>
      <c r="N1027" s="190" t="s">
        <v>6147</v>
      </c>
    </row>
    <row r="1028" spans="1:14" x14ac:dyDescent="0.2">
      <c r="A1028" s="190">
        <v>811390</v>
      </c>
      <c r="B1028" s="190" t="s">
        <v>58</v>
      </c>
      <c r="C1028" s="190" t="s">
        <v>6147</v>
      </c>
      <c r="D1028" s="190" t="s">
        <v>6147</v>
      </c>
      <c r="E1028" s="190" t="s">
        <v>6147</v>
      </c>
      <c r="F1028" s="190" t="s">
        <v>6147</v>
      </c>
      <c r="G1028" s="190" t="s">
        <v>6147</v>
      </c>
      <c r="H1028" s="190" t="s">
        <v>6147</v>
      </c>
      <c r="I1028" s="190" t="s">
        <v>6147</v>
      </c>
      <c r="J1028" s="190" t="s">
        <v>6147</v>
      </c>
      <c r="K1028" s="190" t="s">
        <v>6147</v>
      </c>
      <c r="L1028" s="190" t="s">
        <v>6147</v>
      </c>
      <c r="M1028" s="190" t="s">
        <v>6147</v>
      </c>
      <c r="N1028" s="190" t="s">
        <v>6147</v>
      </c>
    </row>
    <row r="1029" spans="1:14" x14ac:dyDescent="0.2">
      <c r="A1029" s="190">
        <v>811392</v>
      </c>
      <c r="B1029" s="190" t="s">
        <v>58</v>
      </c>
      <c r="C1029" s="190" t="s">
        <v>6147</v>
      </c>
      <c r="D1029" s="190" t="s">
        <v>6147</v>
      </c>
      <c r="E1029" s="190" t="s">
        <v>6147</v>
      </c>
      <c r="F1029" s="190" t="s">
        <v>6147</v>
      </c>
      <c r="G1029" s="190" t="s">
        <v>6147</v>
      </c>
      <c r="H1029" s="190" t="s">
        <v>6147</v>
      </c>
      <c r="I1029" s="190" t="s">
        <v>6147</v>
      </c>
      <c r="J1029" s="190" t="s">
        <v>6147</v>
      </c>
      <c r="K1029" s="190" t="s">
        <v>6147</v>
      </c>
      <c r="L1029" s="190" t="s">
        <v>6147</v>
      </c>
      <c r="M1029" s="190" t="s">
        <v>6147</v>
      </c>
      <c r="N1029" s="190" t="s">
        <v>6147</v>
      </c>
    </row>
    <row r="1030" spans="1:14" x14ac:dyDescent="0.2">
      <c r="A1030" s="190">
        <v>811393</v>
      </c>
      <c r="B1030" s="190" t="s">
        <v>58</v>
      </c>
      <c r="C1030" s="190" t="s">
        <v>6147</v>
      </c>
      <c r="D1030" s="190" t="s">
        <v>6147</v>
      </c>
      <c r="E1030" s="190" t="s">
        <v>6147</v>
      </c>
      <c r="F1030" s="190" t="s">
        <v>6147</v>
      </c>
      <c r="G1030" s="190" t="s">
        <v>6147</v>
      </c>
      <c r="H1030" s="190" t="s">
        <v>6147</v>
      </c>
      <c r="I1030" s="190" t="s">
        <v>6147</v>
      </c>
      <c r="J1030" s="190" t="s">
        <v>6147</v>
      </c>
      <c r="K1030" s="190" t="s">
        <v>6147</v>
      </c>
      <c r="L1030" s="190" t="s">
        <v>6147</v>
      </c>
      <c r="M1030" s="190" t="s">
        <v>6147</v>
      </c>
      <c r="N1030" s="190" t="s">
        <v>6147</v>
      </c>
    </row>
    <row r="1031" spans="1:14" x14ac:dyDescent="0.2">
      <c r="A1031" s="190">
        <v>811394</v>
      </c>
      <c r="B1031" s="190" t="s">
        <v>58</v>
      </c>
      <c r="C1031" s="190" t="s">
        <v>6147</v>
      </c>
      <c r="D1031" s="190" t="s">
        <v>6147</v>
      </c>
      <c r="E1031" s="190" t="s">
        <v>6147</v>
      </c>
      <c r="F1031" s="190" t="s">
        <v>6147</v>
      </c>
      <c r="G1031" s="190" t="s">
        <v>6147</v>
      </c>
      <c r="H1031" s="190" t="s">
        <v>6147</v>
      </c>
      <c r="I1031" s="190" t="s">
        <v>6147</v>
      </c>
      <c r="J1031" s="190" t="s">
        <v>6147</v>
      </c>
      <c r="K1031" s="190" t="s">
        <v>6147</v>
      </c>
      <c r="L1031" s="190" t="s">
        <v>6147</v>
      </c>
      <c r="M1031" s="190" t="s">
        <v>6147</v>
      </c>
      <c r="N1031" s="190" t="s">
        <v>6147</v>
      </c>
    </row>
    <row r="1032" spans="1:14" x14ac:dyDescent="0.2">
      <c r="A1032" s="190">
        <v>811395</v>
      </c>
      <c r="B1032" s="190" t="s">
        <v>58</v>
      </c>
      <c r="C1032" s="190" t="s">
        <v>6147</v>
      </c>
      <c r="D1032" s="190" t="s">
        <v>6147</v>
      </c>
      <c r="E1032" s="190" t="s">
        <v>6147</v>
      </c>
      <c r="F1032" s="190" t="s">
        <v>6147</v>
      </c>
      <c r="G1032" s="190" t="s">
        <v>6147</v>
      </c>
      <c r="H1032" s="190" t="s">
        <v>6147</v>
      </c>
      <c r="I1032" s="190" t="s">
        <v>6147</v>
      </c>
      <c r="J1032" s="190" t="s">
        <v>6147</v>
      </c>
      <c r="K1032" s="190" t="s">
        <v>6147</v>
      </c>
      <c r="L1032" s="190" t="s">
        <v>6147</v>
      </c>
      <c r="M1032" s="190" t="s">
        <v>6147</v>
      </c>
      <c r="N1032" s="190" t="s">
        <v>6147</v>
      </c>
    </row>
    <row r="1033" spans="1:14" x14ac:dyDescent="0.2">
      <c r="A1033" s="190">
        <v>811396</v>
      </c>
      <c r="B1033" s="190" t="s">
        <v>58</v>
      </c>
      <c r="C1033" s="190" t="s">
        <v>6147</v>
      </c>
      <c r="D1033" s="190" t="s">
        <v>6147</v>
      </c>
      <c r="E1033" s="190" t="s">
        <v>6147</v>
      </c>
      <c r="G1033" s="190" t="s">
        <v>6147</v>
      </c>
      <c r="H1033" s="190" t="s">
        <v>6147</v>
      </c>
      <c r="I1033" s="190" t="s">
        <v>6147</v>
      </c>
      <c r="J1033" s="190" t="s">
        <v>6147</v>
      </c>
      <c r="K1033" s="190" t="s">
        <v>6147</v>
      </c>
      <c r="L1033" s="190" t="s">
        <v>6147</v>
      </c>
      <c r="M1033" s="190" t="s">
        <v>6147</v>
      </c>
      <c r="N1033" s="190" t="s">
        <v>6147</v>
      </c>
    </row>
    <row r="1034" spans="1:14" x14ac:dyDescent="0.2">
      <c r="A1034" s="190">
        <v>811398</v>
      </c>
      <c r="B1034" s="190" t="s">
        <v>58</v>
      </c>
      <c r="C1034" s="190" t="s">
        <v>6147</v>
      </c>
      <c r="D1034" s="190" t="s">
        <v>6147</v>
      </c>
      <c r="E1034" s="190" t="s">
        <v>6147</v>
      </c>
      <c r="F1034" s="190" t="s">
        <v>6147</v>
      </c>
      <c r="G1034" s="190" t="s">
        <v>6147</v>
      </c>
      <c r="H1034" s="190" t="s">
        <v>6147</v>
      </c>
      <c r="I1034" s="190" t="s">
        <v>6147</v>
      </c>
      <c r="J1034" s="190" t="s">
        <v>6147</v>
      </c>
      <c r="K1034" s="190" t="s">
        <v>6147</v>
      </c>
      <c r="L1034" s="190" t="s">
        <v>6147</v>
      </c>
      <c r="M1034" s="190" t="s">
        <v>6147</v>
      </c>
      <c r="N1034" s="190" t="s">
        <v>6147</v>
      </c>
    </row>
    <row r="1035" spans="1:14" x14ac:dyDescent="0.2">
      <c r="A1035" s="190">
        <v>811400</v>
      </c>
      <c r="B1035" s="190" t="s">
        <v>58</v>
      </c>
      <c r="C1035" s="190" t="s">
        <v>6147</v>
      </c>
      <c r="D1035" s="190" t="s">
        <v>6147</v>
      </c>
      <c r="E1035" s="190" t="s">
        <v>6147</v>
      </c>
      <c r="F1035" s="190" t="s">
        <v>6147</v>
      </c>
      <c r="G1035" s="190" t="s">
        <v>6147</v>
      </c>
      <c r="H1035" s="190" t="s">
        <v>6147</v>
      </c>
      <c r="I1035" s="190" t="s">
        <v>6147</v>
      </c>
      <c r="J1035" s="190" t="s">
        <v>6147</v>
      </c>
      <c r="K1035" s="190" t="s">
        <v>6147</v>
      </c>
      <c r="L1035" s="190" t="s">
        <v>6147</v>
      </c>
      <c r="M1035" s="190" t="s">
        <v>6147</v>
      </c>
      <c r="N1035" s="190" t="s">
        <v>6147</v>
      </c>
    </row>
    <row r="1036" spans="1:14" x14ac:dyDescent="0.2">
      <c r="A1036" s="190">
        <v>811403</v>
      </c>
      <c r="B1036" s="190" t="s">
        <v>58</v>
      </c>
      <c r="D1036" s="190" t="s">
        <v>6147</v>
      </c>
      <c r="E1036" s="190" t="s">
        <v>6147</v>
      </c>
      <c r="F1036" s="190" t="s">
        <v>6147</v>
      </c>
      <c r="G1036" s="190" t="s">
        <v>6147</v>
      </c>
      <c r="H1036" s="190" t="s">
        <v>6147</v>
      </c>
      <c r="I1036" s="190" t="s">
        <v>6147</v>
      </c>
      <c r="J1036" s="190" t="s">
        <v>6147</v>
      </c>
      <c r="K1036" s="190" t="s">
        <v>6147</v>
      </c>
      <c r="L1036" s="190" t="s">
        <v>6147</v>
      </c>
      <c r="M1036" s="190" t="s">
        <v>6147</v>
      </c>
      <c r="N1036" s="190" t="s">
        <v>6147</v>
      </c>
    </row>
    <row r="1037" spans="1:14" x14ac:dyDescent="0.2">
      <c r="A1037" s="190">
        <v>811405</v>
      </c>
      <c r="B1037" s="190" t="s">
        <v>58</v>
      </c>
      <c r="C1037" s="190" t="s">
        <v>6147</v>
      </c>
      <c r="D1037" s="190" t="s">
        <v>6147</v>
      </c>
      <c r="E1037" s="190" t="s">
        <v>6147</v>
      </c>
      <c r="I1037" s="190" t="s">
        <v>6147</v>
      </c>
      <c r="K1037" s="190" t="s">
        <v>6147</v>
      </c>
      <c r="L1037" s="190" t="s">
        <v>6147</v>
      </c>
      <c r="M1037" s="190" t="s">
        <v>6147</v>
      </c>
      <c r="N1037" s="190" t="s">
        <v>6147</v>
      </c>
    </row>
    <row r="1038" spans="1:14" x14ac:dyDescent="0.2">
      <c r="A1038" s="190">
        <v>811406</v>
      </c>
      <c r="B1038" s="190" t="s">
        <v>58</v>
      </c>
      <c r="C1038" s="190" t="s">
        <v>6147</v>
      </c>
      <c r="D1038" s="190" t="s">
        <v>6147</v>
      </c>
      <c r="E1038" s="190" t="s">
        <v>6147</v>
      </c>
      <c r="F1038" s="190" t="s">
        <v>6147</v>
      </c>
      <c r="G1038" s="190" t="s">
        <v>6147</v>
      </c>
      <c r="H1038" s="190" t="s">
        <v>6147</v>
      </c>
      <c r="I1038" s="190" t="s">
        <v>6147</v>
      </c>
      <c r="J1038" s="190" t="s">
        <v>6147</v>
      </c>
      <c r="K1038" s="190" t="s">
        <v>6147</v>
      </c>
      <c r="L1038" s="190" t="s">
        <v>6147</v>
      </c>
      <c r="M1038" s="190" t="s">
        <v>6147</v>
      </c>
      <c r="N1038" s="190" t="s">
        <v>6147</v>
      </c>
    </row>
    <row r="1039" spans="1:14" x14ac:dyDescent="0.2">
      <c r="A1039" s="190">
        <v>811407</v>
      </c>
      <c r="B1039" s="190" t="s">
        <v>58</v>
      </c>
      <c r="C1039" s="190" t="s">
        <v>6147</v>
      </c>
      <c r="D1039" s="190" t="s">
        <v>6147</v>
      </c>
      <c r="E1039" s="190" t="s">
        <v>6147</v>
      </c>
      <c r="F1039" s="190" t="s">
        <v>6147</v>
      </c>
      <c r="G1039" s="190" t="s">
        <v>6147</v>
      </c>
      <c r="H1039" s="190" t="s">
        <v>6147</v>
      </c>
      <c r="I1039" s="190" t="s">
        <v>6147</v>
      </c>
      <c r="J1039" s="190" t="s">
        <v>6147</v>
      </c>
      <c r="K1039" s="190" t="s">
        <v>6147</v>
      </c>
      <c r="L1039" s="190" t="s">
        <v>6147</v>
      </c>
      <c r="M1039" s="190" t="s">
        <v>6147</v>
      </c>
      <c r="N1039" s="190" t="s">
        <v>6147</v>
      </c>
    </row>
    <row r="1040" spans="1:14" x14ac:dyDescent="0.2">
      <c r="A1040" s="190">
        <v>811409</v>
      </c>
      <c r="B1040" s="190" t="s">
        <v>58</v>
      </c>
      <c r="C1040" s="190" t="s">
        <v>6147</v>
      </c>
      <c r="D1040" s="190" t="s">
        <v>6147</v>
      </c>
      <c r="E1040" s="190" t="s">
        <v>6147</v>
      </c>
      <c r="F1040" s="190" t="s">
        <v>6147</v>
      </c>
      <c r="G1040" s="190" t="s">
        <v>6147</v>
      </c>
      <c r="H1040" s="190" t="s">
        <v>6147</v>
      </c>
      <c r="I1040" s="190" t="s">
        <v>6147</v>
      </c>
      <c r="J1040" s="190" t="s">
        <v>6147</v>
      </c>
      <c r="K1040" s="190" t="s">
        <v>6147</v>
      </c>
      <c r="L1040" s="190" t="s">
        <v>6147</v>
      </c>
      <c r="M1040" s="190" t="s">
        <v>6147</v>
      </c>
      <c r="N1040" s="190" t="s">
        <v>6147</v>
      </c>
    </row>
    <row r="1041" spans="1:14" x14ac:dyDescent="0.2">
      <c r="A1041" s="190">
        <v>811413</v>
      </c>
      <c r="B1041" s="190" t="s">
        <v>58</v>
      </c>
      <c r="E1041" s="190" t="s">
        <v>6147</v>
      </c>
      <c r="J1041" s="190" t="s">
        <v>6147</v>
      </c>
      <c r="K1041" s="190" t="s">
        <v>6147</v>
      </c>
      <c r="L1041" s="190" t="s">
        <v>6147</v>
      </c>
      <c r="M1041" s="190" t="s">
        <v>6147</v>
      </c>
      <c r="N1041" s="190" t="s">
        <v>6147</v>
      </c>
    </row>
    <row r="1042" spans="1:14" x14ac:dyDescent="0.2">
      <c r="A1042" s="190">
        <v>811418</v>
      </c>
      <c r="B1042" s="190" t="s">
        <v>58</v>
      </c>
      <c r="C1042" s="190" t="s">
        <v>6147</v>
      </c>
      <c r="D1042" s="190" t="s">
        <v>6147</v>
      </c>
      <c r="E1042" s="190" t="s">
        <v>6147</v>
      </c>
      <c r="F1042" s="190" t="s">
        <v>6147</v>
      </c>
      <c r="H1042" s="190" t="s">
        <v>6147</v>
      </c>
      <c r="I1042" s="190" t="s">
        <v>6147</v>
      </c>
      <c r="J1042" s="190" t="s">
        <v>6147</v>
      </c>
      <c r="K1042" s="190" t="s">
        <v>6147</v>
      </c>
      <c r="L1042" s="190" t="s">
        <v>6147</v>
      </c>
      <c r="M1042" s="190" t="s">
        <v>6147</v>
      </c>
      <c r="N1042" s="190" t="s">
        <v>6147</v>
      </c>
    </row>
    <row r="1043" spans="1:14" x14ac:dyDescent="0.2">
      <c r="A1043" s="190">
        <v>811419</v>
      </c>
      <c r="B1043" s="190" t="s">
        <v>58</v>
      </c>
      <c r="C1043" s="190" t="s">
        <v>6147</v>
      </c>
      <c r="D1043" s="190" t="s">
        <v>6147</v>
      </c>
      <c r="E1043" s="190" t="s">
        <v>6147</v>
      </c>
      <c r="F1043" s="190" t="s">
        <v>6147</v>
      </c>
      <c r="G1043" s="190" t="s">
        <v>6147</v>
      </c>
      <c r="H1043" s="190" t="s">
        <v>6147</v>
      </c>
      <c r="I1043" s="190" t="s">
        <v>6147</v>
      </c>
      <c r="J1043" s="190" t="s">
        <v>6147</v>
      </c>
      <c r="K1043" s="190" t="s">
        <v>6147</v>
      </c>
      <c r="L1043" s="190" t="s">
        <v>6147</v>
      </c>
      <c r="M1043" s="190" t="s">
        <v>6147</v>
      </c>
      <c r="N1043" s="190" t="s">
        <v>6147</v>
      </c>
    </row>
    <row r="1044" spans="1:14" x14ac:dyDescent="0.2">
      <c r="A1044" s="190">
        <v>811420</v>
      </c>
      <c r="B1044" s="190" t="s">
        <v>58</v>
      </c>
      <c r="C1044" s="190" t="s">
        <v>6147</v>
      </c>
      <c r="D1044" s="190" t="s">
        <v>6147</v>
      </c>
      <c r="E1044" s="190" t="s">
        <v>6147</v>
      </c>
      <c r="F1044" s="190" t="s">
        <v>6147</v>
      </c>
      <c r="G1044" s="190" t="s">
        <v>6147</v>
      </c>
      <c r="H1044" s="190" t="s">
        <v>6147</v>
      </c>
      <c r="I1044" s="190" t="s">
        <v>6147</v>
      </c>
      <c r="J1044" s="190" t="s">
        <v>6147</v>
      </c>
      <c r="K1044" s="190" t="s">
        <v>6147</v>
      </c>
      <c r="L1044" s="190" t="s">
        <v>6147</v>
      </c>
      <c r="M1044" s="190" t="s">
        <v>6147</v>
      </c>
      <c r="N1044" s="190" t="s">
        <v>6147</v>
      </c>
    </row>
    <row r="1045" spans="1:14" x14ac:dyDescent="0.2">
      <c r="A1045" s="190">
        <v>811421</v>
      </c>
      <c r="B1045" s="190" t="s">
        <v>58</v>
      </c>
      <c r="C1045" s="190" t="s">
        <v>6147</v>
      </c>
      <c r="D1045" s="190" t="s">
        <v>6147</v>
      </c>
      <c r="E1045" s="190" t="s">
        <v>6147</v>
      </c>
      <c r="F1045" s="190" t="s">
        <v>6147</v>
      </c>
      <c r="G1045" s="190" t="s">
        <v>6147</v>
      </c>
      <c r="H1045" s="190" t="s">
        <v>6147</v>
      </c>
      <c r="I1045" s="190" t="s">
        <v>6147</v>
      </c>
      <c r="J1045" s="190" t="s">
        <v>6147</v>
      </c>
      <c r="K1045" s="190" t="s">
        <v>6147</v>
      </c>
      <c r="L1045" s="190" t="s">
        <v>6147</v>
      </c>
      <c r="M1045" s="190" t="s">
        <v>6147</v>
      </c>
      <c r="N1045" s="190" t="s">
        <v>6147</v>
      </c>
    </row>
    <row r="1046" spans="1:14" x14ac:dyDescent="0.2">
      <c r="A1046" s="190">
        <v>811426</v>
      </c>
      <c r="B1046" s="190" t="s">
        <v>58</v>
      </c>
      <c r="E1046" s="190" t="s">
        <v>6147</v>
      </c>
      <c r="F1046" s="190" t="s">
        <v>6147</v>
      </c>
      <c r="G1046" s="190" t="s">
        <v>6147</v>
      </c>
      <c r="H1046" s="190" t="s">
        <v>6147</v>
      </c>
      <c r="I1046" s="190" t="s">
        <v>6147</v>
      </c>
      <c r="J1046" s="190" t="s">
        <v>6147</v>
      </c>
      <c r="K1046" s="190" t="s">
        <v>6147</v>
      </c>
      <c r="L1046" s="190" t="s">
        <v>6147</v>
      </c>
      <c r="M1046" s="190" t="s">
        <v>6147</v>
      </c>
      <c r="N1046" s="190" t="s">
        <v>6147</v>
      </c>
    </row>
    <row r="1047" spans="1:14" x14ac:dyDescent="0.2">
      <c r="A1047" s="190">
        <v>811428</v>
      </c>
      <c r="B1047" s="190" t="s">
        <v>58</v>
      </c>
      <c r="C1047" s="190" t="s">
        <v>6147</v>
      </c>
      <c r="D1047" s="190" t="s">
        <v>6147</v>
      </c>
      <c r="E1047" s="190" t="s">
        <v>6147</v>
      </c>
      <c r="I1047" s="190" t="s">
        <v>6147</v>
      </c>
      <c r="K1047" s="190" t="s">
        <v>6147</v>
      </c>
      <c r="L1047" s="190" t="s">
        <v>6147</v>
      </c>
    </row>
    <row r="1048" spans="1:14" x14ac:dyDescent="0.2">
      <c r="A1048" s="190">
        <v>811430</v>
      </c>
      <c r="B1048" s="190" t="s">
        <v>58</v>
      </c>
      <c r="C1048" s="190" t="s">
        <v>6147</v>
      </c>
      <c r="D1048" s="190" t="s">
        <v>6147</v>
      </c>
      <c r="E1048" s="190" t="s">
        <v>6147</v>
      </c>
      <c r="F1048" s="190" t="s">
        <v>6147</v>
      </c>
      <c r="G1048" s="190" t="s">
        <v>6147</v>
      </c>
      <c r="H1048" s="190" t="s">
        <v>6147</v>
      </c>
      <c r="I1048" s="190" t="s">
        <v>6147</v>
      </c>
      <c r="J1048" s="190" t="s">
        <v>6147</v>
      </c>
      <c r="K1048" s="190" t="s">
        <v>6147</v>
      </c>
      <c r="L1048" s="190" t="s">
        <v>6147</v>
      </c>
      <c r="M1048" s="190" t="s">
        <v>6147</v>
      </c>
      <c r="N1048" s="190" t="s">
        <v>6147</v>
      </c>
    </row>
    <row r="1049" spans="1:14" x14ac:dyDescent="0.2">
      <c r="A1049" s="190">
        <v>811432</v>
      </c>
      <c r="B1049" s="190" t="s">
        <v>58</v>
      </c>
      <c r="C1049" s="190" t="s">
        <v>6147</v>
      </c>
      <c r="D1049" s="190" t="s">
        <v>6147</v>
      </c>
      <c r="E1049" s="190" t="s">
        <v>6147</v>
      </c>
      <c r="F1049" s="190" t="s">
        <v>6147</v>
      </c>
      <c r="G1049" s="190" t="s">
        <v>6147</v>
      </c>
      <c r="H1049" s="190" t="s">
        <v>6147</v>
      </c>
      <c r="I1049" s="190" t="s">
        <v>6147</v>
      </c>
      <c r="J1049" s="190" t="s">
        <v>6147</v>
      </c>
      <c r="K1049" s="190" t="s">
        <v>6147</v>
      </c>
      <c r="L1049" s="190" t="s">
        <v>6147</v>
      </c>
      <c r="M1049" s="190" t="s">
        <v>6147</v>
      </c>
      <c r="N1049" s="190" t="s">
        <v>6147</v>
      </c>
    </row>
    <row r="1050" spans="1:14" x14ac:dyDescent="0.2">
      <c r="A1050" s="190">
        <v>811434</v>
      </c>
      <c r="B1050" s="190" t="s">
        <v>58</v>
      </c>
      <c r="C1050" s="190" t="s">
        <v>6147</v>
      </c>
      <c r="D1050" s="190" t="s">
        <v>6147</v>
      </c>
      <c r="E1050" s="190" t="s">
        <v>6147</v>
      </c>
      <c r="G1050" s="190" t="s">
        <v>6147</v>
      </c>
      <c r="H1050" s="190" t="s">
        <v>6147</v>
      </c>
      <c r="I1050" s="190" t="s">
        <v>6147</v>
      </c>
      <c r="J1050" s="190" t="s">
        <v>6147</v>
      </c>
      <c r="K1050" s="190" t="s">
        <v>6147</v>
      </c>
      <c r="L1050" s="190" t="s">
        <v>6147</v>
      </c>
      <c r="M1050" s="190" t="s">
        <v>6147</v>
      </c>
      <c r="N1050" s="190" t="s">
        <v>6147</v>
      </c>
    </row>
    <row r="1051" spans="1:14" x14ac:dyDescent="0.2">
      <c r="A1051" s="190">
        <v>811436</v>
      </c>
      <c r="B1051" s="190" t="s">
        <v>58</v>
      </c>
      <c r="C1051" s="190" t="s">
        <v>6147</v>
      </c>
      <c r="D1051" s="190" t="s">
        <v>6147</v>
      </c>
      <c r="E1051" s="190" t="s">
        <v>6147</v>
      </c>
      <c r="F1051" s="190" t="s">
        <v>6147</v>
      </c>
      <c r="H1051" s="190" t="s">
        <v>6147</v>
      </c>
      <c r="I1051" s="190" t="s">
        <v>6147</v>
      </c>
      <c r="J1051" s="190" t="s">
        <v>6147</v>
      </c>
      <c r="K1051" s="190" t="s">
        <v>6147</v>
      </c>
      <c r="L1051" s="190" t="s">
        <v>6147</v>
      </c>
      <c r="M1051" s="190" t="s">
        <v>6147</v>
      </c>
      <c r="N1051" s="190" t="s">
        <v>6147</v>
      </c>
    </row>
    <row r="1052" spans="1:14" x14ac:dyDescent="0.2">
      <c r="A1052" s="190">
        <v>811438</v>
      </c>
      <c r="B1052" s="190" t="s">
        <v>58</v>
      </c>
      <c r="C1052" s="190" t="s">
        <v>6147</v>
      </c>
      <c r="D1052" s="190" t="s">
        <v>6147</v>
      </c>
      <c r="E1052" s="190" t="s">
        <v>6147</v>
      </c>
      <c r="F1052" s="190" t="s">
        <v>6147</v>
      </c>
      <c r="G1052" s="190" t="s">
        <v>6147</v>
      </c>
      <c r="H1052" s="190" t="s">
        <v>6147</v>
      </c>
      <c r="I1052" s="190" t="s">
        <v>6147</v>
      </c>
      <c r="J1052" s="190" t="s">
        <v>6147</v>
      </c>
      <c r="K1052" s="190" t="s">
        <v>6147</v>
      </c>
      <c r="L1052" s="190" t="s">
        <v>6147</v>
      </c>
      <c r="M1052" s="190" t="s">
        <v>6147</v>
      </c>
      <c r="N1052" s="190" t="s">
        <v>6147</v>
      </c>
    </row>
    <row r="1053" spans="1:14" x14ac:dyDescent="0.2">
      <c r="A1053" s="190">
        <v>811439</v>
      </c>
      <c r="B1053" s="190" t="s">
        <v>58</v>
      </c>
      <c r="C1053" s="190" t="s">
        <v>6147</v>
      </c>
      <c r="D1053" s="190" t="s">
        <v>6147</v>
      </c>
      <c r="E1053" s="190" t="s">
        <v>6147</v>
      </c>
      <c r="F1053" s="190" t="s">
        <v>6147</v>
      </c>
      <c r="G1053" s="190" t="s">
        <v>6147</v>
      </c>
      <c r="I1053" s="190" t="s">
        <v>6147</v>
      </c>
      <c r="J1053" s="190" t="s">
        <v>6147</v>
      </c>
      <c r="K1053" s="190" t="s">
        <v>6147</v>
      </c>
      <c r="L1053" s="190" t="s">
        <v>6147</v>
      </c>
      <c r="M1053" s="190" t="s">
        <v>6147</v>
      </c>
      <c r="N1053" s="190" t="s">
        <v>6147</v>
      </c>
    </row>
    <row r="1054" spans="1:14" x14ac:dyDescent="0.2">
      <c r="A1054" s="190">
        <v>811441</v>
      </c>
      <c r="B1054" s="190" t="s">
        <v>58</v>
      </c>
      <c r="D1054" s="190" t="s">
        <v>6147</v>
      </c>
      <c r="E1054" s="190" t="s">
        <v>6147</v>
      </c>
      <c r="I1054" s="190" t="s">
        <v>6147</v>
      </c>
      <c r="K1054" s="190" t="s">
        <v>6147</v>
      </c>
      <c r="L1054" s="190" t="s">
        <v>6147</v>
      </c>
      <c r="N1054" s="190" t="s">
        <v>6147</v>
      </c>
    </row>
    <row r="1055" spans="1:14" x14ac:dyDescent="0.2">
      <c r="A1055" s="190">
        <v>811442</v>
      </c>
      <c r="B1055" s="190" t="s">
        <v>58</v>
      </c>
      <c r="D1055" s="190" t="s">
        <v>6147</v>
      </c>
      <c r="E1055" s="190" t="s">
        <v>6147</v>
      </c>
      <c r="F1055" s="190" t="s">
        <v>6147</v>
      </c>
      <c r="I1055" s="190" t="s">
        <v>6147</v>
      </c>
      <c r="K1055" s="190" t="s">
        <v>6147</v>
      </c>
      <c r="L1055" s="190" t="s">
        <v>6147</v>
      </c>
    </row>
    <row r="1056" spans="1:14" x14ac:dyDescent="0.2">
      <c r="A1056" s="190">
        <v>811444</v>
      </c>
      <c r="B1056" s="190" t="s">
        <v>58</v>
      </c>
      <c r="C1056" s="190" t="s">
        <v>6147</v>
      </c>
      <c r="D1056" s="190" t="s">
        <v>6147</v>
      </c>
      <c r="E1056" s="190" t="s">
        <v>6147</v>
      </c>
      <c r="F1056" s="190" t="s">
        <v>6147</v>
      </c>
      <c r="G1056" s="190" t="s">
        <v>6147</v>
      </c>
      <c r="H1056" s="190" t="s">
        <v>6147</v>
      </c>
      <c r="I1056" s="190" t="s">
        <v>6147</v>
      </c>
      <c r="J1056" s="190" t="s">
        <v>6147</v>
      </c>
      <c r="K1056" s="190" t="s">
        <v>6147</v>
      </c>
      <c r="L1056" s="190" t="s">
        <v>6147</v>
      </c>
      <c r="M1056" s="190" t="s">
        <v>6147</v>
      </c>
      <c r="N1056" s="190" t="s">
        <v>6147</v>
      </c>
    </row>
    <row r="1057" spans="1:14" x14ac:dyDescent="0.2">
      <c r="A1057" s="190">
        <v>811445</v>
      </c>
      <c r="B1057" s="190" t="s">
        <v>58</v>
      </c>
      <c r="C1057" s="190" t="s">
        <v>6147</v>
      </c>
      <c r="D1057" s="190" t="s">
        <v>6147</v>
      </c>
      <c r="E1057" s="190" t="s">
        <v>6147</v>
      </c>
      <c r="F1057" s="190" t="s">
        <v>6147</v>
      </c>
      <c r="G1057" s="190" t="s">
        <v>6147</v>
      </c>
      <c r="J1057" s="190" t="s">
        <v>6147</v>
      </c>
      <c r="K1057" s="190" t="s">
        <v>6147</v>
      </c>
      <c r="L1057" s="190" t="s">
        <v>6147</v>
      </c>
      <c r="M1057" s="190" t="s">
        <v>6147</v>
      </c>
      <c r="N1057" s="190" t="s">
        <v>6147</v>
      </c>
    </row>
    <row r="1058" spans="1:14" x14ac:dyDescent="0.2">
      <c r="A1058" s="190">
        <v>811447</v>
      </c>
      <c r="B1058" s="190" t="s">
        <v>58</v>
      </c>
      <c r="F1058" s="190" t="s">
        <v>6147</v>
      </c>
      <c r="I1058" s="190" t="s">
        <v>6147</v>
      </c>
      <c r="K1058" s="190" t="s">
        <v>6147</v>
      </c>
      <c r="L1058" s="190" t="s">
        <v>6147</v>
      </c>
      <c r="M1058" s="190" t="s">
        <v>6147</v>
      </c>
      <c r="N1058" s="190" t="s">
        <v>6147</v>
      </c>
    </row>
    <row r="1059" spans="1:14" x14ac:dyDescent="0.2">
      <c r="A1059" s="190">
        <v>811448</v>
      </c>
      <c r="B1059" s="190" t="s">
        <v>58</v>
      </c>
      <c r="C1059" s="190" t="s">
        <v>6147</v>
      </c>
      <c r="D1059" s="190" t="s">
        <v>6147</v>
      </c>
      <c r="E1059" s="190" t="s">
        <v>6147</v>
      </c>
      <c r="F1059" s="190" t="s">
        <v>6147</v>
      </c>
      <c r="G1059" s="190" t="s">
        <v>6147</v>
      </c>
      <c r="H1059" s="190" t="s">
        <v>6147</v>
      </c>
      <c r="I1059" s="190" t="s">
        <v>6147</v>
      </c>
      <c r="J1059" s="190" t="s">
        <v>6147</v>
      </c>
      <c r="K1059" s="190" t="s">
        <v>6147</v>
      </c>
      <c r="L1059" s="190" t="s">
        <v>6147</v>
      </c>
      <c r="M1059" s="190" t="s">
        <v>6147</v>
      </c>
      <c r="N1059" s="190" t="s">
        <v>6147</v>
      </c>
    </row>
    <row r="1060" spans="1:14" x14ac:dyDescent="0.2">
      <c r="A1060" s="190">
        <v>811451</v>
      </c>
      <c r="B1060" s="190" t="s">
        <v>58</v>
      </c>
      <c r="D1060" s="190" t="s">
        <v>6147</v>
      </c>
      <c r="E1060" s="190" t="s">
        <v>6147</v>
      </c>
      <c r="F1060" s="190" t="s">
        <v>6147</v>
      </c>
      <c r="H1060" s="190" t="s">
        <v>6147</v>
      </c>
      <c r="I1060" s="190" t="s">
        <v>6147</v>
      </c>
      <c r="L1060" s="190" t="s">
        <v>6147</v>
      </c>
      <c r="M1060" s="190" t="s">
        <v>6147</v>
      </c>
      <c r="N1060" s="190" t="s">
        <v>6147</v>
      </c>
    </row>
    <row r="1061" spans="1:14" x14ac:dyDescent="0.2">
      <c r="A1061" s="190">
        <v>811454</v>
      </c>
      <c r="B1061" s="190" t="s">
        <v>58</v>
      </c>
      <c r="C1061" s="190" t="s">
        <v>6147</v>
      </c>
      <c r="D1061" s="190" t="s">
        <v>6147</v>
      </c>
      <c r="E1061" s="190" t="s">
        <v>6147</v>
      </c>
      <c r="F1061" s="190" t="s">
        <v>6147</v>
      </c>
      <c r="G1061" s="190" t="s">
        <v>6147</v>
      </c>
      <c r="H1061" s="190" t="s">
        <v>6147</v>
      </c>
      <c r="I1061" s="190" t="s">
        <v>6147</v>
      </c>
      <c r="J1061" s="190" t="s">
        <v>6147</v>
      </c>
      <c r="K1061" s="190" t="s">
        <v>6147</v>
      </c>
      <c r="L1061" s="190" t="s">
        <v>6147</v>
      </c>
      <c r="M1061" s="190" t="s">
        <v>6147</v>
      </c>
      <c r="N1061" s="190" t="s">
        <v>6147</v>
      </c>
    </row>
    <row r="1062" spans="1:14" x14ac:dyDescent="0.2">
      <c r="A1062" s="190">
        <v>811457</v>
      </c>
      <c r="B1062" s="190" t="s">
        <v>58</v>
      </c>
      <c r="C1062" s="190" t="s">
        <v>6147</v>
      </c>
      <c r="D1062" s="190" t="s">
        <v>6147</v>
      </c>
      <c r="E1062" s="190" t="s">
        <v>6147</v>
      </c>
      <c r="F1062" s="190" t="s">
        <v>6147</v>
      </c>
      <c r="G1062" s="190" t="s">
        <v>6147</v>
      </c>
      <c r="H1062" s="190" t="s">
        <v>6147</v>
      </c>
      <c r="I1062" s="190" t="s">
        <v>6147</v>
      </c>
      <c r="J1062" s="190" t="s">
        <v>6147</v>
      </c>
      <c r="K1062" s="190" t="s">
        <v>6147</v>
      </c>
      <c r="L1062" s="190" t="s">
        <v>6147</v>
      </c>
      <c r="M1062" s="190" t="s">
        <v>6147</v>
      </c>
      <c r="N1062" s="190" t="s">
        <v>6147</v>
      </c>
    </row>
    <row r="1063" spans="1:14" x14ac:dyDescent="0.2">
      <c r="A1063" s="190">
        <v>811459</v>
      </c>
      <c r="B1063" s="190" t="s">
        <v>58</v>
      </c>
      <c r="C1063" s="190" t="s">
        <v>6147</v>
      </c>
      <c r="D1063" s="190" t="s">
        <v>6147</v>
      </c>
      <c r="E1063" s="190" t="s">
        <v>6147</v>
      </c>
      <c r="F1063" s="190" t="s">
        <v>6147</v>
      </c>
      <c r="G1063" s="190" t="s">
        <v>6147</v>
      </c>
      <c r="H1063" s="190" t="s">
        <v>6147</v>
      </c>
      <c r="I1063" s="190" t="s">
        <v>6147</v>
      </c>
      <c r="J1063" s="190" t="s">
        <v>6147</v>
      </c>
      <c r="K1063" s="190" t="s">
        <v>6147</v>
      </c>
      <c r="L1063" s="190" t="s">
        <v>6147</v>
      </c>
      <c r="M1063" s="190" t="s">
        <v>6147</v>
      </c>
      <c r="N1063" s="190" t="s">
        <v>6147</v>
      </c>
    </row>
    <row r="1064" spans="1:14" x14ac:dyDescent="0.2">
      <c r="A1064" s="190">
        <v>811460</v>
      </c>
      <c r="B1064" s="190" t="s">
        <v>58</v>
      </c>
      <c r="C1064" s="190" t="s">
        <v>6147</v>
      </c>
      <c r="D1064" s="190" t="s">
        <v>6147</v>
      </c>
      <c r="E1064" s="190" t="s">
        <v>6147</v>
      </c>
      <c r="F1064" s="190" t="s">
        <v>6147</v>
      </c>
      <c r="G1064" s="190" t="s">
        <v>6147</v>
      </c>
      <c r="H1064" s="190" t="s">
        <v>6147</v>
      </c>
      <c r="I1064" s="190" t="s">
        <v>6147</v>
      </c>
      <c r="J1064" s="190" t="s">
        <v>6147</v>
      </c>
      <c r="K1064" s="190" t="s">
        <v>6147</v>
      </c>
      <c r="L1064" s="190" t="s">
        <v>6147</v>
      </c>
      <c r="M1064" s="190" t="s">
        <v>6147</v>
      </c>
      <c r="N1064" s="190" t="s">
        <v>6147</v>
      </c>
    </row>
    <row r="1065" spans="1:14" x14ac:dyDescent="0.2">
      <c r="A1065" s="190">
        <v>811461</v>
      </c>
      <c r="B1065" s="190" t="s">
        <v>58</v>
      </c>
      <c r="C1065" s="190" t="s">
        <v>6147</v>
      </c>
      <c r="D1065" s="190" t="s">
        <v>6147</v>
      </c>
      <c r="E1065" s="190" t="s">
        <v>6147</v>
      </c>
      <c r="F1065" s="190" t="s">
        <v>6147</v>
      </c>
      <c r="H1065" s="190" t="s">
        <v>6147</v>
      </c>
      <c r="I1065" s="190" t="s">
        <v>6147</v>
      </c>
      <c r="J1065" s="190" t="s">
        <v>6147</v>
      </c>
      <c r="K1065" s="190" t="s">
        <v>6147</v>
      </c>
      <c r="L1065" s="190" t="s">
        <v>6147</v>
      </c>
      <c r="M1065" s="190" t="s">
        <v>6147</v>
      </c>
      <c r="N1065" s="190" t="s">
        <v>6147</v>
      </c>
    </row>
    <row r="1066" spans="1:14" x14ac:dyDescent="0.2">
      <c r="A1066" s="190">
        <v>811462</v>
      </c>
      <c r="B1066" s="190" t="s">
        <v>58</v>
      </c>
      <c r="C1066" s="190" t="s">
        <v>6147</v>
      </c>
      <c r="D1066" s="190" t="s">
        <v>6147</v>
      </c>
      <c r="E1066" s="190" t="s">
        <v>6147</v>
      </c>
      <c r="H1066" s="190" t="s">
        <v>6147</v>
      </c>
      <c r="I1066" s="190" t="s">
        <v>6147</v>
      </c>
      <c r="J1066" s="190" t="s">
        <v>6147</v>
      </c>
      <c r="K1066" s="190" t="s">
        <v>6147</v>
      </c>
      <c r="L1066" s="190" t="s">
        <v>6147</v>
      </c>
      <c r="M1066" s="190" t="s">
        <v>6147</v>
      </c>
      <c r="N1066" s="190" t="s">
        <v>6147</v>
      </c>
    </row>
    <row r="1067" spans="1:14" x14ac:dyDescent="0.2">
      <c r="A1067" s="190">
        <v>811464</v>
      </c>
      <c r="B1067" s="190" t="s">
        <v>58</v>
      </c>
      <c r="C1067" s="190" t="s">
        <v>6147</v>
      </c>
      <c r="D1067" s="190" t="s">
        <v>6147</v>
      </c>
      <c r="E1067" s="190" t="s">
        <v>6147</v>
      </c>
      <c r="F1067" s="190" t="s">
        <v>6147</v>
      </c>
      <c r="G1067" s="190" t="s">
        <v>6147</v>
      </c>
      <c r="H1067" s="190" t="s">
        <v>6147</v>
      </c>
      <c r="I1067" s="190" t="s">
        <v>6147</v>
      </c>
      <c r="J1067" s="190" t="s">
        <v>6147</v>
      </c>
      <c r="K1067" s="190" t="s">
        <v>6147</v>
      </c>
      <c r="L1067" s="190" t="s">
        <v>6147</v>
      </c>
      <c r="M1067" s="190" t="s">
        <v>6147</v>
      </c>
      <c r="N1067" s="190" t="s">
        <v>6147</v>
      </c>
    </row>
    <row r="1068" spans="1:14" x14ac:dyDescent="0.2">
      <c r="A1068" s="190">
        <v>811466</v>
      </c>
      <c r="B1068" s="190" t="s">
        <v>58</v>
      </c>
      <c r="C1068" s="190" t="s">
        <v>6147</v>
      </c>
      <c r="D1068" s="190" t="s">
        <v>6147</v>
      </c>
      <c r="E1068" s="190" t="s">
        <v>6147</v>
      </c>
      <c r="F1068" s="190" t="s">
        <v>6147</v>
      </c>
      <c r="G1068" s="190" t="s">
        <v>6147</v>
      </c>
      <c r="H1068" s="190" t="s">
        <v>6147</v>
      </c>
      <c r="I1068" s="190" t="s">
        <v>6147</v>
      </c>
      <c r="J1068" s="190" t="s">
        <v>6147</v>
      </c>
      <c r="K1068" s="190" t="s">
        <v>6147</v>
      </c>
      <c r="L1068" s="190" t="s">
        <v>6147</v>
      </c>
      <c r="M1068" s="190" t="s">
        <v>6147</v>
      </c>
      <c r="N1068" s="190" t="s">
        <v>6147</v>
      </c>
    </row>
    <row r="1069" spans="1:14" x14ac:dyDescent="0.2">
      <c r="A1069" s="190">
        <v>811467</v>
      </c>
      <c r="B1069" s="190" t="s">
        <v>58</v>
      </c>
      <c r="C1069" s="190" t="s">
        <v>6147</v>
      </c>
      <c r="D1069" s="190" t="s">
        <v>6147</v>
      </c>
      <c r="E1069" s="190" t="s">
        <v>6147</v>
      </c>
      <c r="H1069" s="190" t="s">
        <v>6147</v>
      </c>
      <c r="I1069" s="190" t="s">
        <v>6147</v>
      </c>
      <c r="J1069" s="190" t="s">
        <v>6147</v>
      </c>
      <c r="K1069" s="190" t="s">
        <v>6147</v>
      </c>
      <c r="L1069" s="190" t="s">
        <v>6147</v>
      </c>
      <c r="M1069" s="190" t="s">
        <v>6147</v>
      </c>
      <c r="N1069" s="190" t="s">
        <v>6147</v>
      </c>
    </row>
    <row r="1070" spans="1:14" x14ac:dyDescent="0.2">
      <c r="A1070" s="190">
        <v>811469</v>
      </c>
      <c r="B1070" s="190" t="s">
        <v>58</v>
      </c>
      <c r="D1070" s="190" t="s">
        <v>6147</v>
      </c>
      <c r="E1070" s="190" t="s">
        <v>6147</v>
      </c>
      <c r="F1070" s="190" t="s">
        <v>6147</v>
      </c>
      <c r="G1070" s="190" t="s">
        <v>6147</v>
      </c>
      <c r="H1070" s="190" t="s">
        <v>6147</v>
      </c>
      <c r="I1070" s="190" t="s">
        <v>6147</v>
      </c>
      <c r="J1070" s="190" t="s">
        <v>6147</v>
      </c>
      <c r="K1070" s="190" t="s">
        <v>6147</v>
      </c>
      <c r="L1070" s="190" t="s">
        <v>6147</v>
      </c>
      <c r="M1070" s="190" t="s">
        <v>6147</v>
      </c>
      <c r="N1070" s="190" t="s">
        <v>6147</v>
      </c>
    </row>
    <row r="1071" spans="1:14" x14ac:dyDescent="0.2">
      <c r="A1071" s="190">
        <v>811470</v>
      </c>
      <c r="B1071" s="190" t="s">
        <v>58</v>
      </c>
      <c r="C1071" s="190" t="s">
        <v>6147</v>
      </c>
      <c r="D1071" s="190" t="s">
        <v>6147</v>
      </c>
      <c r="E1071" s="190" t="s">
        <v>6147</v>
      </c>
      <c r="F1071" s="190" t="s">
        <v>6147</v>
      </c>
      <c r="G1071" s="190" t="s">
        <v>6147</v>
      </c>
      <c r="H1071" s="190" t="s">
        <v>6147</v>
      </c>
      <c r="I1071" s="190" t="s">
        <v>6147</v>
      </c>
      <c r="J1071" s="190" t="s">
        <v>6147</v>
      </c>
      <c r="K1071" s="190" t="s">
        <v>6147</v>
      </c>
      <c r="L1071" s="190" t="s">
        <v>6147</v>
      </c>
      <c r="M1071" s="190" t="s">
        <v>6147</v>
      </c>
      <c r="N1071" s="190" t="s">
        <v>6147</v>
      </c>
    </row>
    <row r="1072" spans="1:14" x14ac:dyDescent="0.2">
      <c r="A1072" s="190">
        <v>811471</v>
      </c>
      <c r="B1072" s="190" t="s">
        <v>58</v>
      </c>
      <c r="D1072" s="190" t="s">
        <v>6147</v>
      </c>
      <c r="E1072" s="190" t="s">
        <v>6147</v>
      </c>
      <c r="F1072" s="190" t="s">
        <v>6147</v>
      </c>
      <c r="G1072" s="190" t="s">
        <v>6147</v>
      </c>
      <c r="H1072" s="190" t="s">
        <v>6147</v>
      </c>
      <c r="I1072" s="190" t="s">
        <v>6147</v>
      </c>
      <c r="J1072" s="190" t="s">
        <v>6147</v>
      </c>
      <c r="K1072" s="190" t="s">
        <v>6147</v>
      </c>
      <c r="L1072" s="190" t="s">
        <v>6147</v>
      </c>
      <c r="M1072" s="190" t="s">
        <v>6147</v>
      </c>
      <c r="N1072" s="190" t="s">
        <v>6147</v>
      </c>
    </row>
    <row r="1073" spans="1:14" x14ac:dyDescent="0.2">
      <c r="A1073" s="190">
        <v>811473</v>
      </c>
      <c r="B1073" s="190" t="s">
        <v>58</v>
      </c>
      <c r="C1073" s="190" t="s">
        <v>6147</v>
      </c>
      <c r="D1073" s="190" t="s">
        <v>6147</v>
      </c>
      <c r="E1073" s="190" t="s">
        <v>6147</v>
      </c>
      <c r="F1073" s="190" t="s">
        <v>6147</v>
      </c>
      <c r="G1073" s="190" t="s">
        <v>6147</v>
      </c>
      <c r="H1073" s="190" t="s">
        <v>6147</v>
      </c>
      <c r="I1073" s="190" t="s">
        <v>6147</v>
      </c>
      <c r="J1073" s="190" t="s">
        <v>6147</v>
      </c>
      <c r="K1073" s="190" t="s">
        <v>6147</v>
      </c>
      <c r="L1073" s="190" t="s">
        <v>6147</v>
      </c>
      <c r="M1073" s="190" t="s">
        <v>6147</v>
      </c>
      <c r="N1073" s="190" t="s">
        <v>6147</v>
      </c>
    </row>
    <row r="1074" spans="1:14" x14ac:dyDescent="0.2">
      <c r="A1074" s="190">
        <v>811474</v>
      </c>
      <c r="B1074" s="190" t="s">
        <v>58</v>
      </c>
      <c r="C1074" s="190" t="s">
        <v>6147</v>
      </c>
      <c r="D1074" s="190" t="s">
        <v>6147</v>
      </c>
      <c r="E1074" s="190" t="s">
        <v>6147</v>
      </c>
      <c r="F1074" s="190" t="s">
        <v>6147</v>
      </c>
      <c r="G1074" s="190" t="s">
        <v>6147</v>
      </c>
      <c r="H1074" s="190" t="s">
        <v>6147</v>
      </c>
      <c r="I1074" s="190" t="s">
        <v>6147</v>
      </c>
      <c r="J1074" s="190" t="s">
        <v>6147</v>
      </c>
      <c r="K1074" s="190" t="s">
        <v>6147</v>
      </c>
      <c r="L1074" s="190" t="s">
        <v>6147</v>
      </c>
      <c r="M1074" s="190" t="s">
        <v>6147</v>
      </c>
      <c r="N1074" s="190" t="s">
        <v>6147</v>
      </c>
    </row>
    <row r="1075" spans="1:14" x14ac:dyDescent="0.2">
      <c r="A1075" s="190">
        <v>811475</v>
      </c>
      <c r="B1075" s="190" t="s">
        <v>58</v>
      </c>
      <c r="C1075" s="190" t="s">
        <v>6147</v>
      </c>
      <c r="D1075" s="190" t="s">
        <v>6147</v>
      </c>
      <c r="E1075" s="190" t="s">
        <v>6147</v>
      </c>
      <c r="F1075" s="190" t="s">
        <v>6147</v>
      </c>
      <c r="G1075" s="190" t="s">
        <v>6147</v>
      </c>
      <c r="H1075" s="190" t="s">
        <v>6147</v>
      </c>
      <c r="I1075" s="190" t="s">
        <v>6147</v>
      </c>
      <c r="J1075" s="190" t="s">
        <v>6147</v>
      </c>
      <c r="K1075" s="190" t="s">
        <v>6147</v>
      </c>
      <c r="L1075" s="190" t="s">
        <v>6147</v>
      </c>
      <c r="M1075" s="190" t="s">
        <v>6147</v>
      </c>
      <c r="N1075" s="190" t="s">
        <v>6147</v>
      </c>
    </row>
    <row r="1076" spans="1:14" x14ac:dyDescent="0.2">
      <c r="A1076" s="190">
        <v>811476</v>
      </c>
      <c r="B1076" s="190" t="s">
        <v>58</v>
      </c>
      <c r="C1076" s="190" t="s">
        <v>6147</v>
      </c>
      <c r="D1076" s="190" t="s">
        <v>6147</v>
      </c>
      <c r="E1076" s="190" t="s">
        <v>6147</v>
      </c>
      <c r="F1076" s="190" t="s">
        <v>6147</v>
      </c>
      <c r="G1076" s="190" t="s">
        <v>6147</v>
      </c>
      <c r="H1076" s="190" t="s">
        <v>6147</v>
      </c>
      <c r="I1076" s="190" t="s">
        <v>6147</v>
      </c>
      <c r="J1076" s="190" t="s">
        <v>6147</v>
      </c>
      <c r="K1076" s="190" t="s">
        <v>6147</v>
      </c>
      <c r="L1076" s="190" t="s">
        <v>6147</v>
      </c>
      <c r="M1076" s="190" t="s">
        <v>6147</v>
      </c>
      <c r="N1076" s="190" t="s">
        <v>6147</v>
      </c>
    </row>
    <row r="1077" spans="1:14" x14ac:dyDescent="0.2">
      <c r="A1077" s="190">
        <v>811477</v>
      </c>
      <c r="B1077" s="190" t="s">
        <v>58</v>
      </c>
      <c r="D1077" s="190" t="s">
        <v>6147</v>
      </c>
      <c r="E1077" s="190" t="s">
        <v>6147</v>
      </c>
      <c r="F1077" s="190" t="s">
        <v>6147</v>
      </c>
      <c r="G1077" s="190" t="s">
        <v>6147</v>
      </c>
      <c r="H1077" s="190" t="s">
        <v>6147</v>
      </c>
      <c r="I1077" s="190" t="s">
        <v>6147</v>
      </c>
      <c r="J1077" s="190" t="s">
        <v>6147</v>
      </c>
      <c r="K1077" s="190" t="s">
        <v>6147</v>
      </c>
      <c r="L1077" s="190" t="s">
        <v>6147</v>
      </c>
      <c r="M1077" s="190" t="s">
        <v>6147</v>
      </c>
      <c r="N1077" s="190" t="s">
        <v>6147</v>
      </c>
    </row>
    <row r="1078" spans="1:14" x14ac:dyDescent="0.2">
      <c r="A1078" s="190">
        <v>811478</v>
      </c>
      <c r="B1078" s="190" t="s">
        <v>58</v>
      </c>
      <c r="C1078" s="190" t="s">
        <v>6147</v>
      </c>
      <c r="D1078" s="190" t="s">
        <v>6147</v>
      </c>
      <c r="E1078" s="190" t="s">
        <v>6147</v>
      </c>
      <c r="F1078" s="190" t="s">
        <v>6147</v>
      </c>
      <c r="G1078" s="190" t="s">
        <v>6147</v>
      </c>
      <c r="H1078" s="190" t="s">
        <v>6147</v>
      </c>
      <c r="I1078" s="190" t="s">
        <v>6147</v>
      </c>
      <c r="J1078" s="190" t="s">
        <v>6147</v>
      </c>
      <c r="K1078" s="190" t="s">
        <v>6147</v>
      </c>
      <c r="L1078" s="190" t="s">
        <v>6147</v>
      </c>
      <c r="M1078" s="190" t="s">
        <v>6147</v>
      </c>
      <c r="N1078" s="190" t="s">
        <v>6147</v>
      </c>
    </row>
    <row r="1079" spans="1:14" x14ac:dyDescent="0.2">
      <c r="A1079" s="190">
        <v>811479</v>
      </c>
      <c r="B1079" s="190" t="s">
        <v>58</v>
      </c>
      <c r="C1079" s="190" t="s">
        <v>6147</v>
      </c>
      <c r="D1079" s="190" t="s">
        <v>6147</v>
      </c>
      <c r="E1079" s="190" t="s">
        <v>6147</v>
      </c>
      <c r="F1079" s="190" t="s">
        <v>6147</v>
      </c>
      <c r="G1079" s="190" t="s">
        <v>6147</v>
      </c>
      <c r="H1079" s="190" t="s">
        <v>6147</v>
      </c>
      <c r="I1079" s="190" t="s">
        <v>6147</v>
      </c>
      <c r="J1079" s="190" t="s">
        <v>6147</v>
      </c>
      <c r="K1079" s="190" t="s">
        <v>6147</v>
      </c>
      <c r="L1079" s="190" t="s">
        <v>6147</v>
      </c>
      <c r="M1079" s="190" t="s">
        <v>6147</v>
      </c>
      <c r="N1079" s="190" t="s">
        <v>6147</v>
      </c>
    </row>
    <row r="1080" spans="1:14" x14ac:dyDescent="0.2">
      <c r="A1080" s="190">
        <v>811481</v>
      </c>
      <c r="B1080" s="190" t="s">
        <v>58</v>
      </c>
      <c r="C1080" s="190" t="s">
        <v>6147</v>
      </c>
      <c r="D1080" s="190" t="s">
        <v>6147</v>
      </c>
      <c r="E1080" s="190" t="s">
        <v>6147</v>
      </c>
      <c r="F1080" s="190" t="s">
        <v>6147</v>
      </c>
      <c r="G1080" s="190" t="s">
        <v>6147</v>
      </c>
      <c r="I1080" s="190" t="s">
        <v>6147</v>
      </c>
      <c r="J1080" s="190" t="s">
        <v>6147</v>
      </c>
      <c r="K1080" s="190" t="s">
        <v>6147</v>
      </c>
      <c r="L1080" s="190" t="s">
        <v>6147</v>
      </c>
      <c r="M1080" s="190" t="s">
        <v>6147</v>
      </c>
      <c r="N1080" s="190" t="s">
        <v>6147</v>
      </c>
    </row>
    <row r="1081" spans="1:14" x14ac:dyDescent="0.2">
      <c r="A1081" s="190">
        <v>811482</v>
      </c>
      <c r="B1081" s="190" t="s">
        <v>58</v>
      </c>
      <c r="C1081" s="190" t="s">
        <v>6147</v>
      </c>
      <c r="D1081" s="190" t="s">
        <v>6147</v>
      </c>
      <c r="E1081" s="190" t="s">
        <v>6147</v>
      </c>
      <c r="H1081" s="190" t="s">
        <v>6147</v>
      </c>
      <c r="I1081" s="190" t="s">
        <v>6147</v>
      </c>
      <c r="J1081" s="190" t="s">
        <v>6147</v>
      </c>
      <c r="K1081" s="190" t="s">
        <v>6147</v>
      </c>
      <c r="L1081" s="190" t="s">
        <v>6147</v>
      </c>
      <c r="M1081" s="190" t="s">
        <v>6147</v>
      </c>
      <c r="N1081" s="190" t="s">
        <v>6147</v>
      </c>
    </row>
    <row r="1082" spans="1:14" x14ac:dyDescent="0.2">
      <c r="A1082" s="190">
        <v>811483</v>
      </c>
      <c r="B1082" s="190" t="s">
        <v>58</v>
      </c>
      <c r="C1082" s="190" t="s">
        <v>6147</v>
      </c>
      <c r="D1082" s="190" t="s">
        <v>6147</v>
      </c>
      <c r="E1082" s="190" t="s">
        <v>6147</v>
      </c>
      <c r="F1082" s="190" t="s">
        <v>6147</v>
      </c>
      <c r="G1082" s="190" t="s">
        <v>6147</v>
      </c>
      <c r="H1082" s="190" t="s">
        <v>6147</v>
      </c>
      <c r="I1082" s="190" t="s">
        <v>6147</v>
      </c>
      <c r="J1082" s="190" t="s">
        <v>6147</v>
      </c>
      <c r="K1082" s="190" t="s">
        <v>6147</v>
      </c>
      <c r="L1082" s="190" t="s">
        <v>6147</v>
      </c>
      <c r="M1082" s="190" t="s">
        <v>6147</v>
      </c>
      <c r="N1082" s="190" t="s">
        <v>6147</v>
      </c>
    </row>
    <row r="1083" spans="1:14" x14ac:dyDescent="0.2">
      <c r="A1083" s="190">
        <v>811484</v>
      </c>
      <c r="B1083" s="190" t="s">
        <v>58</v>
      </c>
      <c r="C1083" s="190" t="s">
        <v>6147</v>
      </c>
      <c r="D1083" s="190" t="s">
        <v>6147</v>
      </c>
      <c r="F1083" s="190" t="s">
        <v>6147</v>
      </c>
      <c r="G1083" s="190" t="s">
        <v>6147</v>
      </c>
      <c r="H1083" s="190" t="s">
        <v>6147</v>
      </c>
      <c r="I1083" s="190" t="s">
        <v>6147</v>
      </c>
      <c r="J1083" s="190" t="s">
        <v>6147</v>
      </c>
      <c r="K1083" s="190" t="s">
        <v>6147</v>
      </c>
      <c r="L1083" s="190" t="s">
        <v>6147</v>
      </c>
      <c r="M1083" s="190" t="s">
        <v>6147</v>
      </c>
      <c r="N1083" s="190" t="s">
        <v>6147</v>
      </c>
    </row>
    <row r="1084" spans="1:14" x14ac:dyDescent="0.2">
      <c r="A1084" s="190">
        <v>811485</v>
      </c>
      <c r="B1084" s="190" t="s">
        <v>58</v>
      </c>
      <c r="C1084" s="190" t="s">
        <v>6147</v>
      </c>
      <c r="D1084" s="190" t="s">
        <v>6147</v>
      </c>
      <c r="E1084" s="190" t="s">
        <v>6147</v>
      </c>
      <c r="F1084" s="190" t="s">
        <v>6147</v>
      </c>
      <c r="G1084" s="190" t="s">
        <v>6147</v>
      </c>
      <c r="H1084" s="190" t="s">
        <v>6147</v>
      </c>
      <c r="I1084" s="190" t="s">
        <v>6147</v>
      </c>
      <c r="J1084" s="190" t="s">
        <v>6147</v>
      </c>
      <c r="K1084" s="190" t="s">
        <v>6147</v>
      </c>
      <c r="L1084" s="190" t="s">
        <v>6147</v>
      </c>
      <c r="M1084" s="190" t="s">
        <v>6147</v>
      </c>
      <c r="N1084" s="190" t="s">
        <v>6147</v>
      </c>
    </row>
    <row r="1085" spans="1:14" x14ac:dyDescent="0.2">
      <c r="A1085" s="190">
        <v>811487</v>
      </c>
      <c r="B1085" s="190" t="s">
        <v>58</v>
      </c>
      <c r="C1085" s="190" t="s">
        <v>6147</v>
      </c>
      <c r="F1085" s="190" t="s">
        <v>6147</v>
      </c>
      <c r="H1085" s="190" t="s">
        <v>6147</v>
      </c>
      <c r="J1085" s="190" t="s">
        <v>6147</v>
      </c>
      <c r="K1085" s="190" t="s">
        <v>6147</v>
      </c>
      <c r="L1085" s="190" t="s">
        <v>6147</v>
      </c>
      <c r="M1085" s="190" t="s">
        <v>6147</v>
      </c>
      <c r="N1085" s="190" t="s">
        <v>6147</v>
      </c>
    </row>
    <row r="1086" spans="1:14" x14ac:dyDescent="0.2">
      <c r="A1086" s="190">
        <v>811488</v>
      </c>
      <c r="B1086" s="190" t="s">
        <v>58</v>
      </c>
      <c r="C1086" s="190" t="s">
        <v>6147</v>
      </c>
      <c r="D1086" s="190" t="s">
        <v>6147</v>
      </c>
      <c r="E1086" s="190" t="s">
        <v>6147</v>
      </c>
      <c r="F1086" s="190" t="s">
        <v>6147</v>
      </c>
      <c r="G1086" s="190" t="s">
        <v>6147</v>
      </c>
      <c r="H1086" s="190" t="s">
        <v>6147</v>
      </c>
      <c r="I1086" s="190" t="s">
        <v>6147</v>
      </c>
      <c r="J1086" s="190" t="s">
        <v>6147</v>
      </c>
      <c r="K1086" s="190" t="s">
        <v>6147</v>
      </c>
      <c r="L1086" s="190" t="s">
        <v>6147</v>
      </c>
      <c r="M1086" s="190" t="s">
        <v>6147</v>
      </c>
      <c r="N1086" s="190" t="s">
        <v>6147</v>
      </c>
    </row>
    <row r="1087" spans="1:14" x14ac:dyDescent="0.2">
      <c r="A1087" s="190">
        <v>811489</v>
      </c>
      <c r="B1087" s="190" t="s">
        <v>58</v>
      </c>
      <c r="C1087" s="190" t="s">
        <v>6147</v>
      </c>
      <c r="D1087" s="190" t="s">
        <v>6147</v>
      </c>
      <c r="E1087" s="190" t="s">
        <v>6147</v>
      </c>
      <c r="F1087" s="190" t="s">
        <v>6147</v>
      </c>
      <c r="I1087" s="190" t="s">
        <v>6147</v>
      </c>
      <c r="J1087" s="190" t="s">
        <v>6147</v>
      </c>
      <c r="K1087" s="190" t="s">
        <v>6147</v>
      </c>
      <c r="L1087" s="190" t="s">
        <v>6147</v>
      </c>
      <c r="M1087" s="190" t="s">
        <v>6147</v>
      </c>
      <c r="N1087" s="190" t="s">
        <v>6147</v>
      </c>
    </row>
    <row r="1088" spans="1:14" x14ac:dyDescent="0.2">
      <c r="A1088" s="190">
        <v>811490</v>
      </c>
      <c r="B1088" s="190" t="s">
        <v>58</v>
      </c>
      <c r="C1088" s="190" t="s">
        <v>6147</v>
      </c>
      <c r="D1088" s="190" t="s">
        <v>6147</v>
      </c>
      <c r="E1088" s="190" t="s">
        <v>6147</v>
      </c>
      <c r="F1088" s="190" t="s">
        <v>6147</v>
      </c>
      <c r="H1088" s="190" t="s">
        <v>6147</v>
      </c>
      <c r="J1088" s="190" t="s">
        <v>6147</v>
      </c>
      <c r="K1088" s="190" t="s">
        <v>6147</v>
      </c>
      <c r="L1088" s="190" t="s">
        <v>6147</v>
      </c>
      <c r="M1088" s="190" t="s">
        <v>6147</v>
      </c>
      <c r="N1088" s="190" t="s">
        <v>6147</v>
      </c>
    </row>
    <row r="1089" spans="1:14" x14ac:dyDescent="0.2">
      <c r="A1089" s="190">
        <v>811491</v>
      </c>
      <c r="B1089" s="190" t="s">
        <v>58</v>
      </c>
      <c r="E1089" s="190" t="s">
        <v>6147</v>
      </c>
      <c r="H1089" s="190" t="s">
        <v>6147</v>
      </c>
      <c r="K1089" s="190" t="s">
        <v>6147</v>
      </c>
      <c r="L1089" s="190" t="s">
        <v>6147</v>
      </c>
      <c r="M1089" s="190" t="s">
        <v>6147</v>
      </c>
      <c r="N1089" s="190" t="s">
        <v>6147</v>
      </c>
    </row>
    <row r="1090" spans="1:14" x14ac:dyDescent="0.2">
      <c r="A1090" s="190">
        <v>811493</v>
      </c>
      <c r="B1090" s="190" t="s">
        <v>58</v>
      </c>
      <c r="D1090" s="190" t="s">
        <v>6147</v>
      </c>
      <c r="G1090" s="190" t="s">
        <v>6147</v>
      </c>
      <c r="H1090" s="190" t="s">
        <v>6147</v>
      </c>
      <c r="J1090" s="190" t="s">
        <v>6147</v>
      </c>
      <c r="K1090" s="190" t="s">
        <v>6147</v>
      </c>
      <c r="L1090" s="190" t="s">
        <v>6147</v>
      </c>
      <c r="M1090" s="190" t="s">
        <v>6147</v>
      </c>
      <c r="N1090" s="190" t="s">
        <v>6147</v>
      </c>
    </row>
    <row r="1091" spans="1:14" x14ac:dyDescent="0.2">
      <c r="A1091" s="190">
        <v>811495</v>
      </c>
      <c r="B1091" s="190" t="s">
        <v>58</v>
      </c>
      <c r="C1091" s="190" t="s">
        <v>6147</v>
      </c>
      <c r="D1091" s="190" t="s">
        <v>6147</v>
      </c>
      <c r="E1091" s="190" t="s">
        <v>6147</v>
      </c>
      <c r="F1091" s="190" t="s">
        <v>6147</v>
      </c>
      <c r="G1091" s="190" t="s">
        <v>6147</v>
      </c>
      <c r="H1091" s="190" t="s">
        <v>6147</v>
      </c>
      <c r="I1091" s="190" t="s">
        <v>6147</v>
      </c>
      <c r="J1091" s="190" t="s">
        <v>6147</v>
      </c>
      <c r="K1091" s="190" t="s">
        <v>6147</v>
      </c>
      <c r="L1091" s="190" t="s">
        <v>6147</v>
      </c>
      <c r="M1091" s="190" t="s">
        <v>6147</v>
      </c>
      <c r="N1091" s="190" t="s">
        <v>6147</v>
      </c>
    </row>
    <row r="1092" spans="1:14" x14ac:dyDescent="0.2">
      <c r="A1092" s="190">
        <v>811496</v>
      </c>
      <c r="B1092" s="190" t="s">
        <v>58</v>
      </c>
      <c r="C1092" s="190" t="s">
        <v>6147</v>
      </c>
      <c r="D1092" s="190" t="s">
        <v>6147</v>
      </c>
      <c r="E1092" s="190" t="s">
        <v>6147</v>
      </c>
      <c r="F1092" s="190" t="s">
        <v>6147</v>
      </c>
      <c r="G1092" s="190" t="s">
        <v>6147</v>
      </c>
      <c r="H1092" s="190" t="s">
        <v>6147</v>
      </c>
      <c r="I1092" s="190" t="s">
        <v>6147</v>
      </c>
      <c r="J1092" s="190" t="s">
        <v>6147</v>
      </c>
      <c r="K1092" s="190" t="s">
        <v>6147</v>
      </c>
      <c r="L1092" s="190" t="s">
        <v>6147</v>
      </c>
      <c r="M1092" s="190" t="s">
        <v>6147</v>
      </c>
      <c r="N1092" s="190" t="s">
        <v>6147</v>
      </c>
    </row>
    <row r="1093" spans="1:14" x14ac:dyDescent="0.2">
      <c r="A1093" s="190">
        <v>811497</v>
      </c>
      <c r="B1093" s="190" t="s">
        <v>58</v>
      </c>
      <c r="C1093" s="190" t="s">
        <v>6147</v>
      </c>
      <c r="D1093" s="190" t="s">
        <v>6147</v>
      </c>
      <c r="E1093" s="190" t="s">
        <v>6147</v>
      </c>
      <c r="F1093" s="190" t="s">
        <v>6147</v>
      </c>
      <c r="G1093" s="190" t="s">
        <v>6147</v>
      </c>
      <c r="H1093" s="190" t="s">
        <v>6147</v>
      </c>
      <c r="I1093" s="190" t="s">
        <v>6147</v>
      </c>
      <c r="J1093" s="190" t="s">
        <v>6147</v>
      </c>
      <c r="K1093" s="190" t="s">
        <v>6147</v>
      </c>
      <c r="L1093" s="190" t="s">
        <v>6147</v>
      </c>
      <c r="M1093" s="190" t="s">
        <v>6147</v>
      </c>
      <c r="N1093" s="190" t="s">
        <v>6147</v>
      </c>
    </row>
    <row r="1094" spans="1:14" x14ac:dyDescent="0.2">
      <c r="A1094" s="190">
        <v>811498</v>
      </c>
      <c r="B1094" s="190" t="s">
        <v>58</v>
      </c>
      <c r="C1094" s="190" t="s">
        <v>6147</v>
      </c>
      <c r="D1094" s="190" t="s">
        <v>6147</v>
      </c>
      <c r="E1094" s="190" t="s">
        <v>6147</v>
      </c>
      <c r="F1094" s="190" t="s">
        <v>6147</v>
      </c>
      <c r="G1094" s="190" t="s">
        <v>6147</v>
      </c>
      <c r="H1094" s="190" t="s">
        <v>6147</v>
      </c>
      <c r="I1094" s="190" t="s">
        <v>6147</v>
      </c>
      <c r="J1094" s="190" t="s">
        <v>6147</v>
      </c>
      <c r="K1094" s="190" t="s">
        <v>6147</v>
      </c>
      <c r="L1094" s="190" t="s">
        <v>6147</v>
      </c>
      <c r="M1094" s="190" t="s">
        <v>6147</v>
      </c>
      <c r="N1094" s="190" t="s">
        <v>6147</v>
      </c>
    </row>
    <row r="1095" spans="1:14" x14ac:dyDescent="0.2">
      <c r="A1095" s="190">
        <v>811499</v>
      </c>
      <c r="B1095" s="190" t="s">
        <v>58</v>
      </c>
      <c r="C1095" s="190" t="s">
        <v>6147</v>
      </c>
      <c r="D1095" s="190" t="s">
        <v>6147</v>
      </c>
      <c r="E1095" s="190" t="s">
        <v>6147</v>
      </c>
      <c r="F1095" s="190" t="s">
        <v>6147</v>
      </c>
      <c r="G1095" s="190" t="s">
        <v>6147</v>
      </c>
      <c r="H1095" s="190" t="s">
        <v>6147</v>
      </c>
      <c r="I1095" s="190" t="s">
        <v>6147</v>
      </c>
      <c r="J1095" s="190" t="s">
        <v>6147</v>
      </c>
      <c r="K1095" s="190" t="s">
        <v>6147</v>
      </c>
      <c r="L1095" s="190" t="s">
        <v>6147</v>
      </c>
      <c r="M1095" s="190" t="s">
        <v>6147</v>
      </c>
      <c r="N1095" s="190" t="s">
        <v>6147</v>
      </c>
    </row>
    <row r="1096" spans="1:14" x14ac:dyDescent="0.2">
      <c r="A1096" s="190">
        <v>811500</v>
      </c>
      <c r="B1096" s="190" t="s">
        <v>58</v>
      </c>
      <c r="D1096" s="190" t="s">
        <v>6147</v>
      </c>
      <c r="E1096" s="190" t="s">
        <v>6147</v>
      </c>
      <c r="F1096" s="190" t="s">
        <v>6147</v>
      </c>
      <c r="J1096" s="190" t="s">
        <v>6147</v>
      </c>
      <c r="K1096" s="190" t="s">
        <v>6147</v>
      </c>
      <c r="L1096" s="190" t="s">
        <v>6147</v>
      </c>
      <c r="M1096" s="190" t="s">
        <v>6147</v>
      </c>
    </row>
    <row r="1097" spans="1:14" x14ac:dyDescent="0.2">
      <c r="A1097" s="190">
        <v>811501</v>
      </c>
      <c r="B1097" s="190" t="s">
        <v>58</v>
      </c>
      <c r="C1097" s="190" t="s">
        <v>6147</v>
      </c>
      <c r="D1097" s="190" t="s">
        <v>6147</v>
      </c>
      <c r="E1097" s="190" t="s">
        <v>6147</v>
      </c>
      <c r="F1097" s="190" t="s">
        <v>6147</v>
      </c>
      <c r="G1097" s="190" t="s">
        <v>6147</v>
      </c>
      <c r="H1097" s="190" t="s">
        <v>6147</v>
      </c>
      <c r="I1097" s="190" t="s">
        <v>6147</v>
      </c>
      <c r="J1097" s="190" t="s">
        <v>6147</v>
      </c>
      <c r="K1097" s="190" t="s">
        <v>6147</v>
      </c>
      <c r="L1097" s="190" t="s">
        <v>6147</v>
      </c>
      <c r="M1097" s="190" t="s">
        <v>6147</v>
      </c>
      <c r="N1097" s="190" t="s">
        <v>6147</v>
      </c>
    </row>
    <row r="1098" spans="1:14" x14ac:dyDescent="0.2">
      <c r="A1098" s="190">
        <v>811502</v>
      </c>
      <c r="B1098" s="190" t="s">
        <v>58</v>
      </c>
      <c r="C1098" s="190" t="s">
        <v>6147</v>
      </c>
      <c r="D1098" s="190" t="s">
        <v>6147</v>
      </c>
      <c r="E1098" s="190" t="s">
        <v>6147</v>
      </c>
      <c r="F1098" s="190" t="s">
        <v>6147</v>
      </c>
      <c r="G1098" s="190" t="s">
        <v>6147</v>
      </c>
      <c r="H1098" s="190" t="s">
        <v>6147</v>
      </c>
      <c r="I1098" s="190" t="s">
        <v>6147</v>
      </c>
      <c r="J1098" s="190" t="s">
        <v>6147</v>
      </c>
      <c r="K1098" s="190" t="s">
        <v>6147</v>
      </c>
      <c r="L1098" s="190" t="s">
        <v>6147</v>
      </c>
      <c r="N1098" s="190" t="s">
        <v>6147</v>
      </c>
    </row>
    <row r="1099" spans="1:14" x14ac:dyDescent="0.2">
      <c r="A1099" s="190">
        <v>811504</v>
      </c>
      <c r="B1099" s="190" t="s">
        <v>58</v>
      </c>
      <c r="D1099" s="190" t="s">
        <v>6147</v>
      </c>
      <c r="E1099" s="190" t="s">
        <v>6147</v>
      </c>
      <c r="G1099" s="190" t="s">
        <v>6147</v>
      </c>
      <c r="H1099" s="190" t="s">
        <v>6147</v>
      </c>
      <c r="I1099" s="190" t="s">
        <v>6147</v>
      </c>
      <c r="J1099" s="190" t="s">
        <v>6147</v>
      </c>
      <c r="K1099" s="190" t="s">
        <v>6147</v>
      </c>
      <c r="L1099" s="190" t="s">
        <v>6147</v>
      </c>
      <c r="M1099" s="190" t="s">
        <v>6147</v>
      </c>
      <c r="N1099" s="190" t="s">
        <v>6147</v>
      </c>
    </row>
    <row r="1100" spans="1:14" x14ac:dyDescent="0.2">
      <c r="A1100" s="190">
        <v>811506</v>
      </c>
      <c r="B1100" s="190" t="s">
        <v>58</v>
      </c>
      <c r="C1100" s="190" t="s">
        <v>6147</v>
      </c>
      <c r="D1100" s="190" t="s">
        <v>6147</v>
      </c>
      <c r="E1100" s="190" t="s">
        <v>6147</v>
      </c>
      <c r="F1100" s="190" t="s">
        <v>6147</v>
      </c>
      <c r="G1100" s="190" t="s">
        <v>6147</v>
      </c>
      <c r="H1100" s="190" t="s">
        <v>6147</v>
      </c>
      <c r="I1100" s="190" t="s">
        <v>6147</v>
      </c>
      <c r="J1100" s="190" t="s">
        <v>6147</v>
      </c>
      <c r="K1100" s="190" t="s">
        <v>6147</v>
      </c>
      <c r="L1100" s="190" t="s">
        <v>6147</v>
      </c>
      <c r="M1100" s="190" t="s">
        <v>6147</v>
      </c>
      <c r="N1100" s="190" t="s">
        <v>6147</v>
      </c>
    </row>
    <row r="1101" spans="1:14" x14ac:dyDescent="0.2">
      <c r="A1101" s="190">
        <v>811507</v>
      </c>
      <c r="B1101" s="190" t="s">
        <v>58</v>
      </c>
      <c r="C1101" s="190" t="s">
        <v>6147</v>
      </c>
      <c r="D1101" s="190" t="s">
        <v>6147</v>
      </c>
      <c r="E1101" s="190" t="s">
        <v>6147</v>
      </c>
      <c r="F1101" s="190" t="s">
        <v>6147</v>
      </c>
      <c r="I1101" s="190" t="s">
        <v>6147</v>
      </c>
      <c r="J1101" s="190" t="s">
        <v>6147</v>
      </c>
      <c r="K1101" s="190" t="s">
        <v>6147</v>
      </c>
      <c r="L1101" s="190" t="s">
        <v>6147</v>
      </c>
      <c r="M1101" s="190" t="s">
        <v>6147</v>
      </c>
      <c r="N1101" s="190" t="s">
        <v>6147</v>
      </c>
    </row>
    <row r="1102" spans="1:14" x14ac:dyDescent="0.2">
      <c r="A1102" s="190">
        <v>811508</v>
      </c>
      <c r="B1102" s="190" t="s">
        <v>58</v>
      </c>
      <c r="C1102" s="190" t="s">
        <v>6147</v>
      </c>
      <c r="D1102" s="190" t="s">
        <v>6147</v>
      </c>
      <c r="E1102" s="190" t="s">
        <v>6147</v>
      </c>
      <c r="F1102" s="190" t="s">
        <v>6147</v>
      </c>
      <c r="G1102" s="190" t="s">
        <v>6147</v>
      </c>
      <c r="H1102" s="190" t="s">
        <v>6147</v>
      </c>
      <c r="I1102" s="190" t="s">
        <v>6147</v>
      </c>
      <c r="J1102" s="190" t="s">
        <v>6147</v>
      </c>
      <c r="K1102" s="190" t="s">
        <v>6147</v>
      </c>
      <c r="L1102" s="190" t="s">
        <v>6147</v>
      </c>
      <c r="M1102" s="190" t="s">
        <v>6147</v>
      </c>
      <c r="N1102" s="190" t="s">
        <v>6147</v>
      </c>
    </row>
    <row r="1103" spans="1:14" x14ac:dyDescent="0.2">
      <c r="A1103" s="190">
        <v>811510</v>
      </c>
      <c r="B1103" s="190" t="s">
        <v>58</v>
      </c>
      <c r="C1103" s="190" t="s">
        <v>6147</v>
      </c>
      <c r="D1103" s="190" t="s">
        <v>6147</v>
      </c>
      <c r="E1103" s="190" t="s">
        <v>6147</v>
      </c>
      <c r="G1103" s="190" t="s">
        <v>6147</v>
      </c>
      <c r="H1103" s="190" t="s">
        <v>6147</v>
      </c>
      <c r="J1103" s="190" t="s">
        <v>6147</v>
      </c>
      <c r="K1103" s="190" t="s">
        <v>6147</v>
      </c>
      <c r="L1103" s="190" t="s">
        <v>6147</v>
      </c>
      <c r="M1103" s="190" t="s">
        <v>6147</v>
      </c>
      <c r="N1103" s="190" t="s">
        <v>6147</v>
      </c>
    </row>
    <row r="1104" spans="1:14" x14ac:dyDescent="0.2">
      <c r="A1104" s="190">
        <v>811511</v>
      </c>
      <c r="B1104" s="190" t="s">
        <v>58</v>
      </c>
      <c r="C1104" s="190" t="s">
        <v>6147</v>
      </c>
      <c r="D1104" s="190" t="s">
        <v>6147</v>
      </c>
      <c r="E1104" s="190" t="s">
        <v>6147</v>
      </c>
      <c r="F1104" s="190" t="s">
        <v>6147</v>
      </c>
      <c r="G1104" s="190" t="s">
        <v>6147</v>
      </c>
      <c r="H1104" s="190" t="s">
        <v>6147</v>
      </c>
      <c r="I1104" s="190" t="s">
        <v>6147</v>
      </c>
      <c r="J1104" s="190" t="s">
        <v>6147</v>
      </c>
      <c r="K1104" s="190" t="s">
        <v>6147</v>
      </c>
      <c r="L1104" s="190" t="s">
        <v>6147</v>
      </c>
      <c r="M1104" s="190" t="s">
        <v>6147</v>
      </c>
      <c r="N1104" s="190" t="s">
        <v>6147</v>
      </c>
    </row>
    <row r="1105" spans="1:14" x14ac:dyDescent="0.2">
      <c r="A1105" s="190">
        <v>811514</v>
      </c>
      <c r="B1105" s="190" t="s">
        <v>58</v>
      </c>
      <c r="C1105" s="190" t="s">
        <v>6147</v>
      </c>
      <c r="D1105" s="190" t="s">
        <v>6147</v>
      </c>
      <c r="E1105" s="190" t="s">
        <v>6147</v>
      </c>
      <c r="F1105" s="190" t="s">
        <v>6147</v>
      </c>
      <c r="G1105" s="190" t="s">
        <v>6147</v>
      </c>
      <c r="H1105" s="190" t="s">
        <v>6147</v>
      </c>
      <c r="I1105" s="190" t="s">
        <v>6147</v>
      </c>
      <c r="J1105" s="190" t="s">
        <v>6147</v>
      </c>
      <c r="K1105" s="190" t="s">
        <v>6147</v>
      </c>
      <c r="L1105" s="190" t="s">
        <v>6147</v>
      </c>
      <c r="M1105" s="190" t="s">
        <v>6147</v>
      </c>
      <c r="N1105" s="190" t="s">
        <v>6147</v>
      </c>
    </row>
    <row r="1106" spans="1:14" x14ac:dyDescent="0.2">
      <c r="A1106" s="190">
        <v>811516</v>
      </c>
      <c r="B1106" s="190" t="s">
        <v>58</v>
      </c>
      <c r="D1106" s="190" t="s">
        <v>6147</v>
      </c>
      <c r="E1106" s="190" t="s">
        <v>6147</v>
      </c>
      <c r="F1106" s="190" t="s">
        <v>6147</v>
      </c>
      <c r="G1106" s="190" t="s">
        <v>6147</v>
      </c>
      <c r="H1106" s="190" t="s">
        <v>6147</v>
      </c>
      <c r="I1106" s="190" t="s">
        <v>6147</v>
      </c>
      <c r="J1106" s="190" t="s">
        <v>6147</v>
      </c>
      <c r="K1106" s="190" t="s">
        <v>6147</v>
      </c>
      <c r="L1106" s="190" t="s">
        <v>6147</v>
      </c>
      <c r="M1106" s="190" t="s">
        <v>6147</v>
      </c>
      <c r="N1106" s="190" t="s">
        <v>6147</v>
      </c>
    </row>
    <row r="1107" spans="1:14" x14ac:dyDescent="0.2">
      <c r="A1107" s="190">
        <v>811518</v>
      </c>
      <c r="B1107" s="190" t="s">
        <v>58</v>
      </c>
      <c r="C1107" s="190" t="s">
        <v>6147</v>
      </c>
      <c r="D1107" s="190" t="s">
        <v>6147</v>
      </c>
      <c r="E1107" s="190" t="s">
        <v>6147</v>
      </c>
      <c r="F1107" s="190" t="s">
        <v>6147</v>
      </c>
      <c r="G1107" s="190" t="s">
        <v>6147</v>
      </c>
      <c r="H1107" s="190" t="s">
        <v>6147</v>
      </c>
      <c r="I1107" s="190" t="s">
        <v>6147</v>
      </c>
      <c r="J1107" s="190" t="s">
        <v>6147</v>
      </c>
      <c r="K1107" s="190" t="s">
        <v>6147</v>
      </c>
      <c r="L1107" s="190" t="s">
        <v>6147</v>
      </c>
      <c r="M1107" s="190" t="s">
        <v>6147</v>
      </c>
      <c r="N1107" s="190" t="s">
        <v>6147</v>
      </c>
    </row>
    <row r="1108" spans="1:14" x14ac:dyDescent="0.2">
      <c r="A1108" s="190">
        <v>811519</v>
      </c>
      <c r="B1108" s="190" t="s">
        <v>58</v>
      </c>
      <c r="C1108" s="190" t="s">
        <v>6147</v>
      </c>
      <c r="D1108" s="190" t="s">
        <v>6147</v>
      </c>
      <c r="E1108" s="190" t="s">
        <v>6147</v>
      </c>
      <c r="F1108" s="190" t="s">
        <v>6147</v>
      </c>
      <c r="G1108" s="190" t="s">
        <v>6147</v>
      </c>
      <c r="H1108" s="190" t="s">
        <v>6147</v>
      </c>
      <c r="I1108" s="190" t="s">
        <v>6147</v>
      </c>
      <c r="J1108" s="190" t="s">
        <v>6147</v>
      </c>
      <c r="K1108" s="190" t="s">
        <v>6147</v>
      </c>
      <c r="L1108" s="190" t="s">
        <v>6147</v>
      </c>
      <c r="M1108" s="190" t="s">
        <v>6147</v>
      </c>
      <c r="N1108" s="190" t="s">
        <v>6147</v>
      </c>
    </row>
    <row r="1109" spans="1:14" x14ac:dyDescent="0.2">
      <c r="A1109" s="190">
        <v>811520</v>
      </c>
      <c r="B1109" s="190" t="s">
        <v>58</v>
      </c>
      <c r="C1109" s="190" t="s">
        <v>6147</v>
      </c>
      <c r="D1109" s="190" t="s">
        <v>6147</v>
      </c>
      <c r="E1109" s="190" t="s">
        <v>6147</v>
      </c>
      <c r="F1109" s="190" t="s">
        <v>6147</v>
      </c>
      <c r="G1109" s="190" t="s">
        <v>6147</v>
      </c>
      <c r="H1109" s="190" t="s">
        <v>6147</v>
      </c>
      <c r="I1109" s="190" t="s">
        <v>6147</v>
      </c>
      <c r="J1109" s="190" t="s">
        <v>6147</v>
      </c>
      <c r="K1109" s="190" t="s">
        <v>6147</v>
      </c>
      <c r="L1109" s="190" t="s">
        <v>6147</v>
      </c>
      <c r="M1109" s="190" t="s">
        <v>6147</v>
      </c>
      <c r="N1109" s="190" t="s">
        <v>6147</v>
      </c>
    </row>
    <row r="1110" spans="1:14" x14ac:dyDescent="0.2">
      <c r="A1110" s="190">
        <v>811521</v>
      </c>
      <c r="B1110" s="190" t="s">
        <v>58</v>
      </c>
      <c r="C1110" s="190" t="s">
        <v>6147</v>
      </c>
      <c r="D1110" s="190" t="s">
        <v>6147</v>
      </c>
      <c r="E1110" s="190" t="s">
        <v>6147</v>
      </c>
      <c r="F1110" s="190" t="s">
        <v>6147</v>
      </c>
      <c r="G1110" s="190" t="s">
        <v>6147</v>
      </c>
      <c r="H1110" s="190" t="s">
        <v>6147</v>
      </c>
      <c r="I1110" s="190" t="s">
        <v>6147</v>
      </c>
      <c r="J1110" s="190" t="s">
        <v>6147</v>
      </c>
      <c r="K1110" s="190" t="s">
        <v>6147</v>
      </c>
      <c r="L1110" s="190" t="s">
        <v>6147</v>
      </c>
      <c r="M1110" s="190" t="s">
        <v>6147</v>
      </c>
      <c r="N1110" s="190" t="s">
        <v>6147</v>
      </c>
    </row>
    <row r="1111" spans="1:14" x14ac:dyDescent="0.2">
      <c r="A1111" s="190">
        <v>811522</v>
      </c>
      <c r="B1111" s="190" t="s">
        <v>58</v>
      </c>
      <c r="C1111" s="190" t="s">
        <v>6147</v>
      </c>
      <c r="D1111" s="190" t="s">
        <v>6147</v>
      </c>
      <c r="E1111" s="190" t="s">
        <v>6147</v>
      </c>
      <c r="F1111" s="190" t="s">
        <v>6147</v>
      </c>
      <c r="G1111" s="190" t="s">
        <v>6147</v>
      </c>
      <c r="H1111" s="190" t="s">
        <v>6147</v>
      </c>
      <c r="I1111" s="190" t="s">
        <v>6147</v>
      </c>
      <c r="J1111" s="190" t="s">
        <v>6147</v>
      </c>
      <c r="K1111" s="190" t="s">
        <v>6147</v>
      </c>
      <c r="L1111" s="190" t="s">
        <v>6147</v>
      </c>
      <c r="M1111" s="190" t="s">
        <v>6147</v>
      </c>
      <c r="N1111" s="190" t="s">
        <v>6147</v>
      </c>
    </row>
    <row r="1112" spans="1:14" x14ac:dyDescent="0.2">
      <c r="A1112" s="190">
        <v>811523</v>
      </c>
      <c r="B1112" s="190" t="s">
        <v>58</v>
      </c>
      <c r="C1112" s="190" t="s">
        <v>6147</v>
      </c>
      <c r="D1112" s="190" t="s">
        <v>6147</v>
      </c>
      <c r="E1112" s="190" t="s">
        <v>6147</v>
      </c>
      <c r="F1112" s="190" t="s">
        <v>6147</v>
      </c>
      <c r="G1112" s="190" t="s">
        <v>6147</v>
      </c>
      <c r="H1112" s="190" t="s">
        <v>6147</v>
      </c>
      <c r="I1112" s="190" t="s">
        <v>6147</v>
      </c>
      <c r="J1112" s="190" t="s">
        <v>6147</v>
      </c>
      <c r="K1112" s="190" t="s">
        <v>6147</v>
      </c>
      <c r="L1112" s="190" t="s">
        <v>6147</v>
      </c>
      <c r="M1112" s="190" t="s">
        <v>6147</v>
      </c>
      <c r="N1112" s="190" t="s">
        <v>6147</v>
      </c>
    </row>
    <row r="1113" spans="1:14" x14ac:dyDescent="0.2">
      <c r="A1113" s="190">
        <v>811524</v>
      </c>
      <c r="B1113" s="190" t="s">
        <v>58</v>
      </c>
      <c r="C1113" s="190" t="s">
        <v>6147</v>
      </c>
      <c r="D1113" s="190" t="s">
        <v>6147</v>
      </c>
      <c r="E1113" s="190" t="s">
        <v>6147</v>
      </c>
      <c r="F1113" s="190" t="s">
        <v>6147</v>
      </c>
      <c r="H1113" s="190" t="s">
        <v>6147</v>
      </c>
      <c r="I1113" s="190" t="s">
        <v>6147</v>
      </c>
      <c r="J1113" s="190" t="s">
        <v>6147</v>
      </c>
      <c r="K1113" s="190" t="s">
        <v>6147</v>
      </c>
      <c r="L1113" s="190" t="s">
        <v>6147</v>
      </c>
      <c r="M1113" s="190" t="s">
        <v>6147</v>
      </c>
      <c r="N1113" s="190" t="s">
        <v>6147</v>
      </c>
    </row>
    <row r="1114" spans="1:14" x14ac:dyDescent="0.2">
      <c r="A1114" s="190">
        <v>811525</v>
      </c>
      <c r="B1114" s="190" t="s">
        <v>58</v>
      </c>
      <c r="C1114" s="190" t="s">
        <v>6147</v>
      </c>
      <c r="E1114" s="190" t="s">
        <v>6147</v>
      </c>
      <c r="F1114" s="190" t="s">
        <v>6147</v>
      </c>
      <c r="G1114" s="190" t="s">
        <v>6147</v>
      </c>
      <c r="H1114" s="190" t="s">
        <v>6147</v>
      </c>
      <c r="I1114" s="190" t="s">
        <v>6147</v>
      </c>
      <c r="J1114" s="190" t="s">
        <v>6147</v>
      </c>
      <c r="K1114" s="190" t="s">
        <v>6147</v>
      </c>
      <c r="L1114" s="190" t="s">
        <v>6147</v>
      </c>
      <c r="M1114" s="190" t="s">
        <v>6147</v>
      </c>
      <c r="N1114" s="190" t="s">
        <v>6147</v>
      </c>
    </row>
    <row r="1115" spans="1:14" x14ac:dyDescent="0.2">
      <c r="A1115" s="190">
        <v>811526</v>
      </c>
      <c r="B1115" s="190" t="s">
        <v>58</v>
      </c>
      <c r="F1115" s="190" t="s">
        <v>6147</v>
      </c>
      <c r="G1115" s="190" t="s">
        <v>6147</v>
      </c>
      <c r="H1115" s="190" t="s">
        <v>6147</v>
      </c>
      <c r="I1115" s="190" t="s">
        <v>6147</v>
      </c>
      <c r="J1115" s="190" t="s">
        <v>6147</v>
      </c>
      <c r="K1115" s="190" t="s">
        <v>6147</v>
      </c>
      <c r="L1115" s="190" t="s">
        <v>6147</v>
      </c>
      <c r="M1115" s="190" t="s">
        <v>6147</v>
      </c>
      <c r="N1115" s="190" t="s">
        <v>6147</v>
      </c>
    </row>
    <row r="1116" spans="1:14" x14ac:dyDescent="0.2">
      <c r="A1116" s="190">
        <v>811527</v>
      </c>
      <c r="B1116" s="190" t="s">
        <v>58</v>
      </c>
      <c r="C1116" s="190" t="s">
        <v>6147</v>
      </c>
      <c r="D1116" s="190" t="s">
        <v>6147</v>
      </c>
      <c r="E1116" s="190" t="s">
        <v>6147</v>
      </c>
      <c r="F1116" s="190" t="s">
        <v>6147</v>
      </c>
      <c r="G1116" s="190" t="s">
        <v>6147</v>
      </c>
      <c r="H1116" s="190" t="s">
        <v>6147</v>
      </c>
      <c r="I1116" s="190" t="s">
        <v>6147</v>
      </c>
      <c r="J1116" s="190" t="s">
        <v>6147</v>
      </c>
      <c r="K1116" s="190" t="s">
        <v>6147</v>
      </c>
      <c r="L1116" s="190" t="s">
        <v>6147</v>
      </c>
      <c r="M1116" s="190" t="s">
        <v>6147</v>
      </c>
      <c r="N1116" s="190" t="s">
        <v>6147</v>
      </c>
    </row>
    <row r="1117" spans="1:14" x14ac:dyDescent="0.2">
      <c r="A1117" s="190">
        <v>811530</v>
      </c>
      <c r="B1117" s="190" t="s">
        <v>58</v>
      </c>
      <c r="C1117" s="190" t="s">
        <v>6147</v>
      </c>
      <c r="D1117" s="190" t="s">
        <v>6147</v>
      </c>
      <c r="E1117" s="190" t="s">
        <v>6147</v>
      </c>
      <c r="F1117" s="190" t="s">
        <v>6147</v>
      </c>
      <c r="G1117" s="190" t="s">
        <v>6147</v>
      </c>
      <c r="H1117" s="190" t="s">
        <v>6147</v>
      </c>
      <c r="I1117" s="190" t="s">
        <v>6147</v>
      </c>
      <c r="J1117" s="190" t="s">
        <v>6147</v>
      </c>
      <c r="K1117" s="190" t="s">
        <v>6147</v>
      </c>
      <c r="L1117" s="190" t="s">
        <v>6147</v>
      </c>
      <c r="M1117" s="190" t="s">
        <v>6147</v>
      </c>
      <c r="N1117" s="190" t="s">
        <v>6147</v>
      </c>
    </row>
    <row r="1118" spans="1:14" x14ac:dyDescent="0.2">
      <c r="A1118" s="190">
        <v>811532</v>
      </c>
      <c r="B1118" s="190" t="s">
        <v>58</v>
      </c>
      <c r="C1118" s="190" t="s">
        <v>6147</v>
      </c>
      <c r="D1118" s="190" t="s">
        <v>6147</v>
      </c>
      <c r="E1118" s="190" t="s">
        <v>6147</v>
      </c>
      <c r="F1118" s="190" t="s">
        <v>6147</v>
      </c>
      <c r="G1118" s="190" t="s">
        <v>6147</v>
      </c>
      <c r="H1118" s="190" t="s">
        <v>6147</v>
      </c>
      <c r="I1118" s="190" t="s">
        <v>6147</v>
      </c>
      <c r="J1118" s="190" t="s">
        <v>6147</v>
      </c>
      <c r="K1118" s="190" t="s">
        <v>6147</v>
      </c>
      <c r="L1118" s="190" t="s">
        <v>6147</v>
      </c>
      <c r="M1118" s="190" t="s">
        <v>6147</v>
      </c>
      <c r="N1118" s="190" t="s">
        <v>6147</v>
      </c>
    </row>
    <row r="1119" spans="1:14" x14ac:dyDescent="0.2">
      <c r="A1119" s="190">
        <v>811534</v>
      </c>
      <c r="B1119" s="190" t="s">
        <v>58</v>
      </c>
      <c r="C1119" s="190" t="s">
        <v>6147</v>
      </c>
      <c r="D1119" s="190" t="s">
        <v>6147</v>
      </c>
      <c r="E1119" s="190" t="s">
        <v>6147</v>
      </c>
      <c r="F1119" s="190" t="s">
        <v>6147</v>
      </c>
      <c r="G1119" s="190" t="s">
        <v>6147</v>
      </c>
      <c r="H1119" s="190" t="s">
        <v>6147</v>
      </c>
      <c r="I1119" s="190" t="s">
        <v>6147</v>
      </c>
      <c r="J1119" s="190" t="s">
        <v>6147</v>
      </c>
      <c r="K1119" s="190" t="s">
        <v>6147</v>
      </c>
      <c r="L1119" s="190" t="s">
        <v>6147</v>
      </c>
      <c r="M1119" s="190" t="s">
        <v>6147</v>
      </c>
      <c r="N1119" s="190" t="s">
        <v>6147</v>
      </c>
    </row>
    <row r="1120" spans="1:14" x14ac:dyDescent="0.2">
      <c r="A1120" s="190">
        <v>811535</v>
      </c>
      <c r="B1120" s="190" t="s">
        <v>58</v>
      </c>
      <c r="C1120" s="190" t="s">
        <v>6147</v>
      </c>
      <c r="D1120" s="190" t="s">
        <v>6147</v>
      </c>
      <c r="E1120" s="190" t="s">
        <v>6147</v>
      </c>
      <c r="F1120" s="190" t="s">
        <v>6147</v>
      </c>
      <c r="G1120" s="190" t="s">
        <v>6147</v>
      </c>
      <c r="H1120" s="190" t="s">
        <v>6147</v>
      </c>
      <c r="I1120" s="190" t="s">
        <v>6147</v>
      </c>
      <c r="J1120" s="190" t="s">
        <v>6147</v>
      </c>
      <c r="K1120" s="190" t="s">
        <v>6147</v>
      </c>
      <c r="L1120" s="190" t="s">
        <v>6147</v>
      </c>
      <c r="M1120" s="190" t="s">
        <v>6147</v>
      </c>
      <c r="N1120" s="190" t="s">
        <v>6147</v>
      </c>
    </row>
    <row r="1121" spans="1:14" x14ac:dyDescent="0.2">
      <c r="A1121" s="190">
        <v>811537</v>
      </c>
      <c r="B1121" s="190" t="s">
        <v>58</v>
      </c>
      <c r="D1121" s="190" t="s">
        <v>6147</v>
      </c>
      <c r="E1121" s="190" t="s">
        <v>6147</v>
      </c>
      <c r="F1121" s="190" t="s">
        <v>6147</v>
      </c>
      <c r="G1121" s="190" t="s">
        <v>6147</v>
      </c>
      <c r="H1121" s="190" t="s">
        <v>6147</v>
      </c>
      <c r="I1121" s="190" t="s">
        <v>6147</v>
      </c>
      <c r="J1121" s="190" t="s">
        <v>6147</v>
      </c>
      <c r="K1121" s="190" t="s">
        <v>6147</v>
      </c>
      <c r="L1121" s="190" t="s">
        <v>6147</v>
      </c>
      <c r="M1121" s="190" t="s">
        <v>6147</v>
      </c>
      <c r="N1121" s="190" t="s">
        <v>6147</v>
      </c>
    </row>
    <row r="1122" spans="1:14" x14ac:dyDescent="0.2">
      <c r="A1122" s="190">
        <v>811538</v>
      </c>
      <c r="B1122" s="190" t="s">
        <v>58</v>
      </c>
      <c r="C1122" s="190" t="s">
        <v>6147</v>
      </c>
      <c r="D1122" s="190" t="s">
        <v>6147</v>
      </c>
      <c r="E1122" s="190" t="s">
        <v>6147</v>
      </c>
      <c r="F1122" s="190" t="s">
        <v>6147</v>
      </c>
      <c r="G1122" s="190" t="s">
        <v>6147</v>
      </c>
      <c r="H1122" s="190" t="s">
        <v>6147</v>
      </c>
      <c r="I1122" s="190" t="s">
        <v>6147</v>
      </c>
      <c r="J1122" s="190" t="s">
        <v>6147</v>
      </c>
      <c r="K1122" s="190" t="s">
        <v>6147</v>
      </c>
      <c r="L1122" s="190" t="s">
        <v>6147</v>
      </c>
      <c r="M1122" s="190" t="s">
        <v>6147</v>
      </c>
      <c r="N1122" s="190" t="s">
        <v>6147</v>
      </c>
    </row>
    <row r="1123" spans="1:14" x14ac:dyDescent="0.2">
      <c r="A1123" s="190">
        <v>811539</v>
      </c>
      <c r="B1123" s="190" t="s">
        <v>58</v>
      </c>
      <c r="D1123" s="190" t="s">
        <v>6147</v>
      </c>
      <c r="E1123" s="190" t="s">
        <v>6147</v>
      </c>
      <c r="I1123" s="190" t="s">
        <v>6147</v>
      </c>
      <c r="K1123" s="190" t="s">
        <v>6147</v>
      </c>
      <c r="L1123" s="190" t="s">
        <v>6147</v>
      </c>
    </row>
    <row r="1124" spans="1:14" x14ac:dyDescent="0.2">
      <c r="A1124" s="190">
        <v>811540</v>
      </c>
      <c r="B1124" s="190" t="s">
        <v>58</v>
      </c>
      <c r="D1124" s="190" t="s">
        <v>6147</v>
      </c>
      <c r="E1124" s="190" t="s">
        <v>6147</v>
      </c>
      <c r="J1124" s="190" t="s">
        <v>6147</v>
      </c>
      <c r="K1124" s="190" t="s">
        <v>6147</v>
      </c>
      <c r="L1124" s="190" t="s">
        <v>6147</v>
      </c>
      <c r="M1124" s="190" t="s">
        <v>6147</v>
      </c>
    </row>
    <row r="1125" spans="1:14" x14ac:dyDescent="0.2">
      <c r="A1125" s="190">
        <v>811544</v>
      </c>
      <c r="B1125" s="190" t="s">
        <v>58</v>
      </c>
      <c r="C1125" s="190" t="s">
        <v>6147</v>
      </c>
      <c r="D1125" s="190" t="s">
        <v>6147</v>
      </c>
      <c r="E1125" s="190" t="s">
        <v>6147</v>
      </c>
      <c r="F1125" s="190" t="s">
        <v>6147</v>
      </c>
      <c r="G1125" s="190" t="s">
        <v>6147</v>
      </c>
      <c r="H1125" s="190" t="s">
        <v>6147</v>
      </c>
      <c r="I1125" s="190" t="s">
        <v>6147</v>
      </c>
      <c r="J1125" s="190" t="s">
        <v>6147</v>
      </c>
      <c r="K1125" s="190" t="s">
        <v>6147</v>
      </c>
      <c r="L1125" s="190" t="s">
        <v>6147</v>
      </c>
      <c r="M1125" s="190" t="s">
        <v>6147</v>
      </c>
      <c r="N1125" s="190" t="s">
        <v>6147</v>
      </c>
    </row>
    <row r="1126" spans="1:14" x14ac:dyDescent="0.2">
      <c r="A1126" s="190">
        <v>811545</v>
      </c>
      <c r="B1126" s="190" t="s">
        <v>58</v>
      </c>
      <c r="C1126" s="190" t="s">
        <v>6147</v>
      </c>
      <c r="D1126" s="190" t="s">
        <v>6147</v>
      </c>
      <c r="E1126" s="190" t="s">
        <v>6147</v>
      </c>
      <c r="F1126" s="190" t="s">
        <v>6147</v>
      </c>
      <c r="G1126" s="190" t="s">
        <v>6147</v>
      </c>
      <c r="H1126" s="190" t="s">
        <v>6147</v>
      </c>
      <c r="I1126" s="190" t="s">
        <v>6147</v>
      </c>
      <c r="J1126" s="190" t="s">
        <v>6147</v>
      </c>
      <c r="K1126" s="190" t="s">
        <v>6147</v>
      </c>
      <c r="L1126" s="190" t="s">
        <v>6147</v>
      </c>
      <c r="M1126" s="190" t="s">
        <v>6147</v>
      </c>
      <c r="N1126" s="190" t="s">
        <v>6147</v>
      </c>
    </row>
    <row r="1127" spans="1:14" x14ac:dyDescent="0.2">
      <c r="A1127" s="190">
        <v>811548</v>
      </c>
      <c r="B1127" s="190" t="s">
        <v>58</v>
      </c>
      <c r="C1127" s="190" t="s">
        <v>6147</v>
      </c>
      <c r="D1127" s="190" t="s">
        <v>6147</v>
      </c>
      <c r="E1127" s="190" t="s">
        <v>6147</v>
      </c>
      <c r="F1127" s="190" t="s">
        <v>6147</v>
      </c>
      <c r="G1127" s="190" t="s">
        <v>6147</v>
      </c>
      <c r="H1127" s="190" t="s">
        <v>6147</v>
      </c>
      <c r="I1127" s="190" t="s">
        <v>6147</v>
      </c>
      <c r="J1127" s="190" t="s">
        <v>6147</v>
      </c>
      <c r="K1127" s="190" t="s">
        <v>6147</v>
      </c>
      <c r="L1127" s="190" t="s">
        <v>6147</v>
      </c>
      <c r="M1127" s="190" t="s">
        <v>6147</v>
      </c>
      <c r="N1127" s="190" t="s">
        <v>6147</v>
      </c>
    </row>
    <row r="1128" spans="1:14" x14ac:dyDescent="0.2">
      <c r="A1128" s="190">
        <v>811549</v>
      </c>
      <c r="B1128" s="190" t="s">
        <v>58</v>
      </c>
      <c r="C1128" s="190" t="s">
        <v>6147</v>
      </c>
      <c r="E1128" s="190" t="s">
        <v>6147</v>
      </c>
      <c r="F1128" s="190" t="s">
        <v>6147</v>
      </c>
      <c r="H1128" s="190" t="s">
        <v>6147</v>
      </c>
      <c r="I1128" s="190" t="s">
        <v>6147</v>
      </c>
      <c r="J1128" s="190" t="s">
        <v>6147</v>
      </c>
      <c r="K1128" s="190" t="s">
        <v>6147</v>
      </c>
      <c r="L1128" s="190" t="s">
        <v>6147</v>
      </c>
      <c r="M1128" s="190" t="s">
        <v>6147</v>
      </c>
      <c r="N1128" s="190" t="s">
        <v>6147</v>
      </c>
    </row>
    <row r="1129" spans="1:14" x14ac:dyDescent="0.2">
      <c r="A1129" s="190">
        <v>811553</v>
      </c>
      <c r="B1129" s="190" t="s">
        <v>58</v>
      </c>
      <c r="C1129" s="190" t="s">
        <v>6147</v>
      </c>
      <c r="D1129" s="190" t="s">
        <v>6147</v>
      </c>
      <c r="F1129" s="190" t="s">
        <v>6147</v>
      </c>
      <c r="G1129" s="190" t="s">
        <v>6147</v>
      </c>
      <c r="H1129" s="190" t="s">
        <v>6147</v>
      </c>
      <c r="I1129" s="190" t="s">
        <v>6147</v>
      </c>
      <c r="J1129" s="190" t="s">
        <v>6147</v>
      </c>
      <c r="K1129" s="190" t="s">
        <v>6147</v>
      </c>
      <c r="L1129" s="190" t="s">
        <v>6147</v>
      </c>
      <c r="M1129" s="190" t="s">
        <v>6147</v>
      </c>
      <c r="N1129" s="190" t="s">
        <v>6147</v>
      </c>
    </row>
    <row r="1130" spans="1:14" x14ac:dyDescent="0.2">
      <c r="A1130" s="190">
        <v>811555</v>
      </c>
      <c r="B1130" s="190" t="s">
        <v>58</v>
      </c>
      <c r="C1130" s="190" t="s">
        <v>6147</v>
      </c>
      <c r="D1130" s="190" t="s">
        <v>6147</v>
      </c>
      <c r="E1130" s="190" t="s">
        <v>6147</v>
      </c>
      <c r="F1130" s="190" t="s">
        <v>6147</v>
      </c>
      <c r="G1130" s="190" t="s">
        <v>6147</v>
      </c>
      <c r="H1130" s="190" t="s">
        <v>6147</v>
      </c>
      <c r="I1130" s="190" t="s">
        <v>6147</v>
      </c>
      <c r="J1130" s="190" t="s">
        <v>6147</v>
      </c>
      <c r="K1130" s="190" t="s">
        <v>6147</v>
      </c>
      <c r="L1130" s="190" t="s">
        <v>6147</v>
      </c>
      <c r="M1130" s="190" t="s">
        <v>6147</v>
      </c>
      <c r="N1130" s="190" t="s">
        <v>6147</v>
      </c>
    </row>
    <row r="1131" spans="1:14" x14ac:dyDescent="0.2">
      <c r="A1131" s="190">
        <v>811558</v>
      </c>
      <c r="B1131" s="190" t="s">
        <v>58</v>
      </c>
      <c r="D1131" s="190" t="s">
        <v>6147</v>
      </c>
      <c r="E1131" s="190" t="s">
        <v>6147</v>
      </c>
      <c r="F1131" s="190" t="s">
        <v>6147</v>
      </c>
      <c r="G1131" s="190" t="s">
        <v>6147</v>
      </c>
      <c r="I1131" s="190" t="s">
        <v>6147</v>
      </c>
      <c r="J1131" s="190" t="s">
        <v>6147</v>
      </c>
      <c r="K1131" s="190" t="s">
        <v>6147</v>
      </c>
      <c r="L1131" s="190" t="s">
        <v>6147</v>
      </c>
      <c r="M1131" s="190" t="s">
        <v>6147</v>
      </c>
      <c r="N1131" s="190" t="s">
        <v>6147</v>
      </c>
    </row>
    <row r="1132" spans="1:14" x14ac:dyDescent="0.2">
      <c r="A1132" s="190">
        <v>811559</v>
      </c>
      <c r="B1132" s="190" t="s">
        <v>58</v>
      </c>
      <c r="C1132" s="190" t="s">
        <v>6147</v>
      </c>
      <c r="D1132" s="190" t="s">
        <v>6147</v>
      </c>
      <c r="E1132" s="190" t="s">
        <v>6147</v>
      </c>
      <c r="F1132" s="190" t="s">
        <v>6147</v>
      </c>
      <c r="G1132" s="190" t="s">
        <v>6147</v>
      </c>
      <c r="H1132" s="190" t="s">
        <v>6147</v>
      </c>
      <c r="I1132" s="190" t="s">
        <v>6147</v>
      </c>
      <c r="J1132" s="190" t="s">
        <v>6147</v>
      </c>
      <c r="K1132" s="190" t="s">
        <v>6147</v>
      </c>
      <c r="L1132" s="190" t="s">
        <v>6147</v>
      </c>
      <c r="M1132" s="190" t="s">
        <v>6147</v>
      </c>
      <c r="N1132" s="190" t="s">
        <v>6147</v>
      </c>
    </row>
    <row r="1133" spans="1:14" x14ac:dyDescent="0.2">
      <c r="A1133" s="190">
        <v>811561</v>
      </c>
      <c r="B1133" s="190" t="s">
        <v>58</v>
      </c>
      <c r="C1133" s="190" t="s">
        <v>6147</v>
      </c>
      <c r="D1133" s="190" t="s">
        <v>6147</v>
      </c>
      <c r="E1133" s="190" t="s">
        <v>6147</v>
      </c>
      <c r="F1133" s="190" t="s">
        <v>6147</v>
      </c>
      <c r="G1133" s="190" t="s">
        <v>6147</v>
      </c>
      <c r="I1133" s="190" t="s">
        <v>6147</v>
      </c>
      <c r="K1133" s="190" t="s">
        <v>6147</v>
      </c>
      <c r="L1133" s="190" t="s">
        <v>6147</v>
      </c>
    </row>
    <row r="1134" spans="1:14" x14ac:dyDescent="0.2">
      <c r="A1134" s="190">
        <v>811562</v>
      </c>
      <c r="B1134" s="190" t="s">
        <v>58</v>
      </c>
      <c r="C1134" s="190" t="s">
        <v>6147</v>
      </c>
      <c r="D1134" s="190" t="s">
        <v>6147</v>
      </c>
      <c r="E1134" s="190" t="s">
        <v>6147</v>
      </c>
      <c r="F1134" s="190" t="s">
        <v>6147</v>
      </c>
      <c r="I1134" s="190" t="s">
        <v>6147</v>
      </c>
      <c r="K1134" s="190" t="s">
        <v>6147</v>
      </c>
      <c r="L1134" s="190" t="s">
        <v>6147</v>
      </c>
    </row>
    <row r="1135" spans="1:14" x14ac:dyDescent="0.2">
      <c r="A1135" s="190">
        <v>811565</v>
      </c>
      <c r="B1135" s="190" t="s">
        <v>58</v>
      </c>
      <c r="D1135" s="190" t="s">
        <v>6147</v>
      </c>
      <c r="E1135" s="190" t="s">
        <v>6147</v>
      </c>
      <c r="H1135" s="190" t="s">
        <v>6147</v>
      </c>
      <c r="I1135" s="190" t="s">
        <v>6147</v>
      </c>
      <c r="J1135" s="190" t="s">
        <v>6147</v>
      </c>
      <c r="K1135" s="190" t="s">
        <v>6147</v>
      </c>
      <c r="L1135" s="190" t="s">
        <v>6147</v>
      </c>
      <c r="M1135" s="190" t="s">
        <v>6147</v>
      </c>
      <c r="N1135" s="190" t="s">
        <v>6147</v>
      </c>
    </row>
    <row r="1136" spans="1:14" x14ac:dyDescent="0.2">
      <c r="A1136" s="190">
        <v>811566</v>
      </c>
      <c r="B1136" s="190" t="s">
        <v>58</v>
      </c>
      <c r="C1136" s="190" t="s">
        <v>6147</v>
      </c>
      <c r="D1136" s="190" t="s">
        <v>6147</v>
      </c>
      <c r="E1136" s="190" t="s">
        <v>6147</v>
      </c>
      <c r="F1136" s="190" t="s">
        <v>6147</v>
      </c>
      <c r="G1136" s="190" t="s">
        <v>6147</v>
      </c>
      <c r="H1136" s="190" t="s">
        <v>6147</v>
      </c>
      <c r="I1136" s="190" t="s">
        <v>6147</v>
      </c>
      <c r="J1136" s="190" t="s">
        <v>6147</v>
      </c>
      <c r="K1136" s="190" t="s">
        <v>6147</v>
      </c>
      <c r="L1136" s="190" t="s">
        <v>6147</v>
      </c>
      <c r="M1136" s="190" t="s">
        <v>6147</v>
      </c>
      <c r="N1136" s="190" t="s">
        <v>6147</v>
      </c>
    </row>
    <row r="1137" spans="1:14" x14ac:dyDescent="0.2">
      <c r="A1137" s="190">
        <v>811567</v>
      </c>
      <c r="B1137" s="190" t="s">
        <v>58</v>
      </c>
      <c r="C1137" s="190" t="s">
        <v>6147</v>
      </c>
      <c r="D1137" s="190" t="s">
        <v>6147</v>
      </c>
      <c r="E1137" s="190" t="s">
        <v>6147</v>
      </c>
      <c r="F1137" s="190" t="s">
        <v>6147</v>
      </c>
      <c r="G1137" s="190" t="s">
        <v>6147</v>
      </c>
      <c r="H1137" s="190" t="s">
        <v>6147</v>
      </c>
      <c r="I1137" s="190" t="s">
        <v>6147</v>
      </c>
      <c r="J1137" s="190" t="s">
        <v>6147</v>
      </c>
      <c r="K1137" s="190" t="s">
        <v>6147</v>
      </c>
      <c r="L1137" s="190" t="s">
        <v>6147</v>
      </c>
      <c r="M1137" s="190" t="s">
        <v>6147</v>
      </c>
      <c r="N1137" s="190" t="s">
        <v>6147</v>
      </c>
    </row>
    <row r="1138" spans="1:14" x14ac:dyDescent="0.2">
      <c r="A1138" s="190">
        <v>811568</v>
      </c>
      <c r="B1138" s="190" t="s">
        <v>58</v>
      </c>
      <c r="C1138" s="190" t="s">
        <v>6147</v>
      </c>
      <c r="D1138" s="190" t="s">
        <v>6147</v>
      </c>
      <c r="E1138" s="190" t="s">
        <v>6147</v>
      </c>
      <c r="F1138" s="190" t="s">
        <v>6147</v>
      </c>
      <c r="G1138" s="190" t="s">
        <v>6147</v>
      </c>
      <c r="H1138" s="190" t="s">
        <v>6147</v>
      </c>
      <c r="I1138" s="190" t="s">
        <v>6147</v>
      </c>
      <c r="J1138" s="190" t="s">
        <v>6147</v>
      </c>
      <c r="K1138" s="190" t="s">
        <v>6147</v>
      </c>
      <c r="L1138" s="190" t="s">
        <v>6147</v>
      </c>
      <c r="M1138" s="190" t="s">
        <v>6147</v>
      </c>
      <c r="N1138" s="190" t="s">
        <v>6147</v>
      </c>
    </row>
    <row r="1139" spans="1:14" x14ac:dyDescent="0.2">
      <c r="A1139" s="190">
        <v>811570</v>
      </c>
      <c r="B1139" s="190" t="s">
        <v>58</v>
      </c>
      <c r="D1139" s="190" t="s">
        <v>6147</v>
      </c>
      <c r="H1139" s="190" t="s">
        <v>6147</v>
      </c>
      <c r="J1139" s="190" t="s">
        <v>6147</v>
      </c>
      <c r="K1139" s="190" t="s">
        <v>6147</v>
      </c>
      <c r="L1139" s="190" t="s">
        <v>6147</v>
      </c>
      <c r="M1139" s="190" t="s">
        <v>6147</v>
      </c>
      <c r="N1139" s="190" t="s">
        <v>6147</v>
      </c>
    </row>
    <row r="1140" spans="1:14" x14ac:dyDescent="0.2">
      <c r="A1140" s="190">
        <v>811571</v>
      </c>
      <c r="B1140" s="190" t="s">
        <v>58</v>
      </c>
      <c r="C1140" s="190" t="s">
        <v>6147</v>
      </c>
      <c r="D1140" s="190" t="s">
        <v>6147</v>
      </c>
      <c r="E1140" s="190" t="s">
        <v>6147</v>
      </c>
      <c r="F1140" s="190" t="s">
        <v>6147</v>
      </c>
      <c r="G1140" s="190" t="s">
        <v>6147</v>
      </c>
      <c r="H1140" s="190" t="s">
        <v>6147</v>
      </c>
      <c r="I1140" s="190" t="s">
        <v>6147</v>
      </c>
      <c r="J1140" s="190" t="s">
        <v>6147</v>
      </c>
      <c r="K1140" s="190" t="s">
        <v>6147</v>
      </c>
      <c r="L1140" s="190" t="s">
        <v>6147</v>
      </c>
      <c r="M1140" s="190" t="s">
        <v>6147</v>
      </c>
      <c r="N1140" s="190" t="s">
        <v>6147</v>
      </c>
    </row>
    <row r="1141" spans="1:14" x14ac:dyDescent="0.2">
      <c r="A1141" s="190">
        <v>811573</v>
      </c>
      <c r="B1141" s="190" t="s">
        <v>58</v>
      </c>
      <c r="C1141" s="190" t="s">
        <v>6147</v>
      </c>
      <c r="D1141" s="190" t="s">
        <v>6147</v>
      </c>
      <c r="E1141" s="190" t="s">
        <v>6147</v>
      </c>
      <c r="F1141" s="190" t="s">
        <v>6147</v>
      </c>
      <c r="G1141" s="190" t="s">
        <v>6147</v>
      </c>
      <c r="H1141" s="190" t="s">
        <v>6147</v>
      </c>
      <c r="I1141" s="190" t="s">
        <v>6147</v>
      </c>
      <c r="J1141" s="190" t="s">
        <v>6147</v>
      </c>
      <c r="K1141" s="190" t="s">
        <v>6147</v>
      </c>
      <c r="L1141" s="190" t="s">
        <v>6147</v>
      </c>
      <c r="M1141" s="190" t="s">
        <v>6147</v>
      </c>
      <c r="N1141" s="190" t="s">
        <v>6147</v>
      </c>
    </row>
    <row r="1142" spans="1:14" x14ac:dyDescent="0.2">
      <c r="A1142" s="190">
        <v>811575</v>
      </c>
      <c r="B1142" s="190" t="s">
        <v>58</v>
      </c>
      <c r="C1142" s="190" t="s">
        <v>6147</v>
      </c>
      <c r="D1142" s="190" t="s">
        <v>6147</v>
      </c>
      <c r="E1142" s="190" t="s">
        <v>6147</v>
      </c>
      <c r="F1142" s="190" t="s">
        <v>6147</v>
      </c>
      <c r="H1142" s="190" t="s">
        <v>6147</v>
      </c>
      <c r="I1142" s="190" t="s">
        <v>6147</v>
      </c>
      <c r="J1142" s="190" t="s">
        <v>6147</v>
      </c>
      <c r="K1142" s="190" t="s">
        <v>6147</v>
      </c>
      <c r="L1142" s="190" t="s">
        <v>6147</v>
      </c>
      <c r="M1142" s="190" t="s">
        <v>6147</v>
      </c>
      <c r="N1142" s="190" t="s">
        <v>6147</v>
      </c>
    </row>
    <row r="1143" spans="1:14" x14ac:dyDescent="0.2">
      <c r="A1143" s="190">
        <v>811577</v>
      </c>
      <c r="B1143" s="190" t="s">
        <v>58</v>
      </c>
      <c r="C1143" s="190" t="s">
        <v>6147</v>
      </c>
      <c r="D1143" s="190" t="s">
        <v>6147</v>
      </c>
      <c r="E1143" s="190" t="s">
        <v>6147</v>
      </c>
      <c r="F1143" s="190" t="s">
        <v>6147</v>
      </c>
      <c r="G1143" s="190" t="s">
        <v>6147</v>
      </c>
      <c r="H1143" s="190" t="s">
        <v>6147</v>
      </c>
      <c r="I1143" s="190" t="s">
        <v>6147</v>
      </c>
      <c r="J1143" s="190" t="s">
        <v>6147</v>
      </c>
      <c r="K1143" s="190" t="s">
        <v>6147</v>
      </c>
      <c r="L1143" s="190" t="s">
        <v>6147</v>
      </c>
      <c r="M1143" s="190" t="s">
        <v>6147</v>
      </c>
      <c r="N1143" s="190" t="s">
        <v>6147</v>
      </c>
    </row>
    <row r="1144" spans="1:14" x14ac:dyDescent="0.2">
      <c r="A1144" s="190">
        <v>811578</v>
      </c>
      <c r="B1144" s="190" t="s">
        <v>58</v>
      </c>
      <c r="E1144" s="190" t="s">
        <v>6147</v>
      </c>
      <c r="F1144" s="190" t="s">
        <v>6147</v>
      </c>
      <c r="H1144" s="190" t="s">
        <v>6147</v>
      </c>
      <c r="K1144" s="190" t="s">
        <v>6147</v>
      </c>
      <c r="L1144" s="190" t="s">
        <v>6147</v>
      </c>
      <c r="M1144" s="190" t="s">
        <v>6147</v>
      </c>
      <c r="N1144" s="190" t="s">
        <v>6147</v>
      </c>
    </row>
    <row r="1145" spans="1:14" x14ac:dyDescent="0.2">
      <c r="A1145" s="190">
        <v>811580</v>
      </c>
      <c r="B1145" s="190" t="s">
        <v>58</v>
      </c>
      <c r="C1145" s="190" t="s">
        <v>6147</v>
      </c>
      <c r="D1145" s="190" t="s">
        <v>6147</v>
      </c>
      <c r="E1145" s="190" t="s">
        <v>6147</v>
      </c>
      <c r="G1145" s="190" t="s">
        <v>6147</v>
      </c>
      <c r="H1145" s="190" t="s">
        <v>6147</v>
      </c>
      <c r="I1145" s="190" t="s">
        <v>6147</v>
      </c>
      <c r="K1145" s="190" t="s">
        <v>6147</v>
      </c>
      <c r="L1145" s="190" t="s">
        <v>6147</v>
      </c>
      <c r="N1145" s="190" t="s">
        <v>6147</v>
      </c>
    </row>
    <row r="1146" spans="1:14" x14ac:dyDescent="0.2">
      <c r="A1146" s="190">
        <v>811582</v>
      </c>
      <c r="B1146" s="190" t="s">
        <v>58</v>
      </c>
      <c r="D1146" s="190" t="s">
        <v>6147</v>
      </c>
      <c r="F1146" s="190" t="s">
        <v>6147</v>
      </c>
      <c r="H1146" s="190" t="s">
        <v>6147</v>
      </c>
      <c r="I1146" s="190" t="s">
        <v>6147</v>
      </c>
      <c r="K1146" s="190" t="s">
        <v>6147</v>
      </c>
      <c r="L1146" s="190" t="s">
        <v>6147</v>
      </c>
      <c r="M1146" s="190" t="s">
        <v>6147</v>
      </c>
      <c r="N1146" s="190" t="s">
        <v>6147</v>
      </c>
    </row>
    <row r="1147" spans="1:14" x14ac:dyDescent="0.2">
      <c r="A1147" s="190">
        <v>811583</v>
      </c>
      <c r="B1147" s="190" t="s">
        <v>58</v>
      </c>
      <c r="C1147" s="190" t="s">
        <v>6147</v>
      </c>
      <c r="D1147" s="190" t="s">
        <v>6147</v>
      </c>
      <c r="E1147" s="190" t="s">
        <v>6147</v>
      </c>
      <c r="F1147" s="190" t="s">
        <v>6147</v>
      </c>
      <c r="G1147" s="190" t="s">
        <v>6147</v>
      </c>
      <c r="H1147" s="190" t="s">
        <v>6147</v>
      </c>
      <c r="I1147" s="190" t="s">
        <v>6147</v>
      </c>
      <c r="J1147" s="190" t="s">
        <v>6147</v>
      </c>
      <c r="K1147" s="190" t="s">
        <v>6147</v>
      </c>
      <c r="L1147" s="190" t="s">
        <v>6147</v>
      </c>
      <c r="M1147" s="190" t="s">
        <v>6147</v>
      </c>
      <c r="N1147" s="190" t="s">
        <v>6147</v>
      </c>
    </row>
    <row r="1148" spans="1:14" x14ac:dyDescent="0.2">
      <c r="A1148" s="190">
        <v>811584</v>
      </c>
      <c r="B1148" s="190" t="s">
        <v>58</v>
      </c>
      <c r="C1148" s="190" t="s">
        <v>6147</v>
      </c>
      <c r="D1148" s="190" t="s">
        <v>6147</v>
      </c>
      <c r="E1148" s="190" t="s">
        <v>6147</v>
      </c>
      <c r="G1148" s="190" t="s">
        <v>6147</v>
      </c>
      <c r="H1148" s="190" t="s">
        <v>6147</v>
      </c>
      <c r="I1148" s="190" t="s">
        <v>6147</v>
      </c>
      <c r="J1148" s="190" t="s">
        <v>6147</v>
      </c>
      <c r="K1148" s="190" t="s">
        <v>6147</v>
      </c>
      <c r="L1148" s="190" t="s">
        <v>6147</v>
      </c>
      <c r="M1148" s="190" t="s">
        <v>6147</v>
      </c>
      <c r="N1148" s="190" t="s">
        <v>6147</v>
      </c>
    </row>
    <row r="1149" spans="1:14" x14ac:dyDescent="0.2">
      <c r="A1149" s="190">
        <v>811586</v>
      </c>
      <c r="B1149" s="190" t="s">
        <v>58</v>
      </c>
      <c r="D1149" s="190" t="s">
        <v>6147</v>
      </c>
      <c r="E1149" s="190" t="s">
        <v>6147</v>
      </c>
      <c r="F1149" s="190" t="s">
        <v>6147</v>
      </c>
      <c r="G1149" s="190" t="s">
        <v>6147</v>
      </c>
      <c r="H1149" s="190" t="s">
        <v>6147</v>
      </c>
      <c r="I1149" s="190" t="s">
        <v>6147</v>
      </c>
      <c r="J1149" s="190" t="s">
        <v>6147</v>
      </c>
      <c r="K1149" s="190" t="s">
        <v>6147</v>
      </c>
      <c r="L1149" s="190" t="s">
        <v>6147</v>
      </c>
      <c r="M1149" s="190" t="s">
        <v>6147</v>
      </c>
      <c r="N1149" s="190" t="s">
        <v>6147</v>
      </c>
    </row>
    <row r="1150" spans="1:14" x14ac:dyDescent="0.2">
      <c r="A1150" s="190">
        <v>811587</v>
      </c>
      <c r="B1150" s="190" t="s">
        <v>58</v>
      </c>
      <c r="C1150" s="190" t="s">
        <v>6147</v>
      </c>
      <c r="D1150" s="190" t="s">
        <v>6147</v>
      </c>
      <c r="E1150" s="190" t="s">
        <v>6147</v>
      </c>
      <c r="F1150" s="190" t="s">
        <v>6147</v>
      </c>
      <c r="G1150" s="190" t="s">
        <v>6147</v>
      </c>
      <c r="H1150" s="190" t="s">
        <v>6147</v>
      </c>
      <c r="I1150" s="190" t="s">
        <v>6147</v>
      </c>
      <c r="J1150" s="190" t="s">
        <v>6147</v>
      </c>
      <c r="K1150" s="190" t="s">
        <v>6147</v>
      </c>
      <c r="L1150" s="190" t="s">
        <v>6147</v>
      </c>
      <c r="M1150" s="190" t="s">
        <v>6147</v>
      </c>
      <c r="N1150" s="190" t="s">
        <v>6147</v>
      </c>
    </row>
    <row r="1151" spans="1:14" x14ac:dyDescent="0.2">
      <c r="A1151" s="190">
        <v>811589</v>
      </c>
      <c r="B1151" s="190" t="s">
        <v>58</v>
      </c>
      <c r="C1151" s="190" t="s">
        <v>6147</v>
      </c>
      <c r="D1151" s="190" t="s">
        <v>6147</v>
      </c>
      <c r="E1151" s="190" t="s">
        <v>6147</v>
      </c>
      <c r="F1151" s="190" t="s">
        <v>6147</v>
      </c>
      <c r="G1151" s="190" t="s">
        <v>6147</v>
      </c>
      <c r="H1151" s="190" t="s">
        <v>6147</v>
      </c>
      <c r="I1151" s="190" t="s">
        <v>6147</v>
      </c>
      <c r="J1151" s="190" t="s">
        <v>6147</v>
      </c>
      <c r="K1151" s="190" t="s">
        <v>6147</v>
      </c>
      <c r="L1151" s="190" t="s">
        <v>6147</v>
      </c>
      <c r="M1151" s="190" t="s">
        <v>6147</v>
      </c>
      <c r="N1151" s="190" t="s">
        <v>6147</v>
      </c>
    </row>
    <row r="1152" spans="1:14" x14ac:dyDescent="0.2">
      <c r="A1152" s="190">
        <v>811591</v>
      </c>
      <c r="B1152" s="190" t="s">
        <v>58</v>
      </c>
      <c r="C1152" s="190" t="s">
        <v>6147</v>
      </c>
      <c r="D1152" s="190" t="s">
        <v>6147</v>
      </c>
      <c r="E1152" s="190" t="s">
        <v>6147</v>
      </c>
      <c r="F1152" s="190" t="s">
        <v>6147</v>
      </c>
      <c r="G1152" s="190" t="s">
        <v>6147</v>
      </c>
      <c r="H1152" s="190" t="s">
        <v>6147</v>
      </c>
      <c r="I1152" s="190" t="s">
        <v>6147</v>
      </c>
      <c r="J1152" s="190" t="s">
        <v>6147</v>
      </c>
      <c r="K1152" s="190" t="s">
        <v>6147</v>
      </c>
      <c r="L1152" s="190" t="s">
        <v>6147</v>
      </c>
      <c r="M1152" s="190" t="s">
        <v>6147</v>
      </c>
      <c r="N1152" s="190" t="s">
        <v>6147</v>
      </c>
    </row>
    <row r="1153" spans="1:14" x14ac:dyDescent="0.2">
      <c r="A1153" s="190">
        <v>811592</v>
      </c>
      <c r="B1153" s="190" t="s">
        <v>58</v>
      </c>
      <c r="C1153" s="190" t="s">
        <v>6147</v>
      </c>
      <c r="D1153" s="190" t="s">
        <v>6147</v>
      </c>
      <c r="E1153" s="190" t="s">
        <v>6147</v>
      </c>
      <c r="F1153" s="190" t="s">
        <v>6147</v>
      </c>
      <c r="G1153" s="190" t="s">
        <v>6147</v>
      </c>
      <c r="H1153" s="190" t="s">
        <v>6147</v>
      </c>
      <c r="I1153" s="190" t="s">
        <v>6147</v>
      </c>
      <c r="J1153" s="190" t="s">
        <v>6147</v>
      </c>
      <c r="K1153" s="190" t="s">
        <v>6147</v>
      </c>
      <c r="L1153" s="190" t="s">
        <v>6147</v>
      </c>
      <c r="M1153" s="190" t="s">
        <v>6147</v>
      </c>
      <c r="N1153" s="190" t="s">
        <v>6147</v>
      </c>
    </row>
    <row r="1154" spans="1:14" x14ac:dyDescent="0.2">
      <c r="A1154" s="190">
        <v>811593</v>
      </c>
      <c r="B1154" s="190" t="s">
        <v>58</v>
      </c>
      <c r="C1154" s="190" t="s">
        <v>6147</v>
      </c>
      <c r="D1154" s="190" t="s">
        <v>6147</v>
      </c>
      <c r="E1154" s="190" t="s">
        <v>6147</v>
      </c>
      <c r="F1154" s="190" t="s">
        <v>6147</v>
      </c>
      <c r="G1154" s="190" t="s">
        <v>6147</v>
      </c>
      <c r="H1154" s="190" t="s">
        <v>6147</v>
      </c>
      <c r="I1154" s="190" t="s">
        <v>6147</v>
      </c>
      <c r="J1154" s="190" t="s">
        <v>6147</v>
      </c>
      <c r="K1154" s="190" t="s">
        <v>6147</v>
      </c>
      <c r="L1154" s="190" t="s">
        <v>6147</v>
      </c>
      <c r="M1154" s="190" t="s">
        <v>6147</v>
      </c>
      <c r="N1154" s="190" t="s">
        <v>6147</v>
      </c>
    </row>
    <row r="1155" spans="1:14" x14ac:dyDescent="0.2">
      <c r="A1155" s="190">
        <v>811594</v>
      </c>
      <c r="B1155" s="190" t="s">
        <v>58</v>
      </c>
      <c r="C1155" s="190" t="s">
        <v>6147</v>
      </c>
      <c r="E1155" s="190" t="s">
        <v>6147</v>
      </c>
      <c r="J1155" s="190" t="s">
        <v>6147</v>
      </c>
      <c r="K1155" s="190" t="s">
        <v>6147</v>
      </c>
      <c r="L1155" s="190" t="s">
        <v>6147</v>
      </c>
      <c r="M1155" s="190" t="s">
        <v>6147</v>
      </c>
    </row>
    <row r="1156" spans="1:14" x14ac:dyDescent="0.2">
      <c r="A1156" s="190">
        <v>811595</v>
      </c>
      <c r="B1156" s="190" t="s">
        <v>58</v>
      </c>
      <c r="C1156" s="190" t="s">
        <v>6147</v>
      </c>
      <c r="E1156" s="190" t="s">
        <v>6147</v>
      </c>
      <c r="F1156" s="190" t="s">
        <v>6147</v>
      </c>
      <c r="G1156" s="190" t="s">
        <v>6147</v>
      </c>
      <c r="H1156" s="190" t="s">
        <v>6147</v>
      </c>
      <c r="I1156" s="190" t="s">
        <v>6147</v>
      </c>
      <c r="J1156" s="190" t="s">
        <v>6147</v>
      </c>
      <c r="K1156" s="190" t="s">
        <v>6147</v>
      </c>
      <c r="L1156" s="190" t="s">
        <v>6147</v>
      </c>
      <c r="M1156" s="190" t="s">
        <v>6147</v>
      </c>
      <c r="N1156" s="190" t="s">
        <v>6147</v>
      </c>
    </row>
    <row r="1157" spans="1:14" x14ac:dyDescent="0.2">
      <c r="A1157" s="190">
        <v>811598</v>
      </c>
      <c r="B1157" s="190" t="s">
        <v>58</v>
      </c>
      <c r="D1157" s="190" t="s">
        <v>6147</v>
      </c>
      <c r="E1157" s="190" t="s">
        <v>6147</v>
      </c>
      <c r="F1157" s="190" t="s">
        <v>6147</v>
      </c>
      <c r="G1157" s="190" t="s">
        <v>6147</v>
      </c>
      <c r="J1157" s="190" t="s">
        <v>6147</v>
      </c>
      <c r="K1157" s="190" t="s">
        <v>6147</v>
      </c>
      <c r="L1157" s="190" t="s">
        <v>6147</v>
      </c>
      <c r="M1157" s="190" t="s">
        <v>6147</v>
      </c>
    </row>
    <row r="1158" spans="1:14" x14ac:dyDescent="0.2">
      <c r="A1158" s="190">
        <v>811599</v>
      </c>
      <c r="B1158" s="190" t="s">
        <v>58</v>
      </c>
      <c r="C1158" s="190" t="s">
        <v>6147</v>
      </c>
      <c r="D1158" s="190" t="s">
        <v>6147</v>
      </c>
      <c r="E1158" s="190" t="s">
        <v>6147</v>
      </c>
      <c r="F1158" s="190" t="s">
        <v>6147</v>
      </c>
      <c r="G1158" s="190" t="s">
        <v>6147</v>
      </c>
      <c r="H1158" s="190" t="s">
        <v>6147</v>
      </c>
      <c r="I1158" s="190" t="s">
        <v>6147</v>
      </c>
      <c r="J1158" s="190" t="s">
        <v>6147</v>
      </c>
      <c r="K1158" s="190" t="s">
        <v>6147</v>
      </c>
      <c r="L1158" s="190" t="s">
        <v>6147</v>
      </c>
      <c r="M1158" s="190" t="s">
        <v>6147</v>
      </c>
      <c r="N1158" s="190" t="s">
        <v>6147</v>
      </c>
    </row>
    <row r="1159" spans="1:14" x14ac:dyDescent="0.2">
      <c r="A1159" s="190">
        <v>811601</v>
      </c>
      <c r="B1159" s="190" t="s">
        <v>58</v>
      </c>
      <c r="C1159" s="190" t="s">
        <v>6147</v>
      </c>
      <c r="D1159" s="190" t="s">
        <v>6147</v>
      </c>
      <c r="E1159" s="190" t="s">
        <v>6147</v>
      </c>
      <c r="F1159" s="190" t="s">
        <v>6147</v>
      </c>
      <c r="G1159" s="190" t="s">
        <v>6147</v>
      </c>
      <c r="H1159" s="190" t="s">
        <v>6147</v>
      </c>
      <c r="I1159" s="190" t="s">
        <v>6147</v>
      </c>
      <c r="J1159" s="190" t="s">
        <v>6147</v>
      </c>
      <c r="K1159" s="190" t="s">
        <v>6147</v>
      </c>
      <c r="L1159" s="190" t="s">
        <v>6147</v>
      </c>
      <c r="M1159" s="190" t="s">
        <v>6147</v>
      </c>
      <c r="N1159" s="190" t="s">
        <v>6147</v>
      </c>
    </row>
    <row r="1160" spans="1:14" x14ac:dyDescent="0.2">
      <c r="A1160" s="190">
        <v>811606</v>
      </c>
      <c r="B1160" s="190" t="s">
        <v>58</v>
      </c>
      <c r="D1160" s="190" t="s">
        <v>6147</v>
      </c>
      <c r="E1160" s="190" t="s">
        <v>6147</v>
      </c>
      <c r="G1160" s="190" t="s">
        <v>6147</v>
      </c>
      <c r="I1160" s="190" t="s">
        <v>6147</v>
      </c>
      <c r="J1160" s="190" t="s">
        <v>6147</v>
      </c>
      <c r="K1160" s="190" t="s">
        <v>6147</v>
      </c>
      <c r="L1160" s="190" t="s">
        <v>6147</v>
      </c>
      <c r="M1160" s="190" t="s">
        <v>6147</v>
      </c>
    </row>
    <row r="1161" spans="1:14" x14ac:dyDescent="0.2">
      <c r="A1161" s="190">
        <v>811607</v>
      </c>
      <c r="B1161" s="190" t="s">
        <v>58</v>
      </c>
      <c r="C1161" s="190" t="s">
        <v>6147</v>
      </c>
      <c r="D1161" s="190" t="s">
        <v>6147</v>
      </c>
      <c r="E1161" s="190" t="s">
        <v>6147</v>
      </c>
      <c r="F1161" s="190" t="s">
        <v>6147</v>
      </c>
      <c r="G1161" s="190" t="s">
        <v>6147</v>
      </c>
      <c r="H1161" s="190" t="s">
        <v>6147</v>
      </c>
      <c r="I1161" s="190" t="s">
        <v>6147</v>
      </c>
      <c r="J1161" s="190" t="s">
        <v>6147</v>
      </c>
      <c r="K1161" s="190" t="s">
        <v>6147</v>
      </c>
      <c r="L1161" s="190" t="s">
        <v>6147</v>
      </c>
      <c r="M1161" s="190" t="s">
        <v>6147</v>
      </c>
      <c r="N1161" s="190" t="s">
        <v>6147</v>
      </c>
    </row>
    <row r="1162" spans="1:14" x14ac:dyDescent="0.2">
      <c r="A1162" s="190">
        <v>811610</v>
      </c>
      <c r="B1162" s="190" t="s">
        <v>58</v>
      </c>
      <c r="C1162" s="190" t="s">
        <v>6147</v>
      </c>
      <c r="E1162" s="190" t="s">
        <v>6147</v>
      </c>
      <c r="G1162" s="190" t="s">
        <v>6147</v>
      </c>
      <c r="I1162" s="190" t="s">
        <v>6147</v>
      </c>
      <c r="J1162" s="190" t="s">
        <v>6147</v>
      </c>
      <c r="K1162" s="190" t="s">
        <v>6147</v>
      </c>
      <c r="L1162" s="190" t="s">
        <v>6147</v>
      </c>
      <c r="M1162" s="190" t="s">
        <v>6147</v>
      </c>
    </row>
    <row r="1163" spans="1:14" x14ac:dyDescent="0.2">
      <c r="A1163" s="190">
        <v>811612</v>
      </c>
      <c r="B1163" s="190" t="s">
        <v>58</v>
      </c>
      <c r="C1163" s="190" t="s">
        <v>6147</v>
      </c>
      <c r="D1163" s="190" t="s">
        <v>6147</v>
      </c>
      <c r="E1163" s="190" t="s">
        <v>6147</v>
      </c>
      <c r="F1163" s="190" t="s">
        <v>6147</v>
      </c>
      <c r="G1163" s="190" t="s">
        <v>6147</v>
      </c>
      <c r="H1163" s="190" t="s">
        <v>6147</v>
      </c>
      <c r="I1163" s="190" t="s">
        <v>6147</v>
      </c>
      <c r="J1163" s="190" t="s">
        <v>6147</v>
      </c>
      <c r="K1163" s="190" t="s">
        <v>6147</v>
      </c>
      <c r="L1163" s="190" t="s">
        <v>6147</v>
      </c>
      <c r="M1163" s="190" t="s">
        <v>6147</v>
      </c>
      <c r="N1163" s="190" t="s">
        <v>6147</v>
      </c>
    </row>
    <row r="1164" spans="1:14" x14ac:dyDescent="0.2">
      <c r="A1164" s="190">
        <v>811614</v>
      </c>
      <c r="B1164" s="190" t="s">
        <v>58</v>
      </c>
      <c r="C1164" s="190" t="s">
        <v>6147</v>
      </c>
      <c r="D1164" s="190" t="s">
        <v>6147</v>
      </c>
      <c r="E1164" s="190" t="s">
        <v>6147</v>
      </c>
      <c r="F1164" s="190" t="s">
        <v>6147</v>
      </c>
      <c r="G1164" s="190" t="s">
        <v>6147</v>
      </c>
      <c r="H1164" s="190" t="s">
        <v>6147</v>
      </c>
      <c r="I1164" s="190" t="s">
        <v>6147</v>
      </c>
      <c r="J1164" s="190" t="s">
        <v>6147</v>
      </c>
      <c r="K1164" s="190" t="s">
        <v>6147</v>
      </c>
      <c r="L1164" s="190" t="s">
        <v>6147</v>
      </c>
      <c r="M1164" s="190" t="s">
        <v>6147</v>
      </c>
      <c r="N1164" s="190" t="s">
        <v>6147</v>
      </c>
    </row>
    <row r="1165" spans="1:14" x14ac:dyDescent="0.2">
      <c r="A1165" s="190">
        <v>811616</v>
      </c>
      <c r="B1165" s="190" t="s">
        <v>58</v>
      </c>
      <c r="D1165" s="190" t="s">
        <v>6147</v>
      </c>
      <c r="E1165" s="190" t="s">
        <v>6147</v>
      </c>
      <c r="F1165" s="190" t="s">
        <v>6147</v>
      </c>
      <c r="G1165" s="190" t="s">
        <v>6147</v>
      </c>
      <c r="H1165" s="190" t="s">
        <v>6147</v>
      </c>
      <c r="J1165" s="190" t="s">
        <v>6147</v>
      </c>
      <c r="K1165" s="190" t="s">
        <v>6147</v>
      </c>
      <c r="L1165" s="190" t="s">
        <v>6147</v>
      </c>
      <c r="M1165" s="190" t="s">
        <v>6147</v>
      </c>
      <c r="N1165" s="190" t="s">
        <v>6147</v>
      </c>
    </row>
    <row r="1166" spans="1:14" x14ac:dyDescent="0.2">
      <c r="A1166" s="190">
        <v>811618</v>
      </c>
      <c r="B1166" s="190" t="s">
        <v>58</v>
      </c>
      <c r="C1166" s="190" t="s">
        <v>6147</v>
      </c>
      <c r="D1166" s="190" t="s">
        <v>6147</v>
      </c>
      <c r="E1166" s="190" t="s">
        <v>6147</v>
      </c>
      <c r="F1166" s="190" t="s">
        <v>6147</v>
      </c>
      <c r="G1166" s="190" t="s">
        <v>6147</v>
      </c>
      <c r="H1166" s="190" t="s">
        <v>6147</v>
      </c>
      <c r="I1166" s="190" t="s">
        <v>6147</v>
      </c>
      <c r="J1166" s="190" t="s">
        <v>6147</v>
      </c>
      <c r="K1166" s="190" t="s">
        <v>6147</v>
      </c>
      <c r="L1166" s="190" t="s">
        <v>6147</v>
      </c>
      <c r="M1166" s="190" t="s">
        <v>6147</v>
      </c>
      <c r="N1166" s="190" t="s">
        <v>6147</v>
      </c>
    </row>
    <row r="1167" spans="1:14" x14ac:dyDescent="0.2">
      <c r="A1167" s="190">
        <v>811619</v>
      </c>
      <c r="B1167" s="190" t="s">
        <v>58</v>
      </c>
      <c r="C1167" s="190" t="s">
        <v>6147</v>
      </c>
      <c r="D1167" s="190" t="s">
        <v>6147</v>
      </c>
      <c r="E1167" s="190" t="s">
        <v>6147</v>
      </c>
      <c r="F1167" s="190" t="s">
        <v>6147</v>
      </c>
      <c r="G1167" s="190" t="s">
        <v>6147</v>
      </c>
      <c r="H1167" s="190" t="s">
        <v>6147</v>
      </c>
      <c r="I1167" s="190" t="s">
        <v>6147</v>
      </c>
      <c r="J1167" s="190" t="s">
        <v>6147</v>
      </c>
      <c r="K1167" s="190" t="s">
        <v>6147</v>
      </c>
      <c r="L1167" s="190" t="s">
        <v>6147</v>
      </c>
      <c r="M1167" s="190" t="s">
        <v>6147</v>
      </c>
      <c r="N1167" s="190" t="s">
        <v>6147</v>
      </c>
    </row>
    <row r="1168" spans="1:14" x14ac:dyDescent="0.2">
      <c r="A1168" s="190">
        <v>811621</v>
      </c>
      <c r="B1168" s="190" t="s">
        <v>58</v>
      </c>
      <c r="D1168" s="190" t="s">
        <v>6147</v>
      </c>
      <c r="E1168" s="190" t="s">
        <v>6147</v>
      </c>
      <c r="F1168" s="190" t="s">
        <v>6147</v>
      </c>
      <c r="H1168" s="190" t="s">
        <v>6147</v>
      </c>
      <c r="I1168" s="190" t="s">
        <v>6147</v>
      </c>
      <c r="J1168" s="190" t="s">
        <v>6147</v>
      </c>
      <c r="K1168" s="190" t="s">
        <v>6147</v>
      </c>
      <c r="L1168" s="190" t="s">
        <v>6147</v>
      </c>
      <c r="M1168" s="190" t="s">
        <v>6147</v>
      </c>
      <c r="N1168" s="190" t="s">
        <v>6147</v>
      </c>
    </row>
    <row r="1169" spans="1:14" x14ac:dyDescent="0.2">
      <c r="A1169" s="190">
        <v>811622</v>
      </c>
      <c r="B1169" s="190" t="s">
        <v>58</v>
      </c>
      <c r="C1169" s="190" t="s">
        <v>6147</v>
      </c>
      <c r="D1169" s="190" t="s">
        <v>6147</v>
      </c>
      <c r="E1169" s="190" t="s">
        <v>6147</v>
      </c>
      <c r="F1169" s="190" t="s">
        <v>6147</v>
      </c>
      <c r="G1169" s="190" t="s">
        <v>6147</v>
      </c>
      <c r="H1169" s="190" t="s">
        <v>6147</v>
      </c>
      <c r="I1169" s="190" t="s">
        <v>6147</v>
      </c>
      <c r="J1169" s="190" t="s">
        <v>6147</v>
      </c>
      <c r="K1169" s="190" t="s">
        <v>6147</v>
      </c>
      <c r="L1169" s="190" t="s">
        <v>6147</v>
      </c>
      <c r="M1169" s="190" t="s">
        <v>6147</v>
      </c>
      <c r="N1169" s="190" t="s">
        <v>6147</v>
      </c>
    </row>
    <row r="1170" spans="1:14" x14ac:dyDescent="0.2">
      <c r="A1170" s="190">
        <v>811623</v>
      </c>
      <c r="B1170" s="190" t="s">
        <v>58</v>
      </c>
      <c r="C1170" s="190" t="s">
        <v>6147</v>
      </c>
      <c r="D1170" s="190" t="s">
        <v>6147</v>
      </c>
      <c r="E1170" s="190" t="s">
        <v>6147</v>
      </c>
      <c r="H1170" s="190" t="s">
        <v>6147</v>
      </c>
      <c r="I1170" s="190" t="s">
        <v>6147</v>
      </c>
      <c r="J1170" s="190" t="s">
        <v>6147</v>
      </c>
      <c r="K1170" s="190" t="s">
        <v>6147</v>
      </c>
      <c r="L1170" s="190" t="s">
        <v>6147</v>
      </c>
      <c r="M1170" s="190" t="s">
        <v>6147</v>
      </c>
      <c r="N1170" s="190" t="s">
        <v>6147</v>
      </c>
    </row>
    <row r="1171" spans="1:14" x14ac:dyDescent="0.2">
      <c r="A1171" s="190">
        <v>811624</v>
      </c>
      <c r="B1171" s="190" t="s">
        <v>58</v>
      </c>
      <c r="C1171" s="190" t="s">
        <v>6147</v>
      </c>
      <c r="D1171" s="190" t="s">
        <v>6147</v>
      </c>
      <c r="E1171" s="190" t="s">
        <v>6147</v>
      </c>
      <c r="F1171" s="190" t="s">
        <v>6147</v>
      </c>
      <c r="H1171" s="190" t="s">
        <v>6147</v>
      </c>
      <c r="J1171" s="190" t="s">
        <v>6147</v>
      </c>
      <c r="K1171" s="190" t="s">
        <v>6147</v>
      </c>
      <c r="L1171" s="190" t="s">
        <v>6147</v>
      </c>
      <c r="M1171" s="190" t="s">
        <v>6147</v>
      </c>
      <c r="N1171" s="190" t="s">
        <v>6147</v>
      </c>
    </row>
    <row r="1172" spans="1:14" x14ac:dyDescent="0.2">
      <c r="A1172" s="190">
        <v>811625</v>
      </c>
      <c r="B1172" s="190" t="s">
        <v>58</v>
      </c>
      <c r="C1172" s="190" t="s">
        <v>6147</v>
      </c>
      <c r="D1172" s="190" t="s">
        <v>6147</v>
      </c>
      <c r="E1172" s="190" t="s">
        <v>6147</v>
      </c>
      <c r="F1172" s="190" t="s">
        <v>6147</v>
      </c>
      <c r="G1172" s="190" t="s">
        <v>6147</v>
      </c>
      <c r="H1172" s="190" t="s">
        <v>6147</v>
      </c>
      <c r="I1172" s="190" t="s">
        <v>6147</v>
      </c>
      <c r="J1172" s="190" t="s">
        <v>6147</v>
      </c>
      <c r="K1172" s="190" t="s">
        <v>6147</v>
      </c>
      <c r="L1172" s="190" t="s">
        <v>6147</v>
      </c>
      <c r="M1172" s="190" t="s">
        <v>6147</v>
      </c>
      <c r="N1172" s="190" t="s">
        <v>6147</v>
      </c>
    </row>
    <row r="1173" spans="1:14" x14ac:dyDescent="0.2">
      <c r="A1173" s="190">
        <v>811626</v>
      </c>
      <c r="B1173" s="190" t="s">
        <v>58</v>
      </c>
      <c r="C1173" s="190" t="s">
        <v>6147</v>
      </c>
      <c r="D1173" s="190" t="s">
        <v>6147</v>
      </c>
      <c r="E1173" s="190" t="s">
        <v>6147</v>
      </c>
      <c r="F1173" s="190" t="s">
        <v>6147</v>
      </c>
      <c r="G1173" s="190" t="s">
        <v>6147</v>
      </c>
      <c r="H1173" s="190" t="s">
        <v>6147</v>
      </c>
      <c r="I1173" s="190" t="s">
        <v>6147</v>
      </c>
      <c r="J1173" s="190" t="s">
        <v>6147</v>
      </c>
      <c r="K1173" s="190" t="s">
        <v>6147</v>
      </c>
      <c r="L1173" s="190" t="s">
        <v>6147</v>
      </c>
      <c r="M1173" s="190" t="s">
        <v>6147</v>
      </c>
      <c r="N1173" s="190" t="s">
        <v>6147</v>
      </c>
    </row>
    <row r="1174" spans="1:14" x14ac:dyDescent="0.2">
      <c r="A1174" s="190">
        <v>811627</v>
      </c>
      <c r="B1174" s="190" t="s">
        <v>58</v>
      </c>
      <c r="C1174" s="190" t="s">
        <v>6147</v>
      </c>
      <c r="D1174" s="190" t="s">
        <v>6147</v>
      </c>
      <c r="E1174" s="190" t="s">
        <v>6147</v>
      </c>
      <c r="F1174" s="190" t="s">
        <v>6147</v>
      </c>
      <c r="G1174" s="190" t="s">
        <v>6147</v>
      </c>
      <c r="H1174" s="190" t="s">
        <v>6147</v>
      </c>
      <c r="I1174" s="190" t="s">
        <v>6147</v>
      </c>
      <c r="J1174" s="190" t="s">
        <v>6147</v>
      </c>
      <c r="K1174" s="190" t="s">
        <v>6147</v>
      </c>
      <c r="L1174" s="190" t="s">
        <v>6147</v>
      </c>
      <c r="M1174" s="190" t="s">
        <v>6147</v>
      </c>
      <c r="N1174" s="190" t="s">
        <v>6147</v>
      </c>
    </row>
    <row r="1175" spans="1:14" x14ac:dyDescent="0.2">
      <c r="A1175" s="190">
        <v>811630</v>
      </c>
      <c r="B1175" s="190" t="s">
        <v>58</v>
      </c>
      <c r="C1175" s="190" t="s">
        <v>6147</v>
      </c>
      <c r="D1175" s="190" t="s">
        <v>6147</v>
      </c>
      <c r="E1175" s="190" t="s">
        <v>6147</v>
      </c>
      <c r="F1175" s="190" t="s">
        <v>6147</v>
      </c>
      <c r="G1175" s="190" t="s">
        <v>6147</v>
      </c>
      <c r="I1175" s="190" t="s">
        <v>6147</v>
      </c>
      <c r="J1175" s="190" t="s">
        <v>6147</v>
      </c>
      <c r="K1175" s="190" t="s">
        <v>6147</v>
      </c>
      <c r="L1175" s="190" t="s">
        <v>6147</v>
      </c>
      <c r="M1175" s="190" t="s">
        <v>6147</v>
      </c>
      <c r="N1175" s="190" t="s">
        <v>6147</v>
      </c>
    </row>
    <row r="1176" spans="1:14" x14ac:dyDescent="0.2">
      <c r="A1176" s="190">
        <v>811632</v>
      </c>
      <c r="B1176" s="190" t="s">
        <v>58</v>
      </c>
      <c r="C1176" s="190" t="s">
        <v>6147</v>
      </c>
      <c r="D1176" s="190" t="s">
        <v>6147</v>
      </c>
      <c r="E1176" s="190" t="s">
        <v>6147</v>
      </c>
      <c r="F1176" s="190" t="s">
        <v>6147</v>
      </c>
      <c r="G1176" s="190" t="s">
        <v>6147</v>
      </c>
      <c r="H1176" s="190" t="s">
        <v>6147</v>
      </c>
      <c r="I1176" s="190" t="s">
        <v>6147</v>
      </c>
      <c r="J1176" s="190" t="s">
        <v>6147</v>
      </c>
      <c r="K1176" s="190" t="s">
        <v>6147</v>
      </c>
      <c r="L1176" s="190" t="s">
        <v>6147</v>
      </c>
      <c r="M1176" s="190" t="s">
        <v>6147</v>
      </c>
      <c r="N1176" s="190" t="s">
        <v>6147</v>
      </c>
    </row>
    <row r="1177" spans="1:14" x14ac:dyDescent="0.2">
      <c r="A1177" s="190">
        <v>811639</v>
      </c>
      <c r="B1177" s="190" t="s">
        <v>58</v>
      </c>
      <c r="C1177" s="190" t="s">
        <v>6147</v>
      </c>
      <c r="D1177" s="190" t="s">
        <v>6147</v>
      </c>
      <c r="E1177" s="190" t="s">
        <v>6147</v>
      </c>
      <c r="F1177" s="190" t="s">
        <v>6147</v>
      </c>
      <c r="G1177" s="190" t="s">
        <v>6147</v>
      </c>
      <c r="H1177" s="190" t="s">
        <v>6147</v>
      </c>
      <c r="I1177" s="190" t="s">
        <v>6147</v>
      </c>
      <c r="J1177" s="190" t="s">
        <v>6147</v>
      </c>
      <c r="K1177" s="190" t="s">
        <v>6147</v>
      </c>
      <c r="L1177" s="190" t="s">
        <v>6147</v>
      </c>
      <c r="M1177" s="190" t="s">
        <v>6147</v>
      </c>
      <c r="N1177" s="190" t="s">
        <v>6147</v>
      </c>
    </row>
    <row r="1178" spans="1:14" x14ac:dyDescent="0.2">
      <c r="A1178" s="190">
        <v>811640</v>
      </c>
      <c r="B1178" s="190" t="s">
        <v>58</v>
      </c>
      <c r="D1178" s="190" t="s">
        <v>6147</v>
      </c>
      <c r="E1178" s="190" t="s">
        <v>6147</v>
      </c>
      <c r="F1178" s="190" t="s">
        <v>6147</v>
      </c>
      <c r="G1178" s="190" t="s">
        <v>6147</v>
      </c>
      <c r="H1178" s="190" t="s">
        <v>6147</v>
      </c>
      <c r="I1178" s="190" t="s">
        <v>6147</v>
      </c>
      <c r="J1178" s="190" t="s">
        <v>6147</v>
      </c>
      <c r="K1178" s="190" t="s">
        <v>6147</v>
      </c>
      <c r="L1178" s="190" t="s">
        <v>6147</v>
      </c>
      <c r="M1178" s="190" t="s">
        <v>6147</v>
      </c>
      <c r="N1178" s="190" t="s">
        <v>6147</v>
      </c>
    </row>
    <row r="1179" spans="1:14" x14ac:dyDescent="0.2">
      <c r="A1179" s="190">
        <v>811642</v>
      </c>
      <c r="B1179" s="190" t="s">
        <v>58</v>
      </c>
      <c r="C1179" s="190" t="s">
        <v>6147</v>
      </c>
      <c r="E1179" s="190" t="s">
        <v>6147</v>
      </c>
      <c r="F1179" s="190" t="s">
        <v>6147</v>
      </c>
      <c r="G1179" s="190" t="s">
        <v>6147</v>
      </c>
      <c r="H1179" s="190" t="s">
        <v>6147</v>
      </c>
      <c r="I1179" s="190" t="s">
        <v>6147</v>
      </c>
      <c r="J1179" s="190" t="s">
        <v>6147</v>
      </c>
      <c r="K1179" s="190" t="s">
        <v>6147</v>
      </c>
      <c r="L1179" s="190" t="s">
        <v>6147</v>
      </c>
      <c r="M1179" s="190" t="s">
        <v>6147</v>
      </c>
      <c r="N1179" s="190" t="s">
        <v>6147</v>
      </c>
    </row>
    <row r="1180" spans="1:14" x14ac:dyDescent="0.2">
      <c r="A1180" s="190">
        <v>811644</v>
      </c>
      <c r="B1180" s="190" t="s">
        <v>58</v>
      </c>
      <c r="C1180" s="190" t="s">
        <v>6147</v>
      </c>
      <c r="D1180" s="190" t="s">
        <v>6147</v>
      </c>
      <c r="E1180" s="190" t="s">
        <v>6147</v>
      </c>
      <c r="F1180" s="190" t="s">
        <v>6147</v>
      </c>
      <c r="G1180" s="190" t="s">
        <v>6147</v>
      </c>
      <c r="H1180" s="190" t="s">
        <v>6147</v>
      </c>
      <c r="I1180" s="190" t="s">
        <v>6147</v>
      </c>
      <c r="J1180" s="190" t="s">
        <v>6147</v>
      </c>
      <c r="K1180" s="190" t="s">
        <v>6147</v>
      </c>
      <c r="L1180" s="190" t="s">
        <v>6147</v>
      </c>
      <c r="M1180" s="190" t="s">
        <v>6147</v>
      </c>
      <c r="N1180" s="190" t="s">
        <v>6147</v>
      </c>
    </row>
    <row r="1181" spans="1:14" x14ac:dyDescent="0.2">
      <c r="A1181" s="190">
        <v>811646</v>
      </c>
      <c r="B1181" s="190" t="s">
        <v>58</v>
      </c>
      <c r="C1181" s="190" t="s">
        <v>6147</v>
      </c>
      <c r="D1181" s="190" t="s">
        <v>6147</v>
      </c>
      <c r="E1181" s="190" t="s">
        <v>6147</v>
      </c>
      <c r="F1181" s="190" t="s">
        <v>6147</v>
      </c>
      <c r="G1181" s="190" t="s">
        <v>6147</v>
      </c>
      <c r="H1181" s="190" t="s">
        <v>6147</v>
      </c>
      <c r="I1181" s="190" t="s">
        <v>6147</v>
      </c>
      <c r="J1181" s="190" t="s">
        <v>6147</v>
      </c>
      <c r="K1181" s="190" t="s">
        <v>6147</v>
      </c>
      <c r="L1181" s="190" t="s">
        <v>6147</v>
      </c>
      <c r="M1181" s="190" t="s">
        <v>6147</v>
      </c>
      <c r="N1181" s="190" t="s">
        <v>6147</v>
      </c>
    </row>
    <row r="1182" spans="1:14" x14ac:dyDescent="0.2">
      <c r="A1182" s="190">
        <v>811647</v>
      </c>
      <c r="B1182" s="190" t="s">
        <v>58</v>
      </c>
      <c r="C1182" s="190" t="s">
        <v>6147</v>
      </c>
      <c r="D1182" s="190" t="s">
        <v>6147</v>
      </c>
      <c r="E1182" s="190" t="s">
        <v>6147</v>
      </c>
      <c r="F1182" s="190" t="s">
        <v>6147</v>
      </c>
      <c r="G1182" s="190" t="s">
        <v>6147</v>
      </c>
      <c r="H1182" s="190" t="s">
        <v>6147</v>
      </c>
      <c r="I1182" s="190" t="s">
        <v>6147</v>
      </c>
      <c r="J1182" s="190" t="s">
        <v>6147</v>
      </c>
      <c r="K1182" s="190" t="s">
        <v>6147</v>
      </c>
      <c r="L1182" s="190" t="s">
        <v>6147</v>
      </c>
      <c r="M1182" s="190" t="s">
        <v>6147</v>
      </c>
      <c r="N1182" s="190" t="s">
        <v>6147</v>
      </c>
    </row>
    <row r="1183" spans="1:14" x14ac:dyDescent="0.2">
      <c r="A1183" s="190">
        <v>811648</v>
      </c>
      <c r="B1183" s="190" t="s">
        <v>58</v>
      </c>
      <c r="C1183" s="190" t="s">
        <v>6147</v>
      </c>
      <c r="D1183" s="190" t="s">
        <v>6147</v>
      </c>
      <c r="E1183" s="190" t="s">
        <v>6147</v>
      </c>
      <c r="F1183" s="190" t="s">
        <v>6147</v>
      </c>
      <c r="G1183" s="190" t="s">
        <v>6147</v>
      </c>
      <c r="H1183" s="190" t="s">
        <v>6147</v>
      </c>
      <c r="I1183" s="190" t="s">
        <v>6147</v>
      </c>
      <c r="J1183" s="190" t="s">
        <v>6147</v>
      </c>
      <c r="K1183" s="190" t="s">
        <v>6147</v>
      </c>
      <c r="L1183" s="190" t="s">
        <v>6147</v>
      </c>
      <c r="M1183" s="190" t="s">
        <v>6147</v>
      </c>
      <c r="N1183" s="190" t="s">
        <v>6147</v>
      </c>
    </row>
    <row r="1184" spans="1:14" x14ac:dyDescent="0.2">
      <c r="A1184" s="190">
        <v>811649</v>
      </c>
      <c r="B1184" s="190" t="s">
        <v>58</v>
      </c>
      <c r="C1184" s="190" t="s">
        <v>6147</v>
      </c>
      <c r="D1184" s="190" t="s">
        <v>6147</v>
      </c>
      <c r="E1184" s="190" t="s">
        <v>6147</v>
      </c>
      <c r="F1184" s="190" t="s">
        <v>6147</v>
      </c>
      <c r="G1184" s="190" t="s">
        <v>6147</v>
      </c>
      <c r="H1184" s="190" t="s">
        <v>6147</v>
      </c>
      <c r="I1184" s="190" t="s">
        <v>6147</v>
      </c>
      <c r="J1184" s="190" t="s">
        <v>6147</v>
      </c>
      <c r="K1184" s="190" t="s">
        <v>6147</v>
      </c>
      <c r="L1184" s="190" t="s">
        <v>6147</v>
      </c>
      <c r="M1184" s="190" t="s">
        <v>6147</v>
      </c>
      <c r="N1184" s="190" t="s">
        <v>6147</v>
      </c>
    </row>
    <row r="1185" spans="1:14" x14ac:dyDescent="0.2">
      <c r="A1185" s="190">
        <v>811650</v>
      </c>
      <c r="B1185" s="190" t="s">
        <v>58</v>
      </c>
      <c r="C1185" s="190" t="s">
        <v>6147</v>
      </c>
      <c r="D1185" s="190" t="s">
        <v>6147</v>
      </c>
      <c r="H1185" s="190" t="s">
        <v>6147</v>
      </c>
      <c r="I1185" s="190" t="s">
        <v>6147</v>
      </c>
      <c r="J1185" s="190" t="s">
        <v>6147</v>
      </c>
      <c r="L1185" s="190" t="s">
        <v>6147</v>
      </c>
      <c r="N1185" s="190" t="s">
        <v>6147</v>
      </c>
    </row>
    <row r="1186" spans="1:14" x14ac:dyDescent="0.2">
      <c r="A1186" s="190">
        <v>811653</v>
      </c>
      <c r="B1186" s="190" t="s">
        <v>58</v>
      </c>
      <c r="C1186" s="190" t="s">
        <v>6147</v>
      </c>
      <c r="D1186" s="190" t="s">
        <v>6147</v>
      </c>
      <c r="E1186" s="190" t="s">
        <v>6147</v>
      </c>
      <c r="F1186" s="190" t="s">
        <v>6147</v>
      </c>
      <c r="G1186" s="190" t="s">
        <v>6147</v>
      </c>
      <c r="H1186" s="190" t="s">
        <v>6147</v>
      </c>
      <c r="I1186" s="190" t="s">
        <v>6147</v>
      </c>
      <c r="J1186" s="190" t="s">
        <v>6147</v>
      </c>
      <c r="K1186" s="190" t="s">
        <v>6147</v>
      </c>
      <c r="L1186" s="190" t="s">
        <v>6147</v>
      </c>
      <c r="M1186" s="190" t="s">
        <v>6147</v>
      </c>
      <c r="N1186" s="190" t="s">
        <v>6147</v>
      </c>
    </row>
    <row r="1187" spans="1:14" x14ac:dyDescent="0.2">
      <c r="A1187" s="190">
        <v>811654</v>
      </c>
      <c r="B1187" s="190" t="s">
        <v>58</v>
      </c>
      <c r="C1187" s="190" t="s">
        <v>6147</v>
      </c>
      <c r="D1187" s="190" t="s">
        <v>6147</v>
      </c>
      <c r="E1187" s="190" t="s">
        <v>6147</v>
      </c>
      <c r="F1187" s="190" t="s">
        <v>6147</v>
      </c>
      <c r="G1187" s="190" t="s">
        <v>6147</v>
      </c>
      <c r="I1187" s="190" t="s">
        <v>6147</v>
      </c>
      <c r="J1187" s="190" t="s">
        <v>6147</v>
      </c>
      <c r="K1187" s="190" t="s">
        <v>6147</v>
      </c>
      <c r="L1187" s="190" t="s">
        <v>6147</v>
      </c>
      <c r="M1187" s="190" t="s">
        <v>6147</v>
      </c>
      <c r="N1187" s="190" t="s">
        <v>6147</v>
      </c>
    </row>
    <row r="1188" spans="1:14" x14ac:dyDescent="0.2">
      <c r="A1188" s="190">
        <v>811655</v>
      </c>
      <c r="B1188" s="190" t="s">
        <v>58</v>
      </c>
      <c r="C1188" s="190" t="s">
        <v>6147</v>
      </c>
      <c r="D1188" s="190" t="s">
        <v>6147</v>
      </c>
      <c r="E1188" s="190" t="s">
        <v>6147</v>
      </c>
      <c r="F1188" s="190" t="s">
        <v>6147</v>
      </c>
      <c r="G1188" s="190" t="s">
        <v>6147</v>
      </c>
      <c r="H1188" s="190" t="s">
        <v>6147</v>
      </c>
      <c r="I1188" s="190" t="s">
        <v>6147</v>
      </c>
      <c r="J1188" s="190" t="s">
        <v>6147</v>
      </c>
      <c r="K1188" s="190" t="s">
        <v>6147</v>
      </c>
      <c r="L1188" s="190" t="s">
        <v>6147</v>
      </c>
      <c r="M1188" s="190" t="s">
        <v>6147</v>
      </c>
      <c r="N1188" s="190" t="s">
        <v>6147</v>
      </c>
    </row>
    <row r="1189" spans="1:14" x14ac:dyDescent="0.2">
      <c r="A1189" s="190">
        <v>811656</v>
      </c>
      <c r="B1189" s="190" t="s">
        <v>58</v>
      </c>
      <c r="C1189" s="190" t="s">
        <v>6147</v>
      </c>
      <c r="D1189" s="190" t="s">
        <v>6147</v>
      </c>
      <c r="E1189" s="190" t="s">
        <v>6147</v>
      </c>
      <c r="F1189" s="190" t="s">
        <v>6147</v>
      </c>
      <c r="G1189" s="190" t="s">
        <v>6147</v>
      </c>
      <c r="H1189" s="190" t="s">
        <v>6147</v>
      </c>
      <c r="I1189" s="190" t="s">
        <v>6147</v>
      </c>
      <c r="J1189" s="190" t="s">
        <v>6147</v>
      </c>
      <c r="K1189" s="190" t="s">
        <v>6147</v>
      </c>
      <c r="L1189" s="190" t="s">
        <v>6147</v>
      </c>
      <c r="M1189" s="190" t="s">
        <v>6147</v>
      </c>
      <c r="N1189" s="190" t="s">
        <v>6147</v>
      </c>
    </row>
    <row r="1190" spans="1:14" x14ac:dyDescent="0.2">
      <c r="A1190" s="190">
        <v>811657</v>
      </c>
      <c r="B1190" s="190" t="s">
        <v>58</v>
      </c>
      <c r="C1190" s="190" t="s">
        <v>6147</v>
      </c>
      <c r="D1190" s="190" t="s">
        <v>6147</v>
      </c>
      <c r="E1190" s="190" t="s">
        <v>6147</v>
      </c>
      <c r="I1190" s="190" t="s">
        <v>6147</v>
      </c>
      <c r="J1190" s="190" t="s">
        <v>6147</v>
      </c>
      <c r="K1190" s="190" t="s">
        <v>6147</v>
      </c>
      <c r="L1190" s="190" t="s">
        <v>6147</v>
      </c>
      <c r="M1190" s="190" t="s">
        <v>6147</v>
      </c>
      <c r="N1190" s="190" t="s">
        <v>6147</v>
      </c>
    </row>
    <row r="1191" spans="1:14" x14ac:dyDescent="0.2">
      <c r="A1191" s="190">
        <v>811659</v>
      </c>
      <c r="B1191" s="190" t="s">
        <v>58</v>
      </c>
      <c r="D1191" s="190" t="s">
        <v>6147</v>
      </c>
      <c r="E1191" s="190" t="s">
        <v>6147</v>
      </c>
      <c r="F1191" s="190" t="s">
        <v>6147</v>
      </c>
      <c r="G1191" s="190" t="s">
        <v>6147</v>
      </c>
      <c r="I1191" s="190" t="s">
        <v>6147</v>
      </c>
      <c r="J1191" s="190" t="s">
        <v>6147</v>
      </c>
      <c r="K1191" s="190" t="s">
        <v>6147</v>
      </c>
      <c r="L1191" s="190" t="s">
        <v>6147</v>
      </c>
      <c r="M1191" s="190" t="s">
        <v>6147</v>
      </c>
      <c r="N1191" s="190" t="s">
        <v>6147</v>
      </c>
    </row>
    <row r="1192" spans="1:14" x14ac:dyDescent="0.2">
      <c r="A1192" s="190">
        <v>811664</v>
      </c>
      <c r="B1192" s="190" t="s">
        <v>58</v>
      </c>
      <c r="C1192" s="190" t="s">
        <v>6147</v>
      </c>
      <c r="D1192" s="190" t="s">
        <v>6147</v>
      </c>
      <c r="E1192" s="190" t="s">
        <v>6147</v>
      </c>
      <c r="F1192" s="190" t="s">
        <v>6147</v>
      </c>
      <c r="G1192" s="190" t="s">
        <v>6147</v>
      </c>
      <c r="H1192" s="190" t="s">
        <v>6147</v>
      </c>
      <c r="I1192" s="190" t="s">
        <v>6147</v>
      </c>
      <c r="J1192" s="190" t="s">
        <v>6147</v>
      </c>
      <c r="K1192" s="190" t="s">
        <v>6147</v>
      </c>
      <c r="L1192" s="190" t="s">
        <v>6147</v>
      </c>
      <c r="M1192" s="190" t="s">
        <v>6147</v>
      </c>
      <c r="N1192" s="190" t="s">
        <v>6147</v>
      </c>
    </row>
    <row r="1193" spans="1:14" x14ac:dyDescent="0.2">
      <c r="A1193" s="190">
        <v>811665</v>
      </c>
      <c r="B1193" s="190" t="s">
        <v>58</v>
      </c>
      <c r="C1193" s="190" t="s">
        <v>6147</v>
      </c>
      <c r="D1193" s="190" t="s">
        <v>6147</v>
      </c>
      <c r="E1193" s="190" t="s">
        <v>6147</v>
      </c>
      <c r="F1193" s="190" t="s">
        <v>6147</v>
      </c>
      <c r="G1193" s="190" t="s">
        <v>6147</v>
      </c>
      <c r="H1193" s="190" t="s">
        <v>6147</v>
      </c>
      <c r="I1193" s="190" t="s">
        <v>6147</v>
      </c>
      <c r="J1193" s="190" t="s">
        <v>6147</v>
      </c>
      <c r="K1193" s="190" t="s">
        <v>6147</v>
      </c>
      <c r="L1193" s="190" t="s">
        <v>6147</v>
      </c>
      <c r="M1193" s="190" t="s">
        <v>6147</v>
      </c>
      <c r="N1193" s="190" t="s">
        <v>6147</v>
      </c>
    </row>
    <row r="1194" spans="1:14" x14ac:dyDescent="0.2">
      <c r="A1194" s="190">
        <v>811666</v>
      </c>
      <c r="B1194" s="190" t="s">
        <v>58</v>
      </c>
      <c r="C1194" s="190" t="s">
        <v>6147</v>
      </c>
      <c r="D1194" s="190" t="s">
        <v>6147</v>
      </c>
      <c r="E1194" s="190" t="s">
        <v>6147</v>
      </c>
      <c r="F1194" s="190" t="s">
        <v>6147</v>
      </c>
      <c r="G1194" s="190" t="s">
        <v>6147</v>
      </c>
      <c r="H1194" s="190" t="s">
        <v>6147</v>
      </c>
      <c r="I1194" s="190" t="s">
        <v>6147</v>
      </c>
      <c r="J1194" s="190" t="s">
        <v>6147</v>
      </c>
      <c r="K1194" s="190" t="s">
        <v>6147</v>
      </c>
      <c r="L1194" s="190" t="s">
        <v>6147</v>
      </c>
      <c r="M1194" s="190" t="s">
        <v>6147</v>
      </c>
      <c r="N1194" s="190" t="s">
        <v>6147</v>
      </c>
    </row>
    <row r="1195" spans="1:14" x14ac:dyDescent="0.2">
      <c r="A1195" s="190">
        <v>811668</v>
      </c>
      <c r="B1195" s="190" t="s">
        <v>58</v>
      </c>
      <c r="C1195" s="190" t="s">
        <v>6147</v>
      </c>
      <c r="D1195" s="190" t="s">
        <v>6147</v>
      </c>
      <c r="E1195" s="190" t="s">
        <v>6147</v>
      </c>
      <c r="F1195" s="190" t="s">
        <v>6147</v>
      </c>
      <c r="G1195" s="190" t="s">
        <v>6147</v>
      </c>
      <c r="H1195" s="190" t="s">
        <v>6147</v>
      </c>
      <c r="I1195" s="190" t="s">
        <v>6147</v>
      </c>
      <c r="J1195" s="190" t="s">
        <v>6147</v>
      </c>
      <c r="K1195" s="190" t="s">
        <v>6147</v>
      </c>
      <c r="L1195" s="190" t="s">
        <v>6147</v>
      </c>
      <c r="M1195" s="190" t="s">
        <v>6147</v>
      </c>
      <c r="N1195" s="190" t="s">
        <v>6147</v>
      </c>
    </row>
    <row r="1196" spans="1:14" x14ac:dyDescent="0.2">
      <c r="A1196" s="190">
        <v>811670</v>
      </c>
      <c r="B1196" s="190" t="s">
        <v>58</v>
      </c>
      <c r="D1196" s="190" t="s">
        <v>6147</v>
      </c>
      <c r="E1196" s="190" t="s">
        <v>6147</v>
      </c>
      <c r="I1196" s="190" t="s">
        <v>6147</v>
      </c>
      <c r="J1196" s="190" t="s">
        <v>6147</v>
      </c>
      <c r="L1196" s="190" t="s">
        <v>6147</v>
      </c>
    </row>
    <row r="1197" spans="1:14" x14ac:dyDescent="0.2">
      <c r="A1197" s="190">
        <v>811674</v>
      </c>
      <c r="B1197" s="190" t="s">
        <v>58</v>
      </c>
      <c r="C1197" s="190" t="s">
        <v>6147</v>
      </c>
      <c r="D1197" s="190" t="s">
        <v>6147</v>
      </c>
      <c r="E1197" s="190" t="s">
        <v>6147</v>
      </c>
      <c r="F1197" s="190" t="s">
        <v>6147</v>
      </c>
      <c r="G1197" s="190" t="s">
        <v>6147</v>
      </c>
      <c r="H1197" s="190" t="s">
        <v>6147</v>
      </c>
      <c r="I1197" s="190" t="s">
        <v>6147</v>
      </c>
      <c r="J1197" s="190" t="s">
        <v>6147</v>
      </c>
      <c r="K1197" s="190" t="s">
        <v>6147</v>
      </c>
      <c r="L1197" s="190" t="s">
        <v>6147</v>
      </c>
      <c r="M1197" s="190" t="s">
        <v>6147</v>
      </c>
      <c r="N1197" s="190" t="s">
        <v>6147</v>
      </c>
    </row>
    <row r="1198" spans="1:14" x14ac:dyDescent="0.2">
      <c r="A1198" s="190">
        <v>811676</v>
      </c>
      <c r="B1198" s="190" t="s">
        <v>58</v>
      </c>
      <c r="C1198" s="190" t="s">
        <v>6147</v>
      </c>
      <c r="D1198" s="190" t="s">
        <v>6147</v>
      </c>
      <c r="E1198" s="190" t="s">
        <v>6147</v>
      </c>
      <c r="F1198" s="190" t="s">
        <v>6147</v>
      </c>
      <c r="G1198" s="190" t="s">
        <v>6147</v>
      </c>
      <c r="I1198" s="190" t="s">
        <v>6147</v>
      </c>
      <c r="K1198" s="190" t="s">
        <v>6147</v>
      </c>
      <c r="L1198" s="190" t="s">
        <v>6147</v>
      </c>
    </row>
    <row r="1199" spans="1:14" x14ac:dyDescent="0.2">
      <c r="A1199" s="190">
        <v>811677</v>
      </c>
      <c r="B1199" s="190" t="s">
        <v>58</v>
      </c>
      <c r="C1199" s="190" t="s">
        <v>6147</v>
      </c>
      <c r="E1199" s="190" t="s">
        <v>6147</v>
      </c>
      <c r="F1199" s="190" t="s">
        <v>6147</v>
      </c>
      <c r="H1199" s="190" t="s">
        <v>6147</v>
      </c>
      <c r="J1199" s="190" t="s">
        <v>6147</v>
      </c>
      <c r="L1199" s="190" t="s">
        <v>6147</v>
      </c>
      <c r="M1199" s="190" t="s">
        <v>6147</v>
      </c>
      <c r="N1199" s="190" t="s">
        <v>6147</v>
      </c>
    </row>
    <row r="1200" spans="1:14" x14ac:dyDescent="0.2">
      <c r="A1200" s="190">
        <v>811681</v>
      </c>
      <c r="B1200" s="190" t="s">
        <v>58</v>
      </c>
      <c r="C1200" s="190" t="s">
        <v>6147</v>
      </c>
      <c r="D1200" s="190" t="s">
        <v>6147</v>
      </c>
      <c r="E1200" s="190" t="s">
        <v>6147</v>
      </c>
      <c r="F1200" s="190" t="s">
        <v>6147</v>
      </c>
      <c r="G1200" s="190" t="s">
        <v>6147</v>
      </c>
      <c r="H1200" s="190" t="s">
        <v>6147</v>
      </c>
      <c r="I1200" s="190" t="s">
        <v>6147</v>
      </c>
      <c r="J1200" s="190" t="s">
        <v>6147</v>
      </c>
      <c r="K1200" s="190" t="s">
        <v>6147</v>
      </c>
      <c r="L1200" s="190" t="s">
        <v>6147</v>
      </c>
      <c r="M1200" s="190" t="s">
        <v>6147</v>
      </c>
      <c r="N1200" s="190" t="s">
        <v>6147</v>
      </c>
    </row>
    <row r="1201" spans="1:14" x14ac:dyDescent="0.2">
      <c r="A1201" s="190">
        <v>811684</v>
      </c>
      <c r="B1201" s="190" t="s">
        <v>58</v>
      </c>
      <c r="C1201" s="190" t="s">
        <v>6147</v>
      </c>
      <c r="D1201" s="190" t="s">
        <v>6147</v>
      </c>
      <c r="E1201" s="190" t="s">
        <v>6147</v>
      </c>
      <c r="F1201" s="190" t="s">
        <v>6147</v>
      </c>
      <c r="G1201" s="190" t="s">
        <v>6147</v>
      </c>
      <c r="H1201" s="190" t="s">
        <v>6147</v>
      </c>
      <c r="I1201" s="190" t="s">
        <v>6147</v>
      </c>
      <c r="J1201" s="190" t="s">
        <v>6147</v>
      </c>
      <c r="K1201" s="190" t="s">
        <v>6147</v>
      </c>
      <c r="L1201" s="190" t="s">
        <v>6147</v>
      </c>
      <c r="M1201" s="190" t="s">
        <v>6147</v>
      </c>
      <c r="N1201" s="190" t="s">
        <v>6147</v>
      </c>
    </row>
    <row r="1202" spans="1:14" x14ac:dyDescent="0.2">
      <c r="A1202" s="190">
        <v>811686</v>
      </c>
      <c r="B1202" s="190" t="s">
        <v>58</v>
      </c>
      <c r="C1202" s="190" t="s">
        <v>6147</v>
      </c>
      <c r="D1202" s="190" t="s">
        <v>6147</v>
      </c>
      <c r="E1202" s="190" t="s">
        <v>6147</v>
      </c>
      <c r="F1202" s="190" t="s">
        <v>6147</v>
      </c>
      <c r="G1202" s="190" t="s">
        <v>6147</v>
      </c>
      <c r="H1202" s="190" t="s">
        <v>6147</v>
      </c>
      <c r="I1202" s="190" t="s">
        <v>6147</v>
      </c>
      <c r="J1202" s="190" t="s">
        <v>6147</v>
      </c>
      <c r="K1202" s="190" t="s">
        <v>6147</v>
      </c>
      <c r="L1202" s="190" t="s">
        <v>6147</v>
      </c>
      <c r="M1202" s="190" t="s">
        <v>6147</v>
      </c>
      <c r="N1202" s="190" t="s">
        <v>6147</v>
      </c>
    </row>
    <row r="1203" spans="1:14" x14ac:dyDescent="0.2">
      <c r="A1203" s="190">
        <v>811687</v>
      </c>
      <c r="B1203" s="190" t="s">
        <v>58</v>
      </c>
      <c r="C1203" s="190" t="s">
        <v>6147</v>
      </c>
      <c r="D1203" s="190" t="s">
        <v>6147</v>
      </c>
      <c r="E1203" s="190" t="s">
        <v>6147</v>
      </c>
      <c r="F1203" s="190" t="s">
        <v>6147</v>
      </c>
      <c r="G1203" s="190" t="s">
        <v>6147</v>
      </c>
      <c r="H1203" s="190" t="s">
        <v>6147</v>
      </c>
      <c r="I1203" s="190" t="s">
        <v>6147</v>
      </c>
      <c r="J1203" s="190" t="s">
        <v>6147</v>
      </c>
      <c r="K1203" s="190" t="s">
        <v>6147</v>
      </c>
      <c r="L1203" s="190" t="s">
        <v>6147</v>
      </c>
      <c r="M1203" s="190" t="s">
        <v>6147</v>
      </c>
      <c r="N1203" s="190" t="s">
        <v>6147</v>
      </c>
    </row>
    <row r="1204" spans="1:14" x14ac:dyDescent="0.2">
      <c r="A1204" s="190">
        <v>811688</v>
      </c>
      <c r="B1204" s="190" t="s">
        <v>58</v>
      </c>
      <c r="C1204" s="190" t="s">
        <v>6147</v>
      </c>
      <c r="D1204" s="190" t="s">
        <v>6147</v>
      </c>
      <c r="E1204" s="190" t="s">
        <v>6147</v>
      </c>
      <c r="F1204" s="190" t="s">
        <v>6147</v>
      </c>
      <c r="G1204" s="190" t="s">
        <v>6147</v>
      </c>
      <c r="H1204" s="190" t="s">
        <v>6147</v>
      </c>
      <c r="I1204" s="190" t="s">
        <v>6147</v>
      </c>
      <c r="J1204" s="190" t="s">
        <v>6147</v>
      </c>
      <c r="K1204" s="190" t="s">
        <v>6147</v>
      </c>
      <c r="L1204" s="190" t="s">
        <v>6147</v>
      </c>
      <c r="M1204" s="190" t="s">
        <v>6147</v>
      </c>
      <c r="N1204" s="190" t="s">
        <v>6147</v>
      </c>
    </row>
    <row r="1205" spans="1:14" x14ac:dyDescent="0.2">
      <c r="A1205" s="190">
        <v>811692</v>
      </c>
      <c r="B1205" s="190" t="s">
        <v>58</v>
      </c>
      <c r="C1205" s="190" t="s">
        <v>6147</v>
      </c>
      <c r="D1205" s="190" t="s">
        <v>6147</v>
      </c>
      <c r="E1205" s="190" t="s">
        <v>6147</v>
      </c>
      <c r="F1205" s="190" t="s">
        <v>6147</v>
      </c>
      <c r="I1205" s="190" t="s">
        <v>6147</v>
      </c>
      <c r="J1205" s="190" t="s">
        <v>6147</v>
      </c>
      <c r="K1205" s="190" t="s">
        <v>6147</v>
      </c>
      <c r="L1205" s="190" t="s">
        <v>6147</v>
      </c>
      <c r="M1205" s="190" t="s">
        <v>6147</v>
      </c>
      <c r="N1205" s="190" t="s">
        <v>6147</v>
      </c>
    </row>
    <row r="1206" spans="1:14" x14ac:dyDescent="0.2">
      <c r="A1206" s="190">
        <v>811694</v>
      </c>
      <c r="B1206" s="190" t="s">
        <v>58</v>
      </c>
      <c r="C1206" s="190" t="s">
        <v>6147</v>
      </c>
      <c r="D1206" s="190" t="s">
        <v>6147</v>
      </c>
      <c r="E1206" s="190" t="s">
        <v>6147</v>
      </c>
      <c r="F1206" s="190" t="s">
        <v>6147</v>
      </c>
      <c r="G1206" s="190" t="s">
        <v>6147</v>
      </c>
      <c r="H1206" s="190" t="s">
        <v>6147</v>
      </c>
      <c r="I1206" s="190" t="s">
        <v>6147</v>
      </c>
      <c r="J1206" s="190" t="s">
        <v>6147</v>
      </c>
      <c r="K1206" s="190" t="s">
        <v>6147</v>
      </c>
      <c r="L1206" s="190" t="s">
        <v>6147</v>
      </c>
      <c r="M1206" s="190" t="s">
        <v>6147</v>
      </c>
      <c r="N1206" s="190" t="s">
        <v>6147</v>
      </c>
    </row>
    <row r="1207" spans="1:14" x14ac:dyDescent="0.2">
      <c r="A1207" s="190">
        <v>811697</v>
      </c>
      <c r="B1207" s="190" t="s">
        <v>58</v>
      </c>
      <c r="C1207" s="190" t="s">
        <v>6147</v>
      </c>
      <c r="D1207" s="190" t="s">
        <v>6147</v>
      </c>
      <c r="E1207" s="190" t="s">
        <v>6147</v>
      </c>
      <c r="F1207" s="190" t="s">
        <v>6147</v>
      </c>
      <c r="G1207" s="190" t="s">
        <v>6147</v>
      </c>
      <c r="H1207" s="190" t="s">
        <v>6147</v>
      </c>
      <c r="I1207" s="190" t="s">
        <v>6147</v>
      </c>
      <c r="J1207" s="190" t="s">
        <v>6147</v>
      </c>
      <c r="K1207" s="190" t="s">
        <v>6147</v>
      </c>
      <c r="L1207" s="190" t="s">
        <v>6147</v>
      </c>
      <c r="M1207" s="190" t="s">
        <v>6147</v>
      </c>
      <c r="N1207" s="190" t="s">
        <v>6147</v>
      </c>
    </row>
    <row r="1208" spans="1:14" x14ac:dyDescent="0.2">
      <c r="A1208" s="190">
        <v>811700</v>
      </c>
      <c r="B1208" s="190" t="s">
        <v>58</v>
      </c>
      <c r="E1208" s="190" t="s">
        <v>6147</v>
      </c>
      <c r="J1208" s="190" t="s">
        <v>6147</v>
      </c>
      <c r="K1208" s="190" t="s">
        <v>6147</v>
      </c>
      <c r="L1208" s="190" t="s">
        <v>6147</v>
      </c>
      <c r="M1208" s="190" t="s">
        <v>6147</v>
      </c>
    </row>
    <row r="1209" spans="1:14" x14ac:dyDescent="0.2">
      <c r="A1209" s="190">
        <v>811702</v>
      </c>
      <c r="B1209" s="190" t="s">
        <v>58</v>
      </c>
      <c r="D1209" s="190" t="s">
        <v>6147</v>
      </c>
      <c r="E1209" s="190" t="s">
        <v>6147</v>
      </c>
      <c r="F1209" s="190" t="s">
        <v>6147</v>
      </c>
      <c r="G1209" s="190" t="s">
        <v>6147</v>
      </c>
      <c r="H1209" s="190" t="s">
        <v>6147</v>
      </c>
      <c r="I1209" s="190" t="s">
        <v>6147</v>
      </c>
      <c r="J1209" s="190" t="s">
        <v>6147</v>
      </c>
      <c r="K1209" s="190" t="s">
        <v>6147</v>
      </c>
      <c r="L1209" s="190" t="s">
        <v>6147</v>
      </c>
      <c r="M1209" s="190" t="s">
        <v>6147</v>
      </c>
      <c r="N1209" s="190" t="s">
        <v>6147</v>
      </c>
    </row>
    <row r="1210" spans="1:14" x14ac:dyDescent="0.2">
      <c r="A1210" s="190">
        <v>811704</v>
      </c>
      <c r="B1210" s="190" t="s">
        <v>58</v>
      </c>
      <c r="C1210" s="190" t="s">
        <v>6147</v>
      </c>
      <c r="D1210" s="190" t="s">
        <v>6147</v>
      </c>
      <c r="E1210" s="190" t="s">
        <v>6147</v>
      </c>
      <c r="F1210" s="190" t="s">
        <v>6147</v>
      </c>
      <c r="G1210" s="190" t="s">
        <v>6147</v>
      </c>
      <c r="H1210" s="190" t="s">
        <v>6147</v>
      </c>
      <c r="I1210" s="190" t="s">
        <v>6147</v>
      </c>
      <c r="J1210" s="190" t="s">
        <v>6147</v>
      </c>
      <c r="K1210" s="190" t="s">
        <v>6147</v>
      </c>
      <c r="L1210" s="190" t="s">
        <v>6147</v>
      </c>
      <c r="M1210" s="190" t="s">
        <v>6147</v>
      </c>
      <c r="N1210" s="190" t="s">
        <v>6147</v>
      </c>
    </row>
    <row r="1211" spans="1:14" x14ac:dyDescent="0.2">
      <c r="A1211" s="190">
        <v>811705</v>
      </c>
      <c r="B1211" s="190" t="s">
        <v>58</v>
      </c>
      <c r="D1211" s="190" t="s">
        <v>6147</v>
      </c>
      <c r="E1211" s="190" t="s">
        <v>6147</v>
      </c>
      <c r="G1211" s="190" t="s">
        <v>6147</v>
      </c>
      <c r="H1211" s="190" t="s">
        <v>6147</v>
      </c>
      <c r="J1211" s="190" t="s">
        <v>6147</v>
      </c>
      <c r="N1211" s="190" t="s">
        <v>6147</v>
      </c>
    </row>
    <row r="1212" spans="1:14" x14ac:dyDescent="0.2">
      <c r="A1212" s="190">
        <v>811706</v>
      </c>
      <c r="B1212" s="190" t="s">
        <v>58</v>
      </c>
      <c r="C1212" s="190" t="s">
        <v>6147</v>
      </c>
      <c r="E1212" s="190" t="s">
        <v>6147</v>
      </c>
      <c r="F1212" s="190" t="s">
        <v>6147</v>
      </c>
      <c r="G1212" s="190" t="s">
        <v>6147</v>
      </c>
      <c r="J1212" s="190" t="s">
        <v>6147</v>
      </c>
      <c r="K1212" s="190" t="s">
        <v>6147</v>
      </c>
      <c r="L1212" s="190" t="s">
        <v>6147</v>
      </c>
      <c r="M1212" s="190" t="s">
        <v>6147</v>
      </c>
    </row>
    <row r="1213" spans="1:14" x14ac:dyDescent="0.2">
      <c r="A1213" s="190">
        <v>811708</v>
      </c>
      <c r="B1213" s="190" t="s">
        <v>58</v>
      </c>
      <c r="C1213" s="190" t="s">
        <v>6147</v>
      </c>
      <c r="D1213" s="190" t="s">
        <v>6147</v>
      </c>
      <c r="E1213" s="190" t="s">
        <v>6147</v>
      </c>
      <c r="F1213" s="190" t="s">
        <v>6147</v>
      </c>
      <c r="G1213" s="190" t="s">
        <v>6147</v>
      </c>
      <c r="H1213" s="190" t="s">
        <v>6147</v>
      </c>
      <c r="I1213" s="190" t="s">
        <v>6147</v>
      </c>
      <c r="J1213" s="190" t="s">
        <v>6147</v>
      </c>
      <c r="K1213" s="190" t="s">
        <v>6147</v>
      </c>
      <c r="L1213" s="190" t="s">
        <v>6147</v>
      </c>
      <c r="M1213" s="190" t="s">
        <v>6147</v>
      </c>
      <c r="N1213" s="190" t="s">
        <v>6147</v>
      </c>
    </row>
    <row r="1214" spans="1:14" x14ac:dyDescent="0.2">
      <c r="A1214" s="190">
        <v>811709</v>
      </c>
      <c r="B1214" s="190" t="s">
        <v>58</v>
      </c>
      <c r="C1214" s="190" t="s">
        <v>6147</v>
      </c>
      <c r="D1214" s="190" t="s">
        <v>6147</v>
      </c>
      <c r="E1214" s="190" t="s">
        <v>6147</v>
      </c>
      <c r="F1214" s="190" t="s">
        <v>6147</v>
      </c>
      <c r="G1214" s="190" t="s">
        <v>6147</v>
      </c>
      <c r="H1214" s="190" t="s">
        <v>6147</v>
      </c>
      <c r="I1214" s="190" t="s">
        <v>6147</v>
      </c>
      <c r="J1214" s="190" t="s">
        <v>6147</v>
      </c>
      <c r="K1214" s="190" t="s">
        <v>6147</v>
      </c>
      <c r="L1214" s="190" t="s">
        <v>6147</v>
      </c>
      <c r="M1214" s="190" t="s">
        <v>6147</v>
      </c>
      <c r="N1214" s="190" t="s">
        <v>6147</v>
      </c>
    </row>
    <row r="1215" spans="1:14" x14ac:dyDescent="0.2">
      <c r="A1215" s="190">
        <v>811710</v>
      </c>
      <c r="B1215" s="190" t="s">
        <v>58</v>
      </c>
      <c r="C1215" s="190" t="s">
        <v>6147</v>
      </c>
      <c r="D1215" s="190" t="s">
        <v>6147</v>
      </c>
      <c r="E1215" s="190" t="s">
        <v>6147</v>
      </c>
      <c r="F1215" s="190" t="s">
        <v>6147</v>
      </c>
      <c r="G1215" s="190" t="s">
        <v>6147</v>
      </c>
      <c r="H1215" s="190" t="s">
        <v>6147</v>
      </c>
      <c r="I1215" s="190" t="s">
        <v>6147</v>
      </c>
      <c r="J1215" s="190" t="s">
        <v>6147</v>
      </c>
      <c r="K1215" s="190" t="s">
        <v>6147</v>
      </c>
      <c r="L1215" s="190" t="s">
        <v>6147</v>
      </c>
      <c r="M1215" s="190" t="s">
        <v>6147</v>
      </c>
      <c r="N1215" s="190" t="s">
        <v>6147</v>
      </c>
    </row>
    <row r="1216" spans="1:14" x14ac:dyDescent="0.2">
      <c r="A1216" s="190">
        <v>811711</v>
      </c>
      <c r="B1216" s="190" t="s">
        <v>58</v>
      </c>
      <c r="C1216" s="190" t="s">
        <v>6147</v>
      </c>
      <c r="E1216" s="190" t="s">
        <v>6147</v>
      </c>
      <c r="F1216" s="190" t="s">
        <v>6147</v>
      </c>
      <c r="G1216" s="190" t="s">
        <v>6147</v>
      </c>
      <c r="H1216" s="190" t="s">
        <v>6147</v>
      </c>
      <c r="I1216" s="190" t="s">
        <v>6147</v>
      </c>
      <c r="J1216" s="190" t="s">
        <v>6147</v>
      </c>
      <c r="K1216" s="190" t="s">
        <v>6147</v>
      </c>
      <c r="L1216" s="190" t="s">
        <v>6147</v>
      </c>
      <c r="M1216" s="190" t="s">
        <v>6147</v>
      </c>
      <c r="N1216" s="190" t="s">
        <v>6147</v>
      </c>
    </row>
    <row r="1217" spans="1:14" x14ac:dyDescent="0.2">
      <c r="A1217" s="190">
        <v>811713</v>
      </c>
      <c r="B1217" s="190" t="s">
        <v>58</v>
      </c>
      <c r="C1217" s="190" t="s">
        <v>6147</v>
      </c>
      <c r="D1217" s="190" t="s">
        <v>6147</v>
      </c>
      <c r="E1217" s="190" t="s">
        <v>6147</v>
      </c>
      <c r="F1217" s="190" t="s">
        <v>6147</v>
      </c>
      <c r="G1217" s="190" t="s">
        <v>6147</v>
      </c>
      <c r="I1217" s="190" t="s">
        <v>6147</v>
      </c>
      <c r="K1217" s="190" t="s">
        <v>6147</v>
      </c>
      <c r="L1217" s="190" t="s">
        <v>6147</v>
      </c>
    </row>
    <row r="1218" spans="1:14" x14ac:dyDescent="0.2">
      <c r="A1218" s="190">
        <v>811714</v>
      </c>
      <c r="B1218" s="190" t="s">
        <v>58</v>
      </c>
      <c r="C1218" s="190" t="s">
        <v>6147</v>
      </c>
      <c r="D1218" s="190" t="s">
        <v>6147</v>
      </c>
      <c r="E1218" s="190" t="s">
        <v>6147</v>
      </c>
      <c r="G1218" s="190" t="s">
        <v>6147</v>
      </c>
      <c r="I1218" s="190" t="s">
        <v>6147</v>
      </c>
      <c r="J1218" s="190" t="s">
        <v>6147</v>
      </c>
      <c r="K1218" s="190" t="s">
        <v>6147</v>
      </c>
      <c r="L1218" s="190" t="s">
        <v>6147</v>
      </c>
      <c r="M1218" s="190" t="s">
        <v>6147</v>
      </c>
      <c r="N1218" s="190" t="s">
        <v>6147</v>
      </c>
    </row>
    <row r="1219" spans="1:14" x14ac:dyDescent="0.2">
      <c r="A1219" s="190">
        <v>811715</v>
      </c>
      <c r="B1219" s="190" t="s">
        <v>58</v>
      </c>
      <c r="C1219" s="190" t="s">
        <v>6147</v>
      </c>
      <c r="D1219" s="190" t="s">
        <v>6147</v>
      </c>
      <c r="E1219" s="190" t="s">
        <v>6147</v>
      </c>
      <c r="F1219" s="190" t="s">
        <v>6147</v>
      </c>
      <c r="G1219" s="190" t="s">
        <v>6147</v>
      </c>
      <c r="H1219" s="190" t="s">
        <v>6147</v>
      </c>
      <c r="I1219" s="190" t="s">
        <v>6147</v>
      </c>
      <c r="J1219" s="190" t="s">
        <v>6147</v>
      </c>
      <c r="K1219" s="190" t="s">
        <v>6147</v>
      </c>
      <c r="L1219" s="190" t="s">
        <v>6147</v>
      </c>
      <c r="M1219" s="190" t="s">
        <v>6147</v>
      </c>
      <c r="N1219" s="190" t="s">
        <v>6147</v>
      </c>
    </row>
    <row r="1220" spans="1:14" x14ac:dyDescent="0.2">
      <c r="A1220" s="190">
        <v>811716</v>
      </c>
      <c r="B1220" s="190" t="s">
        <v>58</v>
      </c>
      <c r="C1220" s="190" t="s">
        <v>6147</v>
      </c>
      <c r="D1220" s="190" t="s">
        <v>6147</v>
      </c>
      <c r="E1220" s="190" t="s">
        <v>6147</v>
      </c>
      <c r="F1220" s="190" t="s">
        <v>6147</v>
      </c>
      <c r="G1220" s="190" t="s">
        <v>6147</v>
      </c>
      <c r="H1220" s="190" t="s">
        <v>6147</v>
      </c>
      <c r="I1220" s="190" t="s">
        <v>6147</v>
      </c>
      <c r="J1220" s="190" t="s">
        <v>6147</v>
      </c>
      <c r="K1220" s="190" t="s">
        <v>6147</v>
      </c>
      <c r="L1220" s="190" t="s">
        <v>6147</v>
      </c>
      <c r="M1220" s="190" t="s">
        <v>6147</v>
      </c>
      <c r="N1220" s="190" t="s">
        <v>6147</v>
      </c>
    </row>
    <row r="1221" spans="1:14" x14ac:dyDescent="0.2">
      <c r="A1221" s="190">
        <v>811718</v>
      </c>
      <c r="B1221" s="190" t="s">
        <v>58</v>
      </c>
      <c r="C1221" s="190" t="s">
        <v>6147</v>
      </c>
      <c r="D1221" s="190" t="s">
        <v>6147</v>
      </c>
      <c r="E1221" s="190" t="s">
        <v>6147</v>
      </c>
      <c r="F1221" s="190" t="s">
        <v>6147</v>
      </c>
      <c r="I1221" s="190" t="s">
        <v>6147</v>
      </c>
      <c r="J1221" s="190" t="s">
        <v>6147</v>
      </c>
      <c r="K1221" s="190" t="s">
        <v>6147</v>
      </c>
      <c r="L1221" s="190" t="s">
        <v>6147</v>
      </c>
    </row>
    <row r="1222" spans="1:14" x14ac:dyDescent="0.2">
      <c r="A1222" s="190">
        <v>811720</v>
      </c>
      <c r="B1222" s="190" t="s">
        <v>58</v>
      </c>
      <c r="C1222" s="190" t="s">
        <v>6147</v>
      </c>
      <c r="D1222" s="190" t="s">
        <v>6147</v>
      </c>
      <c r="E1222" s="190" t="s">
        <v>6147</v>
      </c>
      <c r="F1222" s="190" t="s">
        <v>6147</v>
      </c>
      <c r="G1222" s="190" t="s">
        <v>6147</v>
      </c>
      <c r="H1222" s="190" t="s">
        <v>6147</v>
      </c>
      <c r="I1222" s="190" t="s">
        <v>6147</v>
      </c>
      <c r="J1222" s="190" t="s">
        <v>6147</v>
      </c>
      <c r="K1222" s="190" t="s">
        <v>6147</v>
      </c>
      <c r="L1222" s="190" t="s">
        <v>6147</v>
      </c>
      <c r="M1222" s="190" t="s">
        <v>6147</v>
      </c>
      <c r="N1222" s="190" t="s">
        <v>6147</v>
      </c>
    </row>
    <row r="1223" spans="1:14" x14ac:dyDescent="0.2">
      <c r="A1223" s="190">
        <v>811721</v>
      </c>
      <c r="B1223" s="190" t="s">
        <v>58</v>
      </c>
      <c r="C1223" s="190" t="s">
        <v>6147</v>
      </c>
      <c r="D1223" s="190" t="s">
        <v>6147</v>
      </c>
      <c r="E1223" s="190" t="s">
        <v>6147</v>
      </c>
      <c r="F1223" s="190" t="s">
        <v>6147</v>
      </c>
      <c r="G1223" s="190" t="s">
        <v>6147</v>
      </c>
      <c r="H1223" s="190" t="s">
        <v>6147</v>
      </c>
      <c r="I1223" s="190" t="s">
        <v>6147</v>
      </c>
      <c r="J1223" s="190" t="s">
        <v>6147</v>
      </c>
      <c r="K1223" s="190" t="s">
        <v>6147</v>
      </c>
      <c r="L1223" s="190" t="s">
        <v>6147</v>
      </c>
      <c r="M1223" s="190" t="s">
        <v>6147</v>
      </c>
      <c r="N1223" s="190" t="s">
        <v>6147</v>
      </c>
    </row>
    <row r="1224" spans="1:14" x14ac:dyDescent="0.2">
      <c r="A1224" s="190">
        <v>811723</v>
      </c>
      <c r="B1224" s="190" t="s">
        <v>58</v>
      </c>
      <c r="C1224" s="190" t="s">
        <v>6147</v>
      </c>
      <c r="D1224" s="190" t="s">
        <v>6147</v>
      </c>
      <c r="E1224" s="190" t="s">
        <v>6147</v>
      </c>
      <c r="F1224" s="190" t="s">
        <v>6147</v>
      </c>
      <c r="G1224" s="190" t="s">
        <v>6147</v>
      </c>
      <c r="H1224" s="190" t="s">
        <v>6147</v>
      </c>
      <c r="I1224" s="190" t="s">
        <v>6147</v>
      </c>
      <c r="J1224" s="190" t="s">
        <v>6147</v>
      </c>
      <c r="K1224" s="190" t="s">
        <v>6147</v>
      </c>
      <c r="L1224" s="190" t="s">
        <v>6147</v>
      </c>
      <c r="M1224" s="190" t="s">
        <v>6147</v>
      </c>
      <c r="N1224" s="190" t="s">
        <v>6147</v>
      </c>
    </row>
    <row r="1225" spans="1:14" x14ac:dyDescent="0.2">
      <c r="A1225" s="190">
        <v>811725</v>
      </c>
      <c r="B1225" s="190" t="s">
        <v>58</v>
      </c>
      <c r="C1225" s="190" t="s">
        <v>6147</v>
      </c>
      <c r="E1225" s="190" t="s">
        <v>6147</v>
      </c>
      <c r="F1225" s="190" t="s">
        <v>6147</v>
      </c>
      <c r="I1225" s="190" t="s">
        <v>6147</v>
      </c>
      <c r="K1225" s="190" t="s">
        <v>6147</v>
      </c>
      <c r="L1225" s="190" t="s">
        <v>6147</v>
      </c>
    </row>
    <row r="1226" spans="1:14" x14ac:dyDescent="0.2">
      <c r="A1226" s="190">
        <v>811731</v>
      </c>
      <c r="B1226" s="190" t="s">
        <v>58</v>
      </c>
      <c r="C1226" s="190" t="s">
        <v>6147</v>
      </c>
      <c r="D1226" s="190" t="s">
        <v>6147</v>
      </c>
      <c r="F1226" s="190" t="s">
        <v>6147</v>
      </c>
      <c r="G1226" s="190" t="s">
        <v>6147</v>
      </c>
      <c r="I1226" s="190" t="s">
        <v>6147</v>
      </c>
      <c r="K1226" s="190" t="s">
        <v>6147</v>
      </c>
      <c r="L1226" s="190" t="s">
        <v>6147</v>
      </c>
    </row>
    <row r="1227" spans="1:14" x14ac:dyDescent="0.2">
      <c r="A1227" s="190">
        <v>811733</v>
      </c>
      <c r="B1227" s="190" t="s">
        <v>58</v>
      </c>
      <c r="C1227" s="190" t="s">
        <v>6147</v>
      </c>
      <c r="E1227" s="190" t="s">
        <v>6147</v>
      </c>
      <c r="H1227" s="190" t="s">
        <v>6147</v>
      </c>
      <c r="I1227" s="190" t="s">
        <v>6147</v>
      </c>
      <c r="J1227" s="190" t="s">
        <v>6147</v>
      </c>
      <c r="K1227" s="190" t="s">
        <v>6147</v>
      </c>
      <c r="L1227" s="190" t="s">
        <v>6147</v>
      </c>
      <c r="N1227" s="190" t="s">
        <v>6147</v>
      </c>
    </row>
    <row r="1228" spans="1:14" x14ac:dyDescent="0.2">
      <c r="A1228" s="190">
        <v>811735</v>
      </c>
      <c r="B1228" s="190" t="s">
        <v>58</v>
      </c>
      <c r="C1228" s="190" t="s">
        <v>6147</v>
      </c>
      <c r="D1228" s="190" t="s">
        <v>6147</v>
      </c>
      <c r="E1228" s="190" t="s">
        <v>6147</v>
      </c>
      <c r="F1228" s="190" t="s">
        <v>6147</v>
      </c>
      <c r="G1228" s="190" t="s">
        <v>6147</v>
      </c>
      <c r="H1228" s="190" t="s">
        <v>6147</v>
      </c>
      <c r="I1228" s="190" t="s">
        <v>6147</v>
      </c>
      <c r="J1228" s="190" t="s">
        <v>6147</v>
      </c>
      <c r="K1228" s="190" t="s">
        <v>6147</v>
      </c>
      <c r="L1228" s="190" t="s">
        <v>6147</v>
      </c>
      <c r="M1228" s="190" t="s">
        <v>6147</v>
      </c>
      <c r="N1228" s="190" t="s">
        <v>6147</v>
      </c>
    </row>
    <row r="1229" spans="1:14" x14ac:dyDescent="0.2">
      <c r="A1229" s="190">
        <v>811738</v>
      </c>
      <c r="B1229" s="190" t="s">
        <v>58</v>
      </c>
      <c r="C1229" s="190" t="s">
        <v>6147</v>
      </c>
      <c r="D1229" s="190" t="s">
        <v>6147</v>
      </c>
      <c r="E1229" s="190" t="s">
        <v>6147</v>
      </c>
      <c r="H1229" s="190" t="s">
        <v>6147</v>
      </c>
      <c r="I1229" s="190" t="s">
        <v>6147</v>
      </c>
      <c r="L1229" s="190" t="s">
        <v>6147</v>
      </c>
    </row>
    <row r="1230" spans="1:14" x14ac:dyDescent="0.2">
      <c r="A1230" s="190">
        <v>811739</v>
      </c>
      <c r="B1230" s="190" t="s">
        <v>58</v>
      </c>
      <c r="C1230" s="190" t="s">
        <v>6147</v>
      </c>
      <c r="E1230" s="190" t="s">
        <v>6147</v>
      </c>
      <c r="F1230" s="190" t="s">
        <v>6147</v>
      </c>
      <c r="G1230" s="190" t="s">
        <v>6147</v>
      </c>
      <c r="I1230" s="190" t="s">
        <v>6147</v>
      </c>
      <c r="J1230" s="190" t="s">
        <v>6147</v>
      </c>
      <c r="K1230" s="190" t="s">
        <v>6147</v>
      </c>
      <c r="L1230" s="190" t="s">
        <v>6147</v>
      </c>
      <c r="M1230" s="190" t="s">
        <v>6147</v>
      </c>
    </row>
    <row r="1231" spans="1:14" x14ac:dyDescent="0.2">
      <c r="A1231" s="190">
        <v>811741</v>
      </c>
      <c r="B1231" s="190" t="s">
        <v>58</v>
      </c>
      <c r="C1231" s="190" t="s">
        <v>6147</v>
      </c>
      <c r="E1231" s="190" t="s">
        <v>6147</v>
      </c>
      <c r="F1231" s="190" t="s">
        <v>6147</v>
      </c>
      <c r="G1231" s="190" t="s">
        <v>6147</v>
      </c>
      <c r="H1231" s="190" t="s">
        <v>6147</v>
      </c>
      <c r="I1231" s="190" t="s">
        <v>6147</v>
      </c>
      <c r="J1231" s="190" t="s">
        <v>6147</v>
      </c>
      <c r="K1231" s="190" t="s">
        <v>6147</v>
      </c>
      <c r="L1231" s="190" t="s">
        <v>6147</v>
      </c>
      <c r="M1231" s="190" t="s">
        <v>6147</v>
      </c>
      <c r="N1231" s="190" t="s">
        <v>6147</v>
      </c>
    </row>
    <row r="1232" spans="1:14" x14ac:dyDescent="0.2">
      <c r="A1232" s="190">
        <v>811745</v>
      </c>
      <c r="B1232" s="190" t="s">
        <v>58</v>
      </c>
      <c r="C1232" s="190" t="s">
        <v>6147</v>
      </c>
      <c r="D1232" s="190" t="s">
        <v>6147</v>
      </c>
      <c r="E1232" s="190" t="s">
        <v>6147</v>
      </c>
      <c r="F1232" s="190" t="s">
        <v>6147</v>
      </c>
      <c r="G1232" s="190" t="s">
        <v>6147</v>
      </c>
      <c r="H1232" s="190" t="s">
        <v>6147</v>
      </c>
      <c r="I1232" s="190" t="s">
        <v>6147</v>
      </c>
      <c r="J1232" s="190" t="s">
        <v>6147</v>
      </c>
      <c r="K1232" s="190" t="s">
        <v>6147</v>
      </c>
      <c r="L1232" s="190" t="s">
        <v>6147</v>
      </c>
      <c r="M1232" s="190" t="s">
        <v>6147</v>
      </c>
      <c r="N1232" s="190" t="s">
        <v>6147</v>
      </c>
    </row>
    <row r="1233" spans="1:14" x14ac:dyDescent="0.2">
      <c r="A1233" s="190">
        <v>811750</v>
      </c>
      <c r="B1233" s="190" t="s">
        <v>58</v>
      </c>
      <c r="C1233" s="190" t="s">
        <v>6147</v>
      </c>
      <c r="D1233" s="190" t="s">
        <v>6147</v>
      </c>
      <c r="E1233" s="190" t="s">
        <v>6147</v>
      </c>
      <c r="F1233" s="190" t="s">
        <v>6147</v>
      </c>
      <c r="G1233" s="190" t="s">
        <v>6147</v>
      </c>
      <c r="H1233" s="190" t="s">
        <v>6147</v>
      </c>
      <c r="I1233" s="190" t="s">
        <v>6147</v>
      </c>
      <c r="J1233" s="190" t="s">
        <v>6147</v>
      </c>
      <c r="K1233" s="190" t="s">
        <v>6147</v>
      </c>
      <c r="L1233" s="190" t="s">
        <v>6147</v>
      </c>
      <c r="M1233" s="190" t="s">
        <v>6147</v>
      </c>
      <c r="N1233" s="190" t="s">
        <v>6147</v>
      </c>
    </row>
    <row r="1234" spans="1:14" x14ac:dyDescent="0.2">
      <c r="A1234" s="190">
        <v>811754</v>
      </c>
      <c r="B1234" s="190" t="s">
        <v>58</v>
      </c>
      <c r="C1234" s="190" t="s">
        <v>6147</v>
      </c>
      <c r="D1234" s="190" t="s">
        <v>6147</v>
      </c>
      <c r="E1234" s="190" t="s">
        <v>6147</v>
      </c>
      <c r="F1234" s="190" t="s">
        <v>6147</v>
      </c>
      <c r="G1234" s="190" t="s">
        <v>6147</v>
      </c>
      <c r="H1234" s="190" t="s">
        <v>6147</v>
      </c>
      <c r="I1234" s="190" t="s">
        <v>6147</v>
      </c>
      <c r="J1234" s="190" t="s">
        <v>6147</v>
      </c>
      <c r="K1234" s="190" t="s">
        <v>6147</v>
      </c>
      <c r="L1234" s="190" t="s">
        <v>6147</v>
      </c>
      <c r="M1234" s="190" t="s">
        <v>6147</v>
      </c>
      <c r="N1234" s="190" t="s">
        <v>6147</v>
      </c>
    </row>
    <row r="1235" spans="1:14" x14ac:dyDescent="0.2">
      <c r="A1235" s="190">
        <v>811756</v>
      </c>
      <c r="B1235" s="190" t="s">
        <v>58</v>
      </c>
      <c r="C1235" s="190" t="s">
        <v>6147</v>
      </c>
      <c r="D1235" s="190" t="s">
        <v>6147</v>
      </c>
      <c r="E1235" s="190" t="s">
        <v>6147</v>
      </c>
      <c r="F1235" s="190" t="s">
        <v>6147</v>
      </c>
      <c r="G1235" s="190" t="s">
        <v>6147</v>
      </c>
      <c r="H1235" s="190" t="s">
        <v>6147</v>
      </c>
      <c r="I1235" s="190" t="s">
        <v>6147</v>
      </c>
      <c r="J1235" s="190" t="s">
        <v>6147</v>
      </c>
      <c r="K1235" s="190" t="s">
        <v>6147</v>
      </c>
      <c r="L1235" s="190" t="s">
        <v>6147</v>
      </c>
      <c r="M1235" s="190" t="s">
        <v>6147</v>
      </c>
      <c r="N1235" s="190" t="s">
        <v>6147</v>
      </c>
    </row>
    <row r="1236" spans="1:14" x14ac:dyDescent="0.2">
      <c r="A1236" s="190">
        <v>811757</v>
      </c>
      <c r="B1236" s="190" t="s">
        <v>58</v>
      </c>
      <c r="D1236" s="190" t="s">
        <v>6147</v>
      </c>
      <c r="E1236" s="190" t="s">
        <v>6147</v>
      </c>
      <c r="F1236" s="190" t="s">
        <v>6147</v>
      </c>
      <c r="G1236" s="190" t="s">
        <v>6147</v>
      </c>
      <c r="H1236" s="190" t="s">
        <v>6147</v>
      </c>
      <c r="I1236" s="190" t="s">
        <v>6147</v>
      </c>
      <c r="J1236" s="190" t="s">
        <v>6147</v>
      </c>
      <c r="K1236" s="190" t="s">
        <v>6147</v>
      </c>
      <c r="L1236" s="190" t="s">
        <v>6147</v>
      </c>
      <c r="M1236" s="190" t="s">
        <v>6147</v>
      </c>
      <c r="N1236" s="190" t="s">
        <v>6147</v>
      </c>
    </row>
    <row r="1237" spans="1:14" x14ac:dyDescent="0.2">
      <c r="A1237" s="190">
        <v>811759</v>
      </c>
      <c r="B1237" s="190" t="s">
        <v>58</v>
      </c>
      <c r="D1237" s="190" t="s">
        <v>6147</v>
      </c>
      <c r="E1237" s="190" t="s">
        <v>6147</v>
      </c>
      <c r="H1237" s="190" t="s">
        <v>6147</v>
      </c>
      <c r="J1237" s="190" t="s">
        <v>6147</v>
      </c>
      <c r="L1237" s="190" t="s">
        <v>6147</v>
      </c>
      <c r="M1237" s="190" t="s">
        <v>6147</v>
      </c>
      <c r="N1237" s="190" t="s">
        <v>6147</v>
      </c>
    </row>
    <row r="1238" spans="1:14" x14ac:dyDescent="0.2">
      <c r="A1238" s="190">
        <v>811760</v>
      </c>
      <c r="B1238" s="190" t="s">
        <v>58</v>
      </c>
      <c r="C1238" s="190" t="s">
        <v>6147</v>
      </c>
      <c r="D1238" s="190" t="s">
        <v>6147</v>
      </c>
      <c r="E1238" s="190" t="s">
        <v>6147</v>
      </c>
      <c r="H1238" s="190" t="s">
        <v>6147</v>
      </c>
      <c r="I1238" s="190" t="s">
        <v>6147</v>
      </c>
      <c r="J1238" s="190" t="s">
        <v>6147</v>
      </c>
      <c r="K1238" s="190" t="s">
        <v>6147</v>
      </c>
      <c r="L1238" s="190" t="s">
        <v>6147</v>
      </c>
      <c r="M1238" s="190" t="s">
        <v>6147</v>
      </c>
      <c r="N1238" s="190" t="s">
        <v>6147</v>
      </c>
    </row>
    <row r="1239" spans="1:14" x14ac:dyDescent="0.2">
      <c r="A1239" s="190">
        <v>811761</v>
      </c>
      <c r="B1239" s="190" t="s">
        <v>58</v>
      </c>
      <c r="E1239" s="190" t="s">
        <v>6147</v>
      </c>
      <c r="F1239" s="190" t="s">
        <v>6147</v>
      </c>
      <c r="G1239" s="190" t="s">
        <v>6147</v>
      </c>
      <c r="H1239" s="190" t="s">
        <v>6147</v>
      </c>
      <c r="I1239" s="190" t="s">
        <v>6147</v>
      </c>
      <c r="J1239" s="190" t="s">
        <v>6147</v>
      </c>
      <c r="K1239" s="190" t="s">
        <v>6147</v>
      </c>
      <c r="L1239" s="190" t="s">
        <v>6147</v>
      </c>
      <c r="M1239" s="190" t="s">
        <v>6147</v>
      </c>
      <c r="N1239" s="190" t="s">
        <v>6147</v>
      </c>
    </row>
    <row r="1240" spans="1:14" x14ac:dyDescent="0.2">
      <c r="A1240" s="190">
        <v>811763</v>
      </c>
      <c r="B1240" s="190" t="s">
        <v>58</v>
      </c>
      <c r="C1240" s="190" t="s">
        <v>6147</v>
      </c>
      <c r="D1240" s="190" t="s">
        <v>6147</v>
      </c>
      <c r="E1240" s="190" t="s">
        <v>6147</v>
      </c>
      <c r="F1240" s="190" t="s">
        <v>6147</v>
      </c>
      <c r="G1240" s="190" t="s">
        <v>6147</v>
      </c>
      <c r="H1240" s="190" t="s">
        <v>6147</v>
      </c>
      <c r="I1240" s="190" t="s">
        <v>6147</v>
      </c>
      <c r="J1240" s="190" t="s">
        <v>6147</v>
      </c>
      <c r="K1240" s="190" t="s">
        <v>6147</v>
      </c>
      <c r="L1240" s="190" t="s">
        <v>6147</v>
      </c>
      <c r="M1240" s="190" t="s">
        <v>6147</v>
      </c>
      <c r="N1240" s="190" t="s">
        <v>6147</v>
      </c>
    </row>
    <row r="1241" spans="1:14" x14ac:dyDescent="0.2">
      <c r="A1241" s="190">
        <v>811764</v>
      </c>
      <c r="B1241" s="190" t="s">
        <v>58</v>
      </c>
      <c r="C1241" s="190" t="s">
        <v>6147</v>
      </c>
      <c r="E1241" s="190" t="s">
        <v>6147</v>
      </c>
      <c r="F1241" s="190" t="s">
        <v>6147</v>
      </c>
      <c r="G1241" s="190" t="s">
        <v>6147</v>
      </c>
      <c r="J1241" s="190" t="s">
        <v>6147</v>
      </c>
      <c r="K1241" s="190" t="s">
        <v>6147</v>
      </c>
      <c r="L1241" s="190" t="s">
        <v>6147</v>
      </c>
      <c r="M1241" s="190" t="s">
        <v>6147</v>
      </c>
    </row>
    <row r="1242" spans="1:14" x14ac:dyDescent="0.2">
      <c r="A1242" s="190">
        <v>811766</v>
      </c>
      <c r="B1242" s="190" t="s">
        <v>58</v>
      </c>
      <c r="C1242" s="190" t="s">
        <v>6147</v>
      </c>
      <c r="D1242" s="190" t="s">
        <v>6147</v>
      </c>
      <c r="E1242" s="190" t="s">
        <v>6147</v>
      </c>
      <c r="G1242" s="190" t="s">
        <v>6147</v>
      </c>
      <c r="H1242" s="190" t="s">
        <v>6147</v>
      </c>
      <c r="J1242" s="190" t="s">
        <v>6147</v>
      </c>
      <c r="K1242" s="190" t="s">
        <v>6147</v>
      </c>
      <c r="M1242" s="190" t="s">
        <v>6147</v>
      </c>
    </row>
    <row r="1243" spans="1:14" x14ac:dyDescent="0.2">
      <c r="A1243" s="190">
        <v>811770</v>
      </c>
      <c r="B1243" s="190" t="s">
        <v>58</v>
      </c>
      <c r="C1243" s="190" t="s">
        <v>6147</v>
      </c>
      <c r="D1243" s="190" t="s">
        <v>6147</v>
      </c>
      <c r="E1243" s="190" t="s">
        <v>6147</v>
      </c>
      <c r="F1243" s="190" t="s">
        <v>6147</v>
      </c>
      <c r="G1243" s="190" t="s">
        <v>6147</v>
      </c>
      <c r="H1243" s="190" t="s">
        <v>6147</v>
      </c>
      <c r="I1243" s="190" t="s">
        <v>6147</v>
      </c>
      <c r="J1243" s="190" t="s">
        <v>6147</v>
      </c>
      <c r="K1243" s="190" t="s">
        <v>6147</v>
      </c>
      <c r="L1243" s="190" t="s">
        <v>6147</v>
      </c>
      <c r="M1243" s="190" t="s">
        <v>6147</v>
      </c>
      <c r="N1243" s="190" t="s">
        <v>6147</v>
      </c>
    </row>
    <row r="1244" spans="1:14" x14ac:dyDescent="0.2">
      <c r="A1244" s="190">
        <v>811772</v>
      </c>
      <c r="B1244" s="190" t="s">
        <v>58</v>
      </c>
      <c r="C1244" s="190" t="s">
        <v>6147</v>
      </c>
      <c r="D1244" s="190" t="s">
        <v>6147</v>
      </c>
      <c r="E1244" s="190" t="s">
        <v>6147</v>
      </c>
      <c r="F1244" s="190" t="s">
        <v>6147</v>
      </c>
      <c r="G1244" s="190" t="s">
        <v>6147</v>
      </c>
      <c r="H1244" s="190" t="s">
        <v>6147</v>
      </c>
      <c r="I1244" s="190" t="s">
        <v>6147</v>
      </c>
      <c r="J1244" s="190" t="s">
        <v>6147</v>
      </c>
      <c r="K1244" s="190" t="s">
        <v>6147</v>
      </c>
      <c r="L1244" s="190" t="s">
        <v>6147</v>
      </c>
      <c r="M1244" s="190" t="s">
        <v>6147</v>
      </c>
      <c r="N1244" s="190" t="s">
        <v>6147</v>
      </c>
    </row>
    <row r="1245" spans="1:14" x14ac:dyDescent="0.2">
      <c r="A1245" s="190">
        <v>811773</v>
      </c>
      <c r="B1245" s="190" t="s">
        <v>58</v>
      </c>
      <c r="C1245" s="190" t="s">
        <v>6147</v>
      </c>
      <c r="D1245" s="190" t="s">
        <v>6147</v>
      </c>
      <c r="E1245" s="190" t="s">
        <v>6147</v>
      </c>
      <c r="F1245" s="190" t="s">
        <v>6147</v>
      </c>
      <c r="H1245" s="190" t="s">
        <v>6147</v>
      </c>
      <c r="I1245" s="190" t="s">
        <v>6147</v>
      </c>
      <c r="J1245" s="190" t="s">
        <v>6147</v>
      </c>
      <c r="K1245" s="190" t="s">
        <v>6147</v>
      </c>
      <c r="L1245" s="190" t="s">
        <v>6147</v>
      </c>
      <c r="M1245" s="190" t="s">
        <v>6147</v>
      </c>
      <c r="N1245" s="190" t="s">
        <v>6147</v>
      </c>
    </row>
    <row r="1246" spans="1:14" x14ac:dyDescent="0.2">
      <c r="A1246" s="190">
        <v>811777</v>
      </c>
      <c r="B1246" s="190" t="s">
        <v>58</v>
      </c>
      <c r="C1246" s="190" t="s">
        <v>6147</v>
      </c>
      <c r="D1246" s="190" t="s">
        <v>6147</v>
      </c>
      <c r="G1246" s="190" t="s">
        <v>6147</v>
      </c>
      <c r="H1246" s="190" t="s">
        <v>6147</v>
      </c>
      <c r="I1246" s="190" t="s">
        <v>6147</v>
      </c>
      <c r="J1246" s="190" t="s">
        <v>6147</v>
      </c>
      <c r="K1246" s="190" t="s">
        <v>6147</v>
      </c>
      <c r="L1246" s="190" t="s">
        <v>6147</v>
      </c>
      <c r="M1246" s="190" t="s">
        <v>6147</v>
      </c>
      <c r="N1246" s="190" t="s">
        <v>6147</v>
      </c>
    </row>
    <row r="1247" spans="1:14" x14ac:dyDescent="0.2">
      <c r="A1247" s="190">
        <v>811779</v>
      </c>
      <c r="B1247" s="190" t="s">
        <v>58</v>
      </c>
      <c r="C1247" s="190" t="s">
        <v>6147</v>
      </c>
      <c r="D1247" s="190" t="s">
        <v>6147</v>
      </c>
      <c r="E1247" s="190" t="s">
        <v>6147</v>
      </c>
      <c r="F1247" s="190" t="s">
        <v>6147</v>
      </c>
      <c r="G1247" s="190" t="s">
        <v>6147</v>
      </c>
      <c r="H1247" s="190" t="s">
        <v>6147</v>
      </c>
      <c r="I1247" s="190" t="s">
        <v>6147</v>
      </c>
      <c r="J1247" s="190" t="s">
        <v>6147</v>
      </c>
      <c r="K1247" s="190" t="s">
        <v>6147</v>
      </c>
      <c r="L1247" s="190" t="s">
        <v>6147</v>
      </c>
      <c r="M1247" s="190" t="s">
        <v>6147</v>
      </c>
      <c r="N1247" s="190" t="s">
        <v>6147</v>
      </c>
    </row>
    <row r="1248" spans="1:14" x14ac:dyDescent="0.2">
      <c r="A1248" s="190">
        <v>811780</v>
      </c>
      <c r="B1248" s="190" t="s">
        <v>58</v>
      </c>
      <c r="C1248" s="190" t="s">
        <v>6147</v>
      </c>
      <c r="D1248" s="190" t="s">
        <v>6147</v>
      </c>
      <c r="E1248" s="190" t="s">
        <v>6147</v>
      </c>
      <c r="F1248" s="190" t="s">
        <v>6147</v>
      </c>
      <c r="G1248" s="190" t="s">
        <v>6147</v>
      </c>
      <c r="H1248" s="190" t="s">
        <v>6147</v>
      </c>
      <c r="I1248" s="190" t="s">
        <v>6147</v>
      </c>
      <c r="J1248" s="190" t="s">
        <v>6147</v>
      </c>
      <c r="K1248" s="190" t="s">
        <v>6147</v>
      </c>
      <c r="L1248" s="190" t="s">
        <v>6147</v>
      </c>
      <c r="M1248" s="190" t="s">
        <v>6147</v>
      </c>
      <c r="N1248" s="190" t="s">
        <v>6147</v>
      </c>
    </row>
    <row r="1249" spans="1:14" x14ac:dyDescent="0.2">
      <c r="A1249" s="190">
        <v>811781</v>
      </c>
      <c r="B1249" s="190" t="s">
        <v>58</v>
      </c>
      <c r="C1249" s="190" t="s">
        <v>6147</v>
      </c>
      <c r="E1249" s="190" t="s">
        <v>6147</v>
      </c>
      <c r="F1249" s="190" t="s">
        <v>6147</v>
      </c>
      <c r="G1249" s="190" t="s">
        <v>6147</v>
      </c>
      <c r="H1249" s="190" t="s">
        <v>6147</v>
      </c>
      <c r="I1249" s="190" t="s">
        <v>6147</v>
      </c>
      <c r="J1249" s="190" t="s">
        <v>6147</v>
      </c>
      <c r="K1249" s="190" t="s">
        <v>6147</v>
      </c>
      <c r="L1249" s="190" t="s">
        <v>6147</v>
      </c>
      <c r="M1249" s="190" t="s">
        <v>6147</v>
      </c>
      <c r="N1249" s="190" t="s">
        <v>6147</v>
      </c>
    </row>
    <row r="1250" spans="1:14" x14ac:dyDescent="0.2">
      <c r="A1250" s="190">
        <v>811782</v>
      </c>
      <c r="B1250" s="190" t="s">
        <v>58</v>
      </c>
      <c r="E1250" s="190" t="s">
        <v>6147</v>
      </c>
      <c r="F1250" s="190" t="s">
        <v>6147</v>
      </c>
      <c r="H1250" s="190" t="s">
        <v>6147</v>
      </c>
      <c r="I1250" s="190" t="s">
        <v>6147</v>
      </c>
      <c r="J1250" s="190" t="s">
        <v>6147</v>
      </c>
      <c r="K1250" s="190" t="s">
        <v>6147</v>
      </c>
      <c r="L1250" s="190" t="s">
        <v>6147</v>
      </c>
      <c r="M1250" s="190" t="s">
        <v>6147</v>
      </c>
      <c r="N1250" s="190" t="s">
        <v>6147</v>
      </c>
    </row>
    <row r="1251" spans="1:14" x14ac:dyDescent="0.2">
      <c r="A1251" s="190">
        <v>811784</v>
      </c>
      <c r="B1251" s="190" t="s">
        <v>58</v>
      </c>
      <c r="C1251" s="190" t="s">
        <v>6147</v>
      </c>
      <c r="E1251" s="190" t="s">
        <v>6147</v>
      </c>
      <c r="F1251" s="190" t="s">
        <v>6147</v>
      </c>
      <c r="G1251" s="190" t="s">
        <v>6147</v>
      </c>
      <c r="H1251" s="190" t="s">
        <v>6147</v>
      </c>
      <c r="I1251" s="190" t="s">
        <v>6147</v>
      </c>
      <c r="J1251" s="190" t="s">
        <v>6147</v>
      </c>
      <c r="K1251" s="190" t="s">
        <v>6147</v>
      </c>
      <c r="L1251" s="190" t="s">
        <v>6147</v>
      </c>
      <c r="M1251" s="190" t="s">
        <v>6147</v>
      </c>
      <c r="N1251" s="190" t="s">
        <v>6147</v>
      </c>
    </row>
    <row r="1252" spans="1:14" x14ac:dyDescent="0.2">
      <c r="A1252" s="190">
        <v>811785</v>
      </c>
      <c r="B1252" s="190" t="s">
        <v>58</v>
      </c>
      <c r="D1252" s="190" t="s">
        <v>6147</v>
      </c>
      <c r="E1252" s="190" t="s">
        <v>6147</v>
      </c>
      <c r="H1252" s="190" t="s">
        <v>6147</v>
      </c>
      <c r="I1252" s="190" t="s">
        <v>6147</v>
      </c>
      <c r="L1252" s="190" t="s">
        <v>6147</v>
      </c>
      <c r="M1252" s="190" t="s">
        <v>6147</v>
      </c>
      <c r="N1252" s="190" t="s">
        <v>6147</v>
      </c>
    </row>
    <row r="1253" spans="1:14" x14ac:dyDescent="0.2">
      <c r="A1253" s="190">
        <v>811786</v>
      </c>
      <c r="B1253" s="190" t="s">
        <v>58</v>
      </c>
      <c r="C1253" s="190" t="s">
        <v>6147</v>
      </c>
      <c r="D1253" s="190" t="s">
        <v>6147</v>
      </c>
      <c r="E1253" s="190" t="s">
        <v>6147</v>
      </c>
      <c r="F1253" s="190" t="s">
        <v>6147</v>
      </c>
      <c r="G1253" s="190" t="s">
        <v>6147</v>
      </c>
      <c r="H1253" s="190" t="s">
        <v>6147</v>
      </c>
      <c r="I1253" s="190" t="s">
        <v>6147</v>
      </c>
      <c r="J1253" s="190" t="s">
        <v>6147</v>
      </c>
      <c r="K1253" s="190" t="s">
        <v>6147</v>
      </c>
      <c r="L1253" s="190" t="s">
        <v>6147</v>
      </c>
      <c r="M1253" s="190" t="s">
        <v>6147</v>
      </c>
      <c r="N1253" s="190" t="s">
        <v>6147</v>
      </c>
    </row>
    <row r="1254" spans="1:14" x14ac:dyDescent="0.2">
      <c r="A1254" s="190">
        <v>811787</v>
      </c>
      <c r="B1254" s="190" t="s">
        <v>58</v>
      </c>
      <c r="C1254" s="190" t="s">
        <v>6147</v>
      </c>
      <c r="D1254" s="190" t="s">
        <v>6147</v>
      </c>
      <c r="E1254" s="190" t="s">
        <v>6147</v>
      </c>
      <c r="F1254" s="190" t="s">
        <v>6147</v>
      </c>
      <c r="G1254" s="190" t="s">
        <v>6147</v>
      </c>
      <c r="H1254" s="190" t="s">
        <v>6147</v>
      </c>
      <c r="I1254" s="190" t="s">
        <v>6147</v>
      </c>
      <c r="J1254" s="190" t="s">
        <v>6147</v>
      </c>
      <c r="K1254" s="190" t="s">
        <v>6147</v>
      </c>
      <c r="L1254" s="190" t="s">
        <v>6147</v>
      </c>
      <c r="M1254" s="190" t="s">
        <v>6147</v>
      </c>
      <c r="N1254" s="190" t="s">
        <v>6147</v>
      </c>
    </row>
    <row r="1255" spans="1:14" x14ac:dyDescent="0.2">
      <c r="A1255" s="190">
        <v>811788</v>
      </c>
      <c r="B1255" s="190" t="s">
        <v>58</v>
      </c>
      <c r="C1255" s="190" t="s">
        <v>6147</v>
      </c>
      <c r="D1255" s="190" t="s">
        <v>6147</v>
      </c>
      <c r="E1255" s="190" t="s">
        <v>6147</v>
      </c>
      <c r="F1255" s="190" t="s">
        <v>6147</v>
      </c>
      <c r="G1255" s="190" t="s">
        <v>6147</v>
      </c>
      <c r="H1255" s="190" t="s">
        <v>6147</v>
      </c>
      <c r="I1255" s="190" t="s">
        <v>6147</v>
      </c>
      <c r="J1255" s="190" t="s">
        <v>6147</v>
      </c>
      <c r="K1255" s="190" t="s">
        <v>6147</v>
      </c>
      <c r="L1255" s="190" t="s">
        <v>6147</v>
      </c>
      <c r="M1255" s="190" t="s">
        <v>6147</v>
      </c>
      <c r="N1255" s="190" t="s">
        <v>6147</v>
      </c>
    </row>
    <row r="1256" spans="1:14" x14ac:dyDescent="0.2">
      <c r="A1256" s="190">
        <v>811789</v>
      </c>
      <c r="B1256" s="190" t="s">
        <v>58</v>
      </c>
      <c r="D1256" s="190" t="s">
        <v>6147</v>
      </c>
      <c r="E1256" s="190" t="s">
        <v>6147</v>
      </c>
      <c r="F1256" s="190" t="s">
        <v>6147</v>
      </c>
      <c r="H1256" s="190" t="s">
        <v>6147</v>
      </c>
      <c r="I1256" s="190" t="s">
        <v>6147</v>
      </c>
      <c r="J1256" s="190" t="s">
        <v>6147</v>
      </c>
      <c r="K1256" s="190" t="s">
        <v>6147</v>
      </c>
      <c r="L1256" s="190" t="s">
        <v>6147</v>
      </c>
      <c r="M1256" s="190" t="s">
        <v>6147</v>
      </c>
      <c r="N1256" s="190" t="s">
        <v>6147</v>
      </c>
    </row>
    <row r="1257" spans="1:14" x14ac:dyDescent="0.2">
      <c r="A1257" s="190">
        <v>811790</v>
      </c>
      <c r="B1257" s="190" t="s">
        <v>58</v>
      </c>
      <c r="D1257" s="190" t="s">
        <v>6147</v>
      </c>
      <c r="E1257" s="190" t="s">
        <v>6147</v>
      </c>
      <c r="F1257" s="190" t="s">
        <v>6147</v>
      </c>
      <c r="H1257" s="190" t="s">
        <v>6147</v>
      </c>
      <c r="I1257" s="190" t="s">
        <v>6147</v>
      </c>
      <c r="J1257" s="190" t="s">
        <v>6147</v>
      </c>
      <c r="K1257" s="190" t="s">
        <v>6147</v>
      </c>
      <c r="L1257" s="190" t="s">
        <v>6147</v>
      </c>
      <c r="M1257" s="190" t="s">
        <v>6147</v>
      </c>
      <c r="N1257" s="190" t="s">
        <v>6147</v>
      </c>
    </row>
    <row r="1258" spans="1:14" x14ac:dyDescent="0.2">
      <c r="A1258" s="190">
        <v>811791</v>
      </c>
      <c r="B1258" s="190" t="s">
        <v>58</v>
      </c>
      <c r="C1258" s="190" t="s">
        <v>6147</v>
      </c>
      <c r="D1258" s="190" t="s">
        <v>6147</v>
      </c>
      <c r="E1258" s="190" t="s">
        <v>6147</v>
      </c>
      <c r="F1258" s="190" t="s">
        <v>6147</v>
      </c>
      <c r="G1258" s="190" t="s">
        <v>6147</v>
      </c>
      <c r="H1258" s="190" t="s">
        <v>6147</v>
      </c>
      <c r="I1258" s="190" t="s">
        <v>6147</v>
      </c>
      <c r="J1258" s="190" t="s">
        <v>6147</v>
      </c>
      <c r="K1258" s="190" t="s">
        <v>6147</v>
      </c>
      <c r="L1258" s="190" t="s">
        <v>6147</v>
      </c>
      <c r="M1258" s="190" t="s">
        <v>6147</v>
      </c>
      <c r="N1258" s="190" t="s">
        <v>6147</v>
      </c>
    </row>
    <row r="1259" spans="1:14" x14ac:dyDescent="0.2">
      <c r="A1259" s="190">
        <v>811792</v>
      </c>
      <c r="B1259" s="190" t="s">
        <v>58</v>
      </c>
      <c r="E1259" s="190" t="s">
        <v>6147</v>
      </c>
      <c r="F1259" s="190" t="s">
        <v>6147</v>
      </c>
      <c r="H1259" s="190" t="s">
        <v>6147</v>
      </c>
      <c r="K1259" s="190" t="s">
        <v>6147</v>
      </c>
      <c r="L1259" s="190" t="s">
        <v>6147</v>
      </c>
      <c r="M1259" s="190" t="s">
        <v>6147</v>
      </c>
      <c r="N1259" s="190" t="s">
        <v>6147</v>
      </c>
    </row>
    <row r="1260" spans="1:14" x14ac:dyDescent="0.2">
      <c r="A1260" s="190">
        <v>811793</v>
      </c>
      <c r="B1260" s="190" t="s">
        <v>58</v>
      </c>
      <c r="C1260" s="190" t="s">
        <v>6147</v>
      </c>
      <c r="D1260" s="190" t="s">
        <v>6147</v>
      </c>
      <c r="E1260" s="190" t="s">
        <v>6147</v>
      </c>
      <c r="H1260" s="190" t="s">
        <v>6147</v>
      </c>
      <c r="I1260" s="190" t="s">
        <v>6147</v>
      </c>
      <c r="J1260" s="190" t="s">
        <v>6147</v>
      </c>
      <c r="K1260" s="190" t="s">
        <v>6147</v>
      </c>
      <c r="L1260" s="190" t="s">
        <v>6147</v>
      </c>
      <c r="M1260" s="190" t="s">
        <v>6147</v>
      </c>
      <c r="N1260" s="190" t="s">
        <v>6147</v>
      </c>
    </row>
    <row r="1261" spans="1:14" x14ac:dyDescent="0.2">
      <c r="A1261" s="190">
        <v>811794</v>
      </c>
      <c r="B1261" s="190" t="s">
        <v>58</v>
      </c>
      <c r="C1261" s="190" t="s">
        <v>6147</v>
      </c>
      <c r="D1261" s="190" t="s">
        <v>6147</v>
      </c>
      <c r="E1261" s="190" t="s">
        <v>6147</v>
      </c>
      <c r="F1261" s="190" t="s">
        <v>6147</v>
      </c>
      <c r="G1261" s="190" t="s">
        <v>6147</v>
      </c>
      <c r="H1261" s="190" t="s">
        <v>6147</v>
      </c>
      <c r="I1261" s="190" t="s">
        <v>6147</v>
      </c>
      <c r="J1261" s="190" t="s">
        <v>6147</v>
      </c>
      <c r="K1261" s="190" t="s">
        <v>6147</v>
      </c>
      <c r="L1261" s="190" t="s">
        <v>6147</v>
      </c>
      <c r="M1261" s="190" t="s">
        <v>6147</v>
      </c>
      <c r="N1261" s="190" t="s">
        <v>6147</v>
      </c>
    </row>
    <row r="1262" spans="1:14" x14ac:dyDescent="0.2">
      <c r="A1262" s="190">
        <v>811795</v>
      </c>
      <c r="B1262" s="190" t="s">
        <v>58</v>
      </c>
      <c r="C1262" s="190" t="s">
        <v>6147</v>
      </c>
      <c r="D1262" s="190" t="s">
        <v>6147</v>
      </c>
      <c r="E1262" s="190" t="s">
        <v>6147</v>
      </c>
      <c r="F1262" s="190" t="s">
        <v>6147</v>
      </c>
      <c r="G1262" s="190" t="s">
        <v>6147</v>
      </c>
      <c r="H1262" s="190" t="s">
        <v>6147</v>
      </c>
      <c r="I1262" s="190" t="s">
        <v>6147</v>
      </c>
      <c r="J1262" s="190" t="s">
        <v>6147</v>
      </c>
      <c r="K1262" s="190" t="s">
        <v>6147</v>
      </c>
      <c r="L1262" s="190" t="s">
        <v>6147</v>
      </c>
      <c r="M1262" s="190" t="s">
        <v>6147</v>
      </c>
      <c r="N1262" s="190" t="s">
        <v>6147</v>
      </c>
    </row>
    <row r="1263" spans="1:14" x14ac:dyDescent="0.2">
      <c r="A1263" s="190">
        <v>811796</v>
      </c>
      <c r="B1263" s="190" t="s">
        <v>58</v>
      </c>
      <c r="C1263" s="190" t="s">
        <v>6147</v>
      </c>
      <c r="D1263" s="190" t="s">
        <v>6147</v>
      </c>
      <c r="E1263" s="190" t="s">
        <v>6147</v>
      </c>
      <c r="F1263" s="190" t="s">
        <v>6147</v>
      </c>
      <c r="G1263" s="190" t="s">
        <v>6147</v>
      </c>
      <c r="H1263" s="190" t="s">
        <v>6147</v>
      </c>
      <c r="I1263" s="190" t="s">
        <v>6147</v>
      </c>
      <c r="J1263" s="190" t="s">
        <v>6147</v>
      </c>
      <c r="K1263" s="190" t="s">
        <v>6147</v>
      </c>
      <c r="L1263" s="190" t="s">
        <v>6147</v>
      </c>
      <c r="M1263" s="190" t="s">
        <v>6147</v>
      </c>
      <c r="N1263" s="190" t="s">
        <v>6147</v>
      </c>
    </row>
    <row r="1264" spans="1:14" x14ac:dyDescent="0.2">
      <c r="A1264" s="190">
        <v>811797</v>
      </c>
      <c r="B1264" s="190" t="s">
        <v>58</v>
      </c>
      <c r="C1264" s="190" t="s">
        <v>6147</v>
      </c>
      <c r="D1264" s="190" t="s">
        <v>6147</v>
      </c>
      <c r="E1264" s="190" t="s">
        <v>6147</v>
      </c>
      <c r="F1264" s="190" t="s">
        <v>6147</v>
      </c>
      <c r="G1264" s="190" t="s">
        <v>6147</v>
      </c>
      <c r="H1264" s="190" t="s">
        <v>6147</v>
      </c>
      <c r="I1264" s="190" t="s">
        <v>6147</v>
      </c>
      <c r="J1264" s="190" t="s">
        <v>6147</v>
      </c>
      <c r="K1264" s="190" t="s">
        <v>6147</v>
      </c>
      <c r="L1264" s="190" t="s">
        <v>6147</v>
      </c>
      <c r="M1264" s="190" t="s">
        <v>6147</v>
      </c>
      <c r="N1264" s="190" t="s">
        <v>6147</v>
      </c>
    </row>
    <row r="1265" spans="1:14" x14ac:dyDescent="0.2">
      <c r="A1265" s="190">
        <v>811798</v>
      </c>
      <c r="B1265" s="190" t="s">
        <v>58</v>
      </c>
      <c r="C1265" s="190" t="s">
        <v>6147</v>
      </c>
      <c r="E1265" s="190" t="s">
        <v>6147</v>
      </c>
      <c r="F1265" s="190" t="s">
        <v>6147</v>
      </c>
      <c r="G1265" s="190" t="s">
        <v>6147</v>
      </c>
      <c r="H1265" s="190" t="s">
        <v>6147</v>
      </c>
      <c r="I1265" s="190" t="s">
        <v>6147</v>
      </c>
      <c r="J1265" s="190" t="s">
        <v>6147</v>
      </c>
      <c r="K1265" s="190" t="s">
        <v>6147</v>
      </c>
      <c r="L1265" s="190" t="s">
        <v>6147</v>
      </c>
      <c r="M1265" s="190" t="s">
        <v>6147</v>
      </c>
      <c r="N1265" s="190" t="s">
        <v>6147</v>
      </c>
    </row>
    <row r="1266" spans="1:14" x14ac:dyDescent="0.2">
      <c r="A1266" s="190">
        <v>811927</v>
      </c>
      <c r="B1266" s="190" t="s">
        <v>58</v>
      </c>
      <c r="C1266" s="190" t="s">
        <v>6147</v>
      </c>
      <c r="D1266" s="190" t="s">
        <v>6147</v>
      </c>
      <c r="E1266" s="190" t="s">
        <v>6147</v>
      </c>
      <c r="F1266" s="190" t="s">
        <v>6147</v>
      </c>
      <c r="G1266" s="190" t="s">
        <v>6147</v>
      </c>
      <c r="H1266" s="190" t="s">
        <v>6147</v>
      </c>
      <c r="I1266" s="190" t="s">
        <v>6147</v>
      </c>
      <c r="J1266" s="190" t="s">
        <v>6147</v>
      </c>
      <c r="K1266" s="190" t="s">
        <v>6147</v>
      </c>
      <c r="L1266" s="190" t="s">
        <v>6147</v>
      </c>
      <c r="M1266" s="190" t="s">
        <v>6147</v>
      </c>
      <c r="N1266" s="190" t="s">
        <v>6147</v>
      </c>
    </row>
    <row r="1267" spans="1:14" x14ac:dyDescent="0.2">
      <c r="A1267" s="190">
        <v>811928</v>
      </c>
      <c r="B1267" s="190" t="s">
        <v>58</v>
      </c>
      <c r="C1267" s="190" t="s">
        <v>6147</v>
      </c>
      <c r="D1267" s="190" t="s">
        <v>6147</v>
      </c>
      <c r="E1267" s="190" t="s">
        <v>6147</v>
      </c>
      <c r="F1267" s="190" t="s">
        <v>6147</v>
      </c>
      <c r="G1267" s="190" t="s">
        <v>6147</v>
      </c>
      <c r="H1267" s="190" t="s">
        <v>6147</v>
      </c>
      <c r="I1267" s="190" t="s">
        <v>6147</v>
      </c>
      <c r="J1267" s="190" t="s">
        <v>6147</v>
      </c>
      <c r="K1267" s="190" t="s">
        <v>6147</v>
      </c>
      <c r="L1267" s="190" t="s">
        <v>6147</v>
      </c>
      <c r="M1267" s="190" t="s">
        <v>6147</v>
      </c>
      <c r="N1267" s="190" t="s">
        <v>6147</v>
      </c>
    </row>
    <row r="1268" spans="1:14" x14ac:dyDescent="0.2">
      <c r="A1268" s="190">
        <v>811930</v>
      </c>
      <c r="B1268" s="190" t="s">
        <v>58</v>
      </c>
      <c r="C1268" s="190" t="s">
        <v>6147</v>
      </c>
      <c r="D1268" s="190" t="s">
        <v>6147</v>
      </c>
      <c r="E1268" s="190" t="s">
        <v>6147</v>
      </c>
      <c r="F1268" s="190" t="s">
        <v>6147</v>
      </c>
      <c r="G1268" s="190" t="s">
        <v>6147</v>
      </c>
      <c r="H1268" s="190" t="s">
        <v>6147</v>
      </c>
      <c r="I1268" s="190" t="s">
        <v>6147</v>
      </c>
      <c r="J1268" s="190" t="s">
        <v>6147</v>
      </c>
      <c r="K1268" s="190" t="s">
        <v>6147</v>
      </c>
      <c r="L1268" s="190" t="s">
        <v>6147</v>
      </c>
      <c r="M1268" s="190" t="s">
        <v>6147</v>
      </c>
      <c r="N1268" s="190" t="s">
        <v>6147</v>
      </c>
    </row>
    <row r="1269" spans="1:14" x14ac:dyDescent="0.2">
      <c r="A1269" s="190">
        <v>811931</v>
      </c>
      <c r="B1269" s="190" t="s">
        <v>58</v>
      </c>
      <c r="E1269" s="190" t="s">
        <v>6147</v>
      </c>
      <c r="F1269" s="190" t="s">
        <v>6147</v>
      </c>
      <c r="G1269" s="190" t="s">
        <v>6147</v>
      </c>
      <c r="H1269" s="190" t="s">
        <v>6147</v>
      </c>
      <c r="I1269" s="190" t="s">
        <v>6147</v>
      </c>
      <c r="J1269" s="190" t="s">
        <v>6147</v>
      </c>
      <c r="K1269" s="190" t="s">
        <v>6147</v>
      </c>
      <c r="L1269" s="190" t="s">
        <v>6147</v>
      </c>
      <c r="M1269" s="190" t="s">
        <v>6147</v>
      </c>
      <c r="N1269" s="190" t="s">
        <v>6147</v>
      </c>
    </row>
    <row r="1270" spans="1:14" x14ac:dyDescent="0.2">
      <c r="A1270" s="190">
        <v>811932</v>
      </c>
      <c r="B1270" s="190" t="s">
        <v>58</v>
      </c>
      <c r="C1270" s="190" t="s">
        <v>6147</v>
      </c>
      <c r="D1270" s="190" t="s">
        <v>6147</v>
      </c>
      <c r="E1270" s="190" t="s">
        <v>6147</v>
      </c>
      <c r="F1270" s="190" t="s">
        <v>6147</v>
      </c>
      <c r="G1270" s="190" t="s">
        <v>6147</v>
      </c>
      <c r="H1270" s="190" t="s">
        <v>6147</v>
      </c>
      <c r="I1270" s="190" t="s">
        <v>6147</v>
      </c>
      <c r="J1270" s="190" t="s">
        <v>6147</v>
      </c>
      <c r="K1270" s="190" t="s">
        <v>6147</v>
      </c>
      <c r="L1270" s="190" t="s">
        <v>6147</v>
      </c>
      <c r="M1270" s="190" t="s">
        <v>6147</v>
      </c>
      <c r="N1270" s="190" t="s">
        <v>6147</v>
      </c>
    </row>
    <row r="1271" spans="1:14" x14ac:dyDescent="0.2">
      <c r="A1271" s="190">
        <v>811934</v>
      </c>
      <c r="B1271" s="190" t="s">
        <v>58</v>
      </c>
      <c r="D1271" s="190" t="s">
        <v>6147</v>
      </c>
      <c r="E1271" s="190" t="s">
        <v>6147</v>
      </c>
      <c r="F1271" s="190" t="s">
        <v>6147</v>
      </c>
      <c r="I1271" s="190" t="s">
        <v>6147</v>
      </c>
      <c r="J1271" s="190" t="s">
        <v>6147</v>
      </c>
      <c r="K1271" s="190" t="s">
        <v>6147</v>
      </c>
      <c r="L1271" s="190" t="s">
        <v>6147</v>
      </c>
      <c r="M1271" s="190" t="s">
        <v>6147</v>
      </c>
      <c r="N1271" s="190" t="s">
        <v>6147</v>
      </c>
    </row>
    <row r="1272" spans="1:14" x14ac:dyDescent="0.2">
      <c r="A1272" s="190">
        <v>811943</v>
      </c>
      <c r="B1272" s="190" t="s">
        <v>58</v>
      </c>
      <c r="C1272" s="190" t="s">
        <v>6147</v>
      </c>
      <c r="I1272" s="190" t="s">
        <v>6147</v>
      </c>
      <c r="J1272" s="190" t="s">
        <v>6147</v>
      </c>
      <c r="K1272" s="190" t="s">
        <v>6147</v>
      </c>
      <c r="L1272" s="190" t="s">
        <v>6147</v>
      </c>
      <c r="M1272" s="190" t="s">
        <v>6147</v>
      </c>
      <c r="N1272" s="190" t="s">
        <v>6147</v>
      </c>
    </row>
    <row r="1273" spans="1:14" x14ac:dyDescent="0.2">
      <c r="A1273" s="190">
        <v>811945</v>
      </c>
      <c r="B1273" s="190" t="s">
        <v>58</v>
      </c>
      <c r="C1273" s="190" t="s">
        <v>6147</v>
      </c>
      <c r="D1273" s="190" t="s">
        <v>6147</v>
      </c>
      <c r="E1273" s="190" t="s">
        <v>6147</v>
      </c>
      <c r="F1273" s="190" t="s">
        <v>6147</v>
      </c>
      <c r="G1273" s="190" t="s">
        <v>6147</v>
      </c>
      <c r="H1273" s="190" t="s">
        <v>6147</v>
      </c>
      <c r="I1273" s="190" t="s">
        <v>6147</v>
      </c>
      <c r="J1273" s="190" t="s">
        <v>6147</v>
      </c>
      <c r="K1273" s="190" t="s">
        <v>6147</v>
      </c>
      <c r="L1273" s="190" t="s">
        <v>6147</v>
      </c>
      <c r="M1273" s="190" t="s">
        <v>6147</v>
      </c>
      <c r="N1273" s="190" t="s">
        <v>6147</v>
      </c>
    </row>
    <row r="1274" spans="1:14" x14ac:dyDescent="0.2">
      <c r="A1274" s="190">
        <v>811946</v>
      </c>
      <c r="B1274" s="190" t="s">
        <v>58</v>
      </c>
      <c r="C1274" s="190" t="s">
        <v>6147</v>
      </c>
      <c r="D1274" s="190" t="s">
        <v>6147</v>
      </c>
      <c r="E1274" s="190" t="s">
        <v>6147</v>
      </c>
      <c r="F1274" s="190" t="s">
        <v>6147</v>
      </c>
      <c r="G1274" s="190" t="s">
        <v>6147</v>
      </c>
      <c r="H1274" s="190" t="s">
        <v>6147</v>
      </c>
      <c r="I1274" s="190" t="s">
        <v>6147</v>
      </c>
      <c r="J1274" s="190" t="s">
        <v>6147</v>
      </c>
      <c r="K1274" s="190" t="s">
        <v>6147</v>
      </c>
      <c r="L1274" s="190" t="s">
        <v>6147</v>
      </c>
      <c r="M1274" s="190" t="s">
        <v>6147</v>
      </c>
      <c r="N1274" s="190" t="s">
        <v>6147</v>
      </c>
    </row>
    <row r="1275" spans="1:14" x14ac:dyDescent="0.2">
      <c r="A1275" s="190">
        <v>811947</v>
      </c>
      <c r="B1275" s="190" t="s">
        <v>58</v>
      </c>
      <c r="C1275" s="190" t="s">
        <v>6147</v>
      </c>
      <c r="D1275" s="190" t="s">
        <v>6147</v>
      </c>
      <c r="E1275" s="190" t="s">
        <v>6147</v>
      </c>
      <c r="I1275" s="190" t="s">
        <v>6147</v>
      </c>
      <c r="K1275" s="190" t="s">
        <v>6147</v>
      </c>
      <c r="L1275" s="190" t="s">
        <v>6147</v>
      </c>
      <c r="M1275" s="190" t="s">
        <v>6147</v>
      </c>
    </row>
    <row r="1276" spans="1:14" x14ac:dyDescent="0.2">
      <c r="A1276" s="190">
        <v>811949</v>
      </c>
      <c r="B1276" s="190" t="s">
        <v>58</v>
      </c>
      <c r="C1276" s="190" t="s">
        <v>6147</v>
      </c>
      <c r="D1276" s="190" t="s">
        <v>6147</v>
      </c>
      <c r="E1276" s="190" t="s">
        <v>6147</v>
      </c>
      <c r="F1276" s="190" t="s">
        <v>6147</v>
      </c>
      <c r="G1276" s="190" t="s">
        <v>6147</v>
      </c>
      <c r="H1276" s="190" t="s">
        <v>6147</v>
      </c>
      <c r="I1276" s="190" t="s">
        <v>6147</v>
      </c>
      <c r="J1276" s="190" t="s">
        <v>6147</v>
      </c>
      <c r="K1276" s="190" t="s">
        <v>6147</v>
      </c>
      <c r="L1276" s="190" t="s">
        <v>6147</v>
      </c>
      <c r="M1276" s="190" t="s">
        <v>6147</v>
      </c>
      <c r="N1276" s="190" t="s">
        <v>6147</v>
      </c>
    </row>
    <row r="1277" spans="1:14" x14ac:dyDescent="0.2">
      <c r="A1277" s="190">
        <v>811952</v>
      </c>
      <c r="B1277" s="190" t="s">
        <v>58</v>
      </c>
      <c r="C1277" s="190" t="s">
        <v>6147</v>
      </c>
      <c r="D1277" s="190" t="s">
        <v>6147</v>
      </c>
      <c r="E1277" s="190" t="s">
        <v>6147</v>
      </c>
      <c r="H1277" s="190" t="s">
        <v>6147</v>
      </c>
      <c r="I1277" s="190" t="s">
        <v>6147</v>
      </c>
      <c r="J1277" s="190" t="s">
        <v>6147</v>
      </c>
      <c r="K1277" s="190" t="s">
        <v>6147</v>
      </c>
      <c r="L1277" s="190" t="s">
        <v>6147</v>
      </c>
      <c r="M1277" s="190" t="s">
        <v>6147</v>
      </c>
      <c r="N1277" s="190" t="s">
        <v>6147</v>
      </c>
    </row>
    <row r="1278" spans="1:14" x14ac:dyDescent="0.2">
      <c r="A1278" s="190">
        <v>811953</v>
      </c>
      <c r="B1278" s="190" t="s">
        <v>58</v>
      </c>
      <c r="C1278" s="190" t="s">
        <v>6147</v>
      </c>
      <c r="D1278" s="190" t="s">
        <v>6147</v>
      </c>
      <c r="E1278" s="190" t="s">
        <v>6147</v>
      </c>
      <c r="F1278" s="190" t="s">
        <v>6147</v>
      </c>
      <c r="G1278" s="190" t="s">
        <v>6147</v>
      </c>
      <c r="H1278" s="190" t="s">
        <v>6147</v>
      </c>
      <c r="I1278" s="190" t="s">
        <v>6147</v>
      </c>
      <c r="J1278" s="190" t="s">
        <v>6147</v>
      </c>
      <c r="K1278" s="190" t="s">
        <v>6147</v>
      </c>
      <c r="L1278" s="190" t="s">
        <v>6147</v>
      </c>
      <c r="M1278" s="190" t="s">
        <v>6147</v>
      </c>
      <c r="N1278" s="190" t="s">
        <v>6147</v>
      </c>
    </row>
    <row r="1279" spans="1:14" x14ac:dyDescent="0.2">
      <c r="A1279" s="190">
        <v>811963</v>
      </c>
      <c r="B1279" s="190" t="s">
        <v>58</v>
      </c>
      <c r="D1279" s="190" t="s">
        <v>6147</v>
      </c>
      <c r="E1279" s="190" t="s">
        <v>6147</v>
      </c>
      <c r="F1279" s="190" t="s">
        <v>6147</v>
      </c>
      <c r="G1279" s="190" t="s">
        <v>6147</v>
      </c>
      <c r="H1279" s="190" t="s">
        <v>6147</v>
      </c>
      <c r="I1279" s="190" t="s">
        <v>6147</v>
      </c>
      <c r="J1279" s="190" t="s">
        <v>6147</v>
      </c>
      <c r="K1279" s="190" t="s">
        <v>6147</v>
      </c>
      <c r="L1279" s="190" t="s">
        <v>6147</v>
      </c>
      <c r="M1279" s="190" t="s">
        <v>6147</v>
      </c>
      <c r="N1279" s="190" t="s">
        <v>6147</v>
      </c>
    </row>
    <row r="1280" spans="1:14" x14ac:dyDescent="0.2">
      <c r="A1280" s="190">
        <v>811968</v>
      </c>
      <c r="B1280" s="190" t="s">
        <v>58</v>
      </c>
      <c r="C1280" s="190" t="s">
        <v>6147</v>
      </c>
      <c r="D1280" s="190" t="s">
        <v>6147</v>
      </c>
      <c r="E1280" s="190" t="s">
        <v>6147</v>
      </c>
      <c r="F1280" s="190" t="s">
        <v>6147</v>
      </c>
      <c r="G1280" s="190" t="s">
        <v>6147</v>
      </c>
      <c r="H1280" s="190" t="s">
        <v>6147</v>
      </c>
      <c r="I1280" s="190" t="s">
        <v>6147</v>
      </c>
      <c r="J1280" s="190" t="s">
        <v>6147</v>
      </c>
      <c r="K1280" s="190" t="s">
        <v>6147</v>
      </c>
      <c r="L1280" s="190" t="s">
        <v>6147</v>
      </c>
      <c r="M1280" s="190" t="s">
        <v>6147</v>
      </c>
      <c r="N1280" s="190" t="s">
        <v>6147</v>
      </c>
    </row>
    <row r="1281" spans="1:14" x14ac:dyDescent="0.2">
      <c r="A1281" s="190">
        <v>811970</v>
      </c>
      <c r="B1281" s="190" t="s">
        <v>58</v>
      </c>
      <c r="C1281" s="190" t="s">
        <v>6147</v>
      </c>
      <c r="D1281" s="190" t="s">
        <v>6147</v>
      </c>
      <c r="E1281" s="190" t="s">
        <v>6147</v>
      </c>
      <c r="F1281" s="190" t="s">
        <v>6147</v>
      </c>
      <c r="G1281" s="190" t="s">
        <v>6147</v>
      </c>
      <c r="H1281" s="190" t="s">
        <v>6147</v>
      </c>
      <c r="I1281" s="190" t="s">
        <v>6147</v>
      </c>
      <c r="J1281" s="190" t="s">
        <v>6147</v>
      </c>
      <c r="K1281" s="190" t="s">
        <v>6147</v>
      </c>
      <c r="L1281" s="190" t="s">
        <v>6147</v>
      </c>
      <c r="M1281" s="190" t="s">
        <v>6147</v>
      </c>
      <c r="N1281" s="190" t="s">
        <v>6147</v>
      </c>
    </row>
    <row r="1282" spans="1:14" x14ac:dyDescent="0.2">
      <c r="A1282" s="190">
        <v>800017</v>
      </c>
      <c r="B1282" s="190" t="s">
        <v>58</v>
      </c>
      <c r="C1282" s="190" t="s">
        <v>6147</v>
      </c>
      <c r="D1282" s="190" t="s">
        <v>6147</v>
      </c>
      <c r="E1282" s="190" t="s">
        <v>6147</v>
      </c>
      <c r="F1282" s="190" t="s">
        <v>6147</v>
      </c>
      <c r="G1282" s="190" t="s">
        <v>6147</v>
      </c>
      <c r="H1282" s="190" t="s">
        <v>6147</v>
      </c>
      <c r="J1282" s="190" t="s">
        <v>6147</v>
      </c>
      <c r="K1282" s="190" t="s">
        <v>6147</v>
      </c>
      <c r="L1282" s="190" t="s">
        <v>6147</v>
      </c>
      <c r="M1282" s="190" t="s">
        <v>6147</v>
      </c>
      <c r="N1282" s="190" t="s">
        <v>6147</v>
      </c>
    </row>
    <row r="1283" spans="1:14" x14ac:dyDescent="0.2">
      <c r="A1283" s="190">
        <v>802009</v>
      </c>
      <c r="B1283" s="190" t="s">
        <v>58</v>
      </c>
      <c r="C1283" s="190" t="s">
        <v>6147</v>
      </c>
      <c r="D1283" s="190" t="s">
        <v>6147</v>
      </c>
      <c r="F1283" s="190" t="s">
        <v>6147</v>
      </c>
      <c r="G1283" s="190" t="s">
        <v>6147</v>
      </c>
      <c r="H1283" s="190" t="s">
        <v>6147</v>
      </c>
      <c r="J1283" s="190" t="s">
        <v>6147</v>
      </c>
      <c r="K1283" s="190" t="s">
        <v>6147</v>
      </c>
      <c r="L1283" s="190" t="s">
        <v>6147</v>
      </c>
      <c r="N1283" s="190" t="s">
        <v>6147</v>
      </c>
    </row>
    <row r="1284" spans="1:14" x14ac:dyDescent="0.2">
      <c r="A1284" s="190">
        <v>802859</v>
      </c>
      <c r="B1284" s="190" t="s">
        <v>58</v>
      </c>
      <c r="D1284" s="190" t="s">
        <v>6147</v>
      </c>
      <c r="E1284" s="190" t="s">
        <v>6147</v>
      </c>
      <c r="F1284" s="190" t="s">
        <v>6147</v>
      </c>
      <c r="J1284" s="190" t="s">
        <v>6147</v>
      </c>
      <c r="K1284" s="190" t="s">
        <v>6147</v>
      </c>
      <c r="L1284" s="190" t="s">
        <v>6147</v>
      </c>
      <c r="M1284" s="190" t="s">
        <v>6147</v>
      </c>
    </row>
    <row r="1285" spans="1:14" x14ac:dyDescent="0.2">
      <c r="A1285" s="190">
        <v>803137</v>
      </c>
      <c r="B1285" s="190" t="s">
        <v>58</v>
      </c>
      <c r="D1285" s="190" t="s">
        <v>6147</v>
      </c>
      <c r="J1285" s="190" t="s">
        <v>6147</v>
      </c>
      <c r="K1285" s="190" t="s">
        <v>6147</v>
      </c>
      <c r="L1285" s="190" t="s">
        <v>6147</v>
      </c>
      <c r="M1285" s="190" t="s">
        <v>6147</v>
      </c>
    </row>
    <row r="1286" spans="1:14" x14ac:dyDescent="0.2">
      <c r="A1286" s="190">
        <v>803377</v>
      </c>
      <c r="B1286" s="190" t="s">
        <v>58</v>
      </c>
      <c r="C1286" s="190" t="s">
        <v>6147</v>
      </c>
      <c r="D1286" s="190" t="s">
        <v>6147</v>
      </c>
      <c r="E1286" s="190" t="s">
        <v>6147</v>
      </c>
      <c r="F1286" s="190" t="s">
        <v>6147</v>
      </c>
      <c r="H1286" s="190" t="s">
        <v>6147</v>
      </c>
      <c r="I1286" s="190" t="s">
        <v>6147</v>
      </c>
      <c r="K1286" s="190" t="s">
        <v>6147</v>
      </c>
      <c r="L1286" s="190" t="s">
        <v>6147</v>
      </c>
      <c r="M1286" s="190" t="s">
        <v>6147</v>
      </c>
      <c r="N1286" s="190" t="s">
        <v>6147</v>
      </c>
    </row>
    <row r="1287" spans="1:14" x14ac:dyDescent="0.2">
      <c r="A1287" s="190">
        <v>803446</v>
      </c>
      <c r="B1287" s="190" t="s">
        <v>58</v>
      </c>
      <c r="D1287" s="190" t="s">
        <v>6147</v>
      </c>
      <c r="E1287" s="190" t="s">
        <v>6147</v>
      </c>
      <c r="F1287" s="190" t="s">
        <v>6147</v>
      </c>
      <c r="H1287" s="190" t="s">
        <v>6147</v>
      </c>
      <c r="K1287" s="190" t="s">
        <v>6147</v>
      </c>
      <c r="M1287" s="190" t="s">
        <v>6147</v>
      </c>
      <c r="N1287" s="190" t="s">
        <v>6147</v>
      </c>
    </row>
    <row r="1288" spans="1:14" x14ac:dyDescent="0.2">
      <c r="A1288" s="190">
        <v>803694</v>
      </c>
      <c r="B1288" s="190" t="s">
        <v>58</v>
      </c>
      <c r="D1288" s="190" t="s">
        <v>6147</v>
      </c>
      <c r="E1288" s="190" t="s">
        <v>6147</v>
      </c>
      <c r="F1288" s="190" t="s">
        <v>6147</v>
      </c>
      <c r="G1288" s="190" t="s">
        <v>6147</v>
      </c>
      <c r="H1288" s="190" t="s">
        <v>6147</v>
      </c>
      <c r="K1288" s="190" t="s">
        <v>6147</v>
      </c>
      <c r="N1288" s="190" t="s">
        <v>6147</v>
      </c>
    </row>
    <row r="1289" spans="1:14" x14ac:dyDescent="0.2">
      <c r="A1289" s="190">
        <v>803854</v>
      </c>
      <c r="B1289" s="190" t="s">
        <v>58</v>
      </c>
      <c r="C1289" s="190" t="s">
        <v>6147</v>
      </c>
      <c r="D1289" s="190" t="s">
        <v>6147</v>
      </c>
      <c r="E1289" s="190" t="s">
        <v>6147</v>
      </c>
      <c r="F1289" s="190" t="s">
        <v>6147</v>
      </c>
      <c r="G1289" s="190" t="s">
        <v>6147</v>
      </c>
      <c r="H1289" s="190" t="s">
        <v>6147</v>
      </c>
      <c r="I1289" s="190" t="s">
        <v>6147</v>
      </c>
      <c r="J1289" s="190" t="s">
        <v>6147</v>
      </c>
      <c r="K1289" s="190" t="s">
        <v>6147</v>
      </c>
      <c r="L1289" s="190" t="s">
        <v>6147</v>
      </c>
      <c r="M1289" s="190" t="s">
        <v>6147</v>
      </c>
      <c r="N1289" s="190" t="s">
        <v>6147</v>
      </c>
    </row>
    <row r="1290" spans="1:14" x14ac:dyDescent="0.2">
      <c r="A1290" s="190">
        <v>804182</v>
      </c>
      <c r="B1290" s="190" t="s">
        <v>58</v>
      </c>
      <c r="C1290" s="190" t="s">
        <v>6147</v>
      </c>
      <c r="D1290" s="190" t="s">
        <v>6147</v>
      </c>
      <c r="E1290" s="190" t="s">
        <v>6147</v>
      </c>
      <c r="H1290" s="190" t="s">
        <v>6147</v>
      </c>
      <c r="K1290" s="190" t="s">
        <v>6147</v>
      </c>
      <c r="L1290" s="190" t="s">
        <v>6147</v>
      </c>
      <c r="M1290" s="190" t="s">
        <v>6147</v>
      </c>
      <c r="N1290" s="190" t="s">
        <v>6147</v>
      </c>
    </row>
    <row r="1291" spans="1:14" x14ac:dyDescent="0.2">
      <c r="A1291" s="190">
        <v>804851</v>
      </c>
      <c r="B1291" s="190" t="s">
        <v>58</v>
      </c>
      <c r="F1291" s="190" t="s">
        <v>6147</v>
      </c>
      <c r="J1291" s="190" t="s">
        <v>6147</v>
      </c>
      <c r="K1291" s="190" t="s">
        <v>6147</v>
      </c>
      <c r="M1291" s="190" t="s">
        <v>6147</v>
      </c>
      <c r="N1291" s="190" t="s">
        <v>6147</v>
      </c>
    </row>
    <row r="1292" spans="1:14" x14ac:dyDescent="0.2">
      <c r="A1292" s="190">
        <v>804922</v>
      </c>
      <c r="B1292" s="190" t="s">
        <v>58</v>
      </c>
      <c r="G1292" s="190" t="s">
        <v>6147</v>
      </c>
      <c r="H1292" s="190" t="s">
        <v>6147</v>
      </c>
      <c r="J1292" s="190" t="s">
        <v>6147</v>
      </c>
      <c r="M1292" s="190" t="s">
        <v>6147</v>
      </c>
      <c r="N1292" s="190" t="s">
        <v>6147</v>
      </c>
    </row>
    <row r="1293" spans="1:14" x14ac:dyDescent="0.2">
      <c r="A1293" s="190">
        <v>804978</v>
      </c>
      <c r="B1293" s="190" t="s">
        <v>58</v>
      </c>
      <c r="C1293" s="190" t="s">
        <v>6147</v>
      </c>
      <c r="D1293" s="190" t="s">
        <v>6147</v>
      </c>
      <c r="E1293" s="190" t="s">
        <v>6147</v>
      </c>
      <c r="F1293" s="190" t="s">
        <v>6147</v>
      </c>
      <c r="G1293" s="190" t="s">
        <v>6147</v>
      </c>
      <c r="H1293" s="190" t="s">
        <v>6147</v>
      </c>
      <c r="I1293" s="190" t="s">
        <v>6147</v>
      </c>
      <c r="J1293" s="190" t="s">
        <v>6147</v>
      </c>
      <c r="K1293" s="190" t="s">
        <v>6147</v>
      </c>
      <c r="L1293" s="190" t="s">
        <v>6147</v>
      </c>
      <c r="M1293" s="190" t="s">
        <v>6147</v>
      </c>
      <c r="N1293" s="190" t="s">
        <v>6147</v>
      </c>
    </row>
    <row r="1294" spans="1:14" x14ac:dyDescent="0.2">
      <c r="A1294" s="190">
        <v>805188</v>
      </c>
      <c r="B1294" s="190" t="s">
        <v>58</v>
      </c>
      <c r="C1294" s="190" t="s">
        <v>6147</v>
      </c>
      <c r="D1294" s="190" t="s">
        <v>6147</v>
      </c>
      <c r="F1294" s="190" t="s">
        <v>6147</v>
      </c>
      <c r="H1294" s="190" t="s">
        <v>6147</v>
      </c>
      <c r="I1294" s="190" t="s">
        <v>6147</v>
      </c>
      <c r="K1294" s="190" t="s">
        <v>6147</v>
      </c>
      <c r="L1294" s="190" t="s">
        <v>6147</v>
      </c>
      <c r="M1294" s="190" t="s">
        <v>6147</v>
      </c>
      <c r="N1294" s="190" t="s">
        <v>6147</v>
      </c>
    </row>
    <row r="1295" spans="1:14" x14ac:dyDescent="0.2">
      <c r="A1295" s="190">
        <v>805297</v>
      </c>
      <c r="B1295" s="190" t="s">
        <v>58</v>
      </c>
      <c r="D1295" s="190" t="s">
        <v>6147</v>
      </c>
      <c r="E1295" s="190" t="s">
        <v>6147</v>
      </c>
      <c r="F1295" s="190" t="s">
        <v>6147</v>
      </c>
      <c r="J1295" s="190" t="s">
        <v>6147</v>
      </c>
      <c r="K1295" s="190" t="s">
        <v>6147</v>
      </c>
      <c r="L1295" s="190" t="s">
        <v>6147</v>
      </c>
      <c r="M1295" s="190" t="s">
        <v>6147</v>
      </c>
    </row>
    <row r="1296" spans="1:14" x14ac:dyDescent="0.2">
      <c r="A1296" s="190">
        <v>805724</v>
      </c>
      <c r="B1296" s="190" t="s">
        <v>58</v>
      </c>
      <c r="E1296" s="190" t="s">
        <v>6147</v>
      </c>
      <c r="I1296" s="190" t="s">
        <v>6147</v>
      </c>
      <c r="J1296" s="190" t="s">
        <v>6147</v>
      </c>
      <c r="L1296" s="190" t="s">
        <v>6147</v>
      </c>
      <c r="M1296" s="190" t="s">
        <v>6147</v>
      </c>
      <c r="N1296" s="190" t="s">
        <v>6147</v>
      </c>
    </row>
    <row r="1297" spans="1:14" x14ac:dyDescent="0.2">
      <c r="A1297" s="190">
        <v>805727</v>
      </c>
      <c r="B1297" s="190" t="s">
        <v>58</v>
      </c>
      <c r="H1297" s="190" t="s">
        <v>6147</v>
      </c>
      <c r="I1297" s="190" t="s">
        <v>6147</v>
      </c>
      <c r="J1297" s="190" t="s">
        <v>6147</v>
      </c>
      <c r="K1297" s="190" t="s">
        <v>6147</v>
      </c>
      <c r="M1297" s="190" t="s">
        <v>6147</v>
      </c>
      <c r="N1297" s="190" t="s">
        <v>6147</v>
      </c>
    </row>
    <row r="1298" spans="1:14" x14ac:dyDescent="0.2">
      <c r="A1298" s="190">
        <v>805836</v>
      </c>
      <c r="B1298" s="190" t="s">
        <v>58</v>
      </c>
      <c r="D1298" s="190" t="s">
        <v>6147</v>
      </c>
      <c r="E1298" s="190" t="s">
        <v>6147</v>
      </c>
      <c r="F1298" s="190" t="s">
        <v>6147</v>
      </c>
      <c r="H1298" s="190" t="s">
        <v>6147</v>
      </c>
      <c r="K1298" s="190" t="s">
        <v>6147</v>
      </c>
      <c r="L1298" s="190" t="s">
        <v>6147</v>
      </c>
      <c r="M1298" s="190" t="s">
        <v>6147</v>
      </c>
      <c r="N1298" s="190" t="s">
        <v>6147</v>
      </c>
    </row>
    <row r="1299" spans="1:14" x14ac:dyDescent="0.2">
      <c r="A1299" s="190">
        <v>805911</v>
      </c>
      <c r="B1299" s="190" t="s">
        <v>58</v>
      </c>
      <c r="D1299" s="190" t="s">
        <v>6147</v>
      </c>
      <c r="E1299" s="190" t="s">
        <v>6147</v>
      </c>
      <c r="G1299" s="190" t="s">
        <v>6147</v>
      </c>
      <c r="J1299" s="190" t="s">
        <v>6147</v>
      </c>
      <c r="K1299" s="190" t="s">
        <v>6147</v>
      </c>
      <c r="N1299" s="190" t="s">
        <v>6147</v>
      </c>
    </row>
    <row r="1300" spans="1:14" x14ac:dyDescent="0.2">
      <c r="A1300" s="190">
        <v>806371</v>
      </c>
      <c r="B1300" s="190" t="s">
        <v>58</v>
      </c>
      <c r="E1300" s="190" t="s">
        <v>6147</v>
      </c>
      <c r="F1300" s="190" t="s">
        <v>6147</v>
      </c>
      <c r="J1300" s="190" t="s">
        <v>6147</v>
      </c>
      <c r="L1300" s="190" t="s">
        <v>6147</v>
      </c>
      <c r="M1300" s="190" t="s">
        <v>6147</v>
      </c>
    </row>
    <row r="1301" spans="1:14" x14ac:dyDescent="0.2">
      <c r="A1301" s="190">
        <v>806395</v>
      </c>
      <c r="B1301" s="190" t="s">
        <v>58</v>
      </c>
      <c r="D1301" s="190" t="s">
        <v>6147</v>
      </c>
      <c r="E1301" s="190" t="s">
        <v>6147</v>
      </c>
      <c r="I1301" s="190" t="s">
        <v>6147</v>
      </c>
      <c r="K1301" s="190" t="s">
        <v>6147</v>
      </c>
      <c r="N1301" s="190" t="s">
        <v>6147</v>
      </c>
    </row>
    <row r="1302" spans="1:14" x14ac:dyDescent="0.2">
      <c r="A1302" s="190">
        <v>806644</v>
      </c>
      <c r="B1302" s="190" t="s">
        <v>58</v>
      </c>
      <c r="D1302" s="190" t="s">
        <v>6147</v>
      </c>
      <c r="F1302" s="190" t="s">
        <v>6147</v>
      </c>
      <c r="H1302" s="190" t="s">
        <v>6147</v>
      </c>
      <c r="I1302" s="190" t="s">
        <v>6147</v>
      </c>
      <c r="K1302" s="190" t="s">
        <v>6147</v>
      </c>
      <c r="M1302" s="190" t="s">
        <v>6147</v>
      </c>
    </row>
    <row r="1303" spans="1:14" x14ac:dyDescent="0.2">
      <c r="A1303" s="190">
        <v>806714</v>
      </c>
      <c r="B1303" s="190" t="s">
        <v>58</v>
      </c>
      <c r="C1303" s="190" t="s">
        <v>6147</v>
      </c>
      <c r="D1303" s="190" t="s">
        <v>6147</v>
      </c>
      <c r="E1303" s="190" t="s">
        <v>6147</v>
      </c>
      <c r="H1303" s="190" t="s">
        <v>6147</v>
      </c>
      <c r="I1303" s="190" t="s">
        <v>6147</v>
      </c>
      <c r="J1303" s="190" t="s">
        <v>6147</v>
      </c>
      <c r="L1303" s="190" t="s">
        <v>6147</v>
      </c>
      <c r="N1303" s="190" t="s">
        <v>6147</v>
      </c>
    </row>
    <row r="1304" spans="1:14" x14ac:dyDescent="0.2">
      <c r="A1304" s="190">
        <v>806761</v>
      </c>
      <c r="B1304" s="190" t="s">
        <v>58</v>
      </c>
      <c r="E1304" s="190" t="s">
        <v>6147</v>
      </c>
      <c r="H1304" s="190" t="s">
        <v>6147</v>
      </c>
      <c r="J1304" s="190" t="s">
        <v>6147</v>
      </c>
      <c r="K1304" s="190" t="s">
        <v>6147</v>
      </c>
      <c r="M1304" s="190" t="s">
        <v>6147</v>
      </c>
      <c r="N1304" s="190" t="s">
        <v>6147</v>
      </c>
    </row>
    <row r="1305" spans="1:14" x14ac:dyDescent="0.2">
      <c r="A1305" s="190">
        <v>806805</v>
      </c>
      <c r="B1305" s="190" t="s">
        <v>58</v>
      </c>
      <c r="D1305" s="190" t="s">
        <v>6147</v>
      </c>
      <c r="F1305" s="190" t="s">
        <v>6147</v>
      </c>
      <c r="G1305" s="190" t="s">
        <v>6147</v>
      </c>
      <c r="I1305" s="190" t="s">
        <v>6147</v>
      </c>
      <c r="J1305" s="190" t="s">
        <v>6147</v>
      </c>
      <c r="K1305" s="190" t="s">
        <v>6147</v>
      </c>
      <c r="L1305" s="190" t="s">
        <v>6147</v>
      </c>
      <c r="N1305" s="190" t="s">
        <v>6147</v>
      </c>
    </row>
    <row r="1306" spans="1:14" x14ac:dyDescent="0.2">
      <c r="A1306" s="190">
        <v>806892</v>
      </c>
      <c r="B1306" s="190" t="s">
        <v>58</v>
      </c>
      <c r="D1306" s="190" t="s">
        <v>6147</v>
      </c>
      <c r="E1306" s="190" t="s">
        <v>6147</v>
      </c>
      <c r="F1306" s="190" t="s">
        <v>6147</v>
      </c>
      <c r="J1306" s="190" t="s">
        <v>6147</v>
      </c>
      <c r="K1306" s="190" t="s">
        <v>6147</v>
      </c>
      <c r="M1306" s="190" t="s">
        <v>6147</v>
      </c>
    </row>
    <row r="1307" spans="1:14" x14ac:dyDescent="0.2">
      <c r="A1307" s="190">
        <v>806991</v>
      </c>
      <c r="B1307" s="190" t="s">
        <v>58</v>
      </c>
      <c r="C1307" s="190" t="s">
        <v>6147</v>
      </c>
      <c r="D1307" s="190" t="s">
        <v>6147</v>
      </c>
      <c r="E1307" s="190" t="s">
        <v>6147</v>
      </c>
      <c r="F1307" s="190" t="s">
        <v>6147</v>
      </c>
      <c r="H1307" s="190" t="s">
        <v>6147</v>
      </c>
      <c r="I1307" s="190" t="s">
        <v>6147</v>
      </c>
      <c r="J1307" s="190" t="s">
        <v>6147</v>
      </c>
      <c r="K1307" s="190" t="s">
        <v>6147</v>
      </c>
      <c r="L1307" s="190" t="s">
        <v>6147</v>
      </c>
      <c r="M1307" s="190" t="s">
        <v>6147</v>
      </c>
      <c r="N1307" s="190" t="s">
        <v>6147</v>
      </c>
    </row>
    <row r="1308" spans="1:14" x14ac:dyDescent="0.2">
      <c r="A1308" s="190">
        <v>807198</v>
      </c>
      <c r="B1308" s="190" t="s">
        <v>58</v>
      </c>
      <c r="C1308" s="190" t="s">
        <v>6147</v>
      </c>
      <c r="D1308" s="190" t="s">
        <v>6147</v>
      </c>
      <c r="E1308" s="190" t="s">
        <v>6147</v>
      </c>
      <c r="F1308" s="190" t="s">
        <v>6147</v>
      </c>
      <c r="G1308" s="190" t="s">
        <v>6147</v>
      </c>
      <c r="H1308" s="190" t="s">
        <v>6147</v>
      </c>
      <c r="I1308" s="190" t="s">
        <v>6147</v>
      </c>
      <c r="J1308" s="190" t="s">
        <v>6147</v>
      </c>
      <c r="K1308" s="190" t="s">
        <v>6147</v>
      </c>
      <c r="L1308" s="190" t="s">
        <v>6147</v>
      </c>
      <c r="M1308" s="190" t="s">
        <v>6147</v>
      </c>
      <c r="N1308" s="190" t="s">
        <v>6147</v>
      </c>
    </row>
    <row r="1309" spans="1:14" x14ac:dyDescent="0.2">
      <c r="A1309" s="190">
        <v>807217</v>
      </c>
      <c r="B1309" s="190" t="s">
        <v>58</v>
      </c>
      <c r="D1309" s="190" t="s">
        <v>6147</v>
      </c>
      <c r="G1309" s="190" t="s">
        <v>6147</v>
      </c>
      <c r="J1309" s="190" t="s">
        <v>6147</v>
      </c>
      <c r="K1309" s="190" t="s">
        <v>6147</v>
      </c>
      <c r="L1309" s="190" t="s">
        <v>6147</v>
      </c>
    </row>
    <row r="1310" spans="1:14" x14ac:dyDescent="0.2">
      <c r="A1310" s="190">
        <v>807340</v>
      </c>
      <c r="B1310" s="190" t="s">
        <v>58</v>
      </c>
      <c r="D1310" s="190" t="s">
        <v>6147</v>
      </c>
      <c r="G1310" s="190" t="s">
        <v>6147</v>
      </c>
      <c r="H1310" s="190" t="s">
        <v>6147</v>
      </c>
      <c r="I1310" s="190" t="s">
        <v>6147</v>
      </c>
      <c r="J1310" s="190" t="s">
        <v>6147</v>
      </c>
      <c r="K1310" s="190" t="s">
        <v>6147</v>
      </c>
      <c r="M1310" s="190" t="s">
        <v>6147</v>
      </c>
      <c r="N1310" s="190" t="s">
        <v>6147</v>
      </c>
    </row>
    <row r="1311" spans="1:14" x14ac:dyDescent="0.2">
      <c r="A1311" s="190">
        <v>807344</v>
      </c>
      <c r="B1311" s="190" t="s">
        <v>58</v>
      </c>
      <c r="D1311" s="190" t="s">
        <v>6147</v>
      </c>
      <c r="E1311" s="190" t="s">
        <v>6147</v>
      </c>
      <c r="F1311" s="190" t="s">
        <v>6147</v>
      </c>
      <c r="G1311" s="190" t="s">
        <v>6147</v>
      </c>
      <c r="I1311" s="190" t="s">
        <v>6147</v>
      </c>
      <c r="J1311" s="190" t="s">
        <v>6147</v>
      </c>
      <c r="K1311" s="190" t="s">
        <v>6147</v>
      </c>
      <c r="L1311" s="190" t="s">
        <v>6147</v>
      </c>
      <c r="M1311" s="190" t="s">
        <v>6147</v>
      </c>
    </row>
    <row r="1312" spans="1:14" x14ac:dyDescent="0.2">
      <c r="A1312" s="190">
        <v>807348</v>
      </c>
      <c r="B1312" s="190" t="s">
        <v>58</v>
      </c>
      <c r="D1312" s="190" t="s">
        <v>6147</v>
      </c>
      <c r="F1312" s="190" t="s">
        <v>6147</v>
      </c>
      <c r="G1312" s="190" t="s">
        <v>6147</v>
      </c>
      <c r="J1312" s="190" t="s">
        <v>6147</v>
      </c>
      <c r="K1312" s="190" t="s">
        <v>6147</v>
      </c>
      <c r="L1312" s="190" t="s">
        <v>6147</v>
      </c>
      <c r="M1312" s="190" t="s">
        <v>6147</v>
      </c>
      <c r="N1312" s="190" t="s">
        <v>6147</v>
      </c>
    </row>
    <row r="1313" spans="1:14" x14ac:dyDescent="0.2">
      <c r="A1313" s="190">
        <v>807470</v>
      </c>
      <c r="B1313" s="190" t="s">
        <v>58</v>
      </c>
      <c r="D1313" s="190" t="s">
        <v>6147</v>
      </c>
      <c r="E1313" s="190" t="s">
        <v>6147</v>
      </c>
      <c r="H1313" s="190" t="s">
        <v>6147</v>
      </c>
      <c r="I1313" s="190" t="s">
        <v>6147</v>
      </c>
      <c r="K1313" s="190" t="s">
        <v>6147</v>
      </c>
      <c r="L1313" s="190" t="s">
        <v>6147</v>
      </c>
      <c r="M1313" s="190" t="s">
        <v>6147</v>
      </c>
      <c r="N1313" s="190" t="s">
        <v>6147</v>
      </c>
    </row>
    <row r="1314" spans="1:14" x14ac:dyDescent="0.2">
      <c r="A1314" s="190">
        <v>807514</v>
      </c>
      <c r="B1314" s="190" t="s">
        <v>58</v>
      </c>
      <c r="D1314" s="190" t="s">
        <v>6147</v>
      </c>
      <c r="F1314" s="190" t="s">
        <v>6147</v>
      </c>
      <c r="H1314" s="190" t="s">
        <v>6147</v>
      </c>
      <c r="I1314" s="190" t="s">
        <v>6147</v>
      </c>
      <c r="K1314" s="190" t="s">
        <v>6147</v>
      </c>
      <c r="L1314" s="190" t="s">
        <v>6147</v>
      </c>
      <c r="M1314" s="190" t="s">
        <v>6147</v>
      </c>
      <c r="N1314" s="190" t="s">
        <v>6147</v>
      </c>
    </row>
    <row r="1315" spans="1:14" x14ac:dyDescent="0.2">
      <c r="A1315" s="190">
        <v>807578</v>
      </c>
      <c r="B1315" s="190" t="s">
        <v>58</v>
      </c>
      <c r="D1315" s="190" t="s">
        <v>6147</v>
      </c>
      <c r="I1315" s="190" t="s">
        <v>6147</v>
      </c>
      <c r="J1315" s="190" t="s">
        <v>6147</v>
      </c>
      <c r="K1315" s="190" t="s">
        <v>6147</v>
      </c>
      <c r="L1315" s="190" t="s">
        <v>6147</v>
      </c>
    </row>
    <row r="1316" spans="1:14" x14ac:dyDescent="0.2">
      <c r="A1316" s="190">
        <v>807620</v>
      </c>
      <c r="B1316" s="190" t="s">
        <v>58</v>
      </c>
      <c r="D1316" s="190" t="s">
        <v>6147</v>
      </c>
      <c r="E1316" s="190" t="s">
        <v>6147</v>
      </c>
      <c r="F1316" s="190" t="s">
        <v>6147</v>
      </c>
      <c r="H1316" s="190" t="s">
        <v>6147</v>
      </c>
      <c r="K1316" s="190" t="s">
        <v>6147</v>
      </c>
      <c r="M1316" s="190" t="s">
        <v>6147</v>
      </c>
      <c r="N1316" s="190" t="s">
        <v>6147</v>
      </c>
    </row>
    <row r="1317" spans="1:14" x14ac:dyDescent="0.2">
      <c r="A1317" s="190">
        <v>807643</v>
      </c>
      <c r="B1317" s="190" t="s">
        <v>58</v>
      </c>
      <c r="C1317" s="190" t="s">
        <v>6147</v>
      </c>
      <c r="D1317" s="190" t="s">
        <v>6147</v>
      </c>
      <c r="K1317" s="190" t="s">
        <v>6147</v>
      </c>
      <c r="L1317" s="190" t="s">
        <v>6147</v>
      </c>
      <c r="M1317" s="190" t="s">
        <v>6147</v>
      </c>
      <c r="N1317" s="190" t="s">
        <v>6147</v>
      </c>
    </row>
    <row r="1318" spans="1:14" x14ac:dyDescent="0.2">
      <c r="A1318" s="190">
        <v>807818</v>
      </c>
      <c r="B1318" s="190" t="s">
        <v>58</v>
      </c>
      <c r="C1318" s="190" t="s">
        <v>6147</v>
      </c>
      <c r="D1318" s="190" t="s">
        <v>6147</v>
      </c>
      <c r="E1318" s="190" t="s">
        <v>6147</v>
      </c>
      <c r="F1318" s="190" t="s">
        <v>6147</v>
      </c>
      <c r="G1318" s="190" t="s">
        <v>6147</v>
      </c>
      <c r="H1318" s="190" t="s">
        <v>6147</v>
      </c>
      <c r="I1318" s="190" t="s">
        <v>6147</v>
      </c>
      <c r="J1318" s="190" t="s">
        <v>6147</v>
      </c>
      <c r="K1318" s="190" t="s">
        <v>6147</v>
      </c>
      <c r="L1318" s="190" t="s">
        <v>6147</v>
      </c>
      <c r="M1318" s="190" t="s">
        <v>6147</v>
      </c>
      <c r="N1318" s="190" t="s">
        <v>6147</v>
      </c>
    </row>
    <row r="1319" spans="1:14" x14ac:dyDescent="0.2">
      <c r="A1319" s="190">
        <v>807876</v>
      </c>
      <c r="B1319" s="190" t="s">
        <v>58</v>
      </c>
      <c r="C1319" s="190" t="s">
        <v>6147</v>
      </c>
      <c r="D1319" s="190" t="s">
        <v>6147</v>
      </c>
      <c r="K1319" s="190" t="s">
        <v>6147</v>
      </c>
      <c r="L1319" s="190" t="s">
        <v>6147</v>
      </c>
      <c r="M1319" s="190" t="s">
        <v>6147</v>
      </c>
    </row>
    <row r="1320" spans="1:14" x14ac:dyDescent="0.2">
      <c r="A1320" s="190">
        <v>807964</v>
      </c>
      <c r="B1320" s="190" t="s">
        <v>58</v>
      </c>
      <c r="D1320" s="190" t="s">
        <v>6147</v>
      </c>
      <c r="H1320" s="190" t="s">
        <v>6147</v>
      </c>
      <c r="K1320" s="190" t="s">
        <v>6147</v>
      </c>
      <c r="L1320" s="190" t="s">
        <v>6147</v>
      </c>
      <c r="M1320" s="190" t="s">
        <v>6147</v>
      </c>
      <c r="N1320" s="190" t="s">
        <v>6147</v>
      </c>
    </row>
    <row r="1321" spans="1:14" x14ac:dyDescent="0.2">
      <c r="A1321" s="190">
        <v>808000</v>
      </c>
      <c r="B1321" s="190" t="s">
        <v>58</v>
      </c>
      <c r="D1321" s="190" t="s">
        <v>6147</v>
      </c>
      <c r="E1321" s="190" t="s">
        <v>6147</v>
      </c>
      <c r="G1321" s="190" t="s">
        <v>6147</v>
      </c>
      <c r="K1321" s="190" t="s">
        <v>6147</v>
      </c>
      <c r="L1321" s="190" t="s">
        <v>6147</v>
      </c>
      <c r="M1321" s="190" t="s">
        <v>6147</v>
      </c>
    </row>
    <row r="1322" spans="1:14" x14ac:dyDescent="0.2">
      <c r="A1322" s="190">
        <v>808008</v>
      </c>
      <c r="B1322" s="190" t="s">
        <v>58</v>
      </c>
      <c r="C1322" s="190" t="s">
        <v>6147</v>
      </c>
      <c r="D1322" s="190" t="s">
        <v>6147</v>
      </c>
      <c r="I1322" s="190" t="s">
        <v>6147</v>
      </c>
      <c r="J1322" s="190" t="s">
        <v>6147</v>
      </c>
      <c r="L1322" s="190" t="s">
        <v>6147</v>
      </c>
      <c r="M1322" s="190" t="s">
        <v>6147</v>
      </c>
      <c r="N1322" s="190" t="s">
        <v>6147</v>
      </c>
    </row>
    <row r="1323" spans="1:14" x14ac:dyDescent="0.2">
      <c r="A1323" s="190">
        <v>808013</v>
      </c>
      <c r="B1323" s="190" t="s">
        <v>58</v>
      </c>
      <c r="D1323" s="190" t="s">
        <v>6147</v>
      </c>
      <c r="G1323" s="190" t="s">
        <v>6147</v>
      </c>
      <c r="H1323" s="190" t="s">
        <v>6147</v>
      </c>
      <c r="K1323" s="190" t="s">
        <v>6147</v>
      </c>
      <c r="M1323" s="190" t="s">
        <v>6147</v>
      </c>
      <c r="N1323" s="190" t="s">
        <v>6147</v>
      </c>
    </row>
    <row r="1324" spans="1:14" x14ac:dyDescent="0.2">
      <c r="A1324" s="190">
        <v>808132</v>
      </c>
      <c r="B1324" s="190" t="s">
        <v>58</v>
      </c>
      <c r="D1324" s="190" t="s">
        <v>6147</v>
      </c>
      <c r="E1324" s="190" t="s">
        <v>6147</v>
      </c>
      <c r="I1324" s="190" t="s">
        <v>6147</v>
      </c>
      <c r="J1324" s="190" t="s">
        <v>6147</v>
      </c>
      <c r="K1324" s="190" t="s">
        <v>6147</v>
      </c>
      <c r="M1324" s="190" t="s">
        <v>6147</v>
      </c>
    </row>
    <row r="1325" spans="1:14" x14ac:dyDescent="0.2">
      <c r="A1325" s="190">
        <v>808168</v>
      </c>
      <c r="B1325" s="190" t="s">
        <v>58</v>
      </c>
      <c r="D1325" s="190" t="s">
        <v>6147</v>
      </c>
      <c r="H1325" s="190" t="s">
        <v>6147</v>
      </c>
      <c r="I1325" s="190" t="s">
        <v>6147</v>
      </c>
      <c r="J1325" s="190" t="s">
        <v>6147</v>
      </c>
      <c r="K1325" s="190" t="s">
        <v>6147</v>
      </c>
      <c r="M1325" s="190" t="s">
        <v>6147</v>
      </c>
      <c r="N1325" s="190" t="s">
        <v>6147</v>
      </c>
    </row>
    <row r="1326" spans="1:14" x14ac:dyDescent="0.2">
      <c r="A1326" s="190">
        <v>808206</v>
      </c>
      <c r="B1326" s="190" t="s">
        <v>58</v>
      </c>
      <c r="D1326" s="190" t="s">
        <v>6147</v>
      </c>
      <c r="E1326" s="190" t="s">
        <v>6147</v>
      </c>
      <c r="K1326" s="190" t="s">
        <v>6147</v>
      </c>
      <c r="L1326" s="190" t="s">
        <v>6147</v>
      </c>
      <c r="M1326" s="190" t="s">
        <v>6147</v>
      </c>
      <c r="N1326" s="190" t="s">
        <v>6147</v>
      </c>
    </row>
    <row r="1327" spans="1:14" x14ac:dyDescent="0.2">
      <c r="A1327" s="190">
        <v>808267</v>
      </c>
      <c r="B1327" s="190" t="s">
        <v>58</v>
      </c>
      <c r="D1327" s="190" t="s">
        <v>6147</v>
      </c>
      <c r="F1327" s="190" t="s">
        <v>6147</v>
      </c>
      <c r="H1327" s="190" t="s">
        <v>6147</v>
      </c>
      <c r="J1327" s="190" t="s">
        <v>6147</v>
      </c>
      <c r="K1327" s="190" t="s">
        <v>6147</v>
      </c>
      <c r="M1327" s="190" t="s">
        <v>6147</v>
      </c>
      <c r="N1327" s="190" t="s">
        <v>6147</v>
      </c>
    </row>
    <row r="1328" spans="1:14" x14ac:dyDescent="0.2">
      <c r="A1328" s="190">
        <v>808284</v>
      </c>
      <c r="B1328" s="190" t="s">
        <v>58</v>
      </c>
      <c r="D1328" s="190" t="s">
        <v>6147</v>
      </c>
      <c r="E1328" s="190" t="s">
        <v>6147</v>
      </c>
      <c r="F1328" s="190" t="s">
        <v>6147</v>
      </c>
      <c r="G1328" s="190" t="s">
        <v>6147</v>
      </c>
      <c r="K1328" s="190" t="s">
        <v>6147</v>
      </c>
      <c r="L1328" s="190" t="s">
        <v>6147</v>
      </c>
      <c r="N1328" s="190" t="s">
        <v>6147</v>
      </c>
    </row>
    <row r="1329" spans="1:14" x14ac:dyDescent="0.2">
      <c r="A1329" s="190">
        <v>808322</v>
      </c>
      <c r="B1329" s="190" t="s">
        <v>58</v>
      </c>
      <c r="C1329" s="190" t="s">
        <v>6147</v>
      </c>
      <c r="D1329" s="190" t="s">
        <v>6147</v>
      </c>
      <c r="E1329" s="190" t="s">
        <v>6147</v>
      </c>
      <c r="H1329" s="190" t="s">
        <v>6147</v>
      </c>
      <c r="N1329" s="190" t="s">
        <v>6147</v>
      </c>
    </row>
    <row r="1330" spans="1:14" x14ac:dyDescent="0.2">
      <c r="A1330" s="190">
        <v>808356</v>
      </c>
      <c r="B1330" s="190" t="s">
        <v>58</v>
      </c>
      <c r="D1330" s="190" t="s">
        <v>6147</v>
      </c>
      <c r="E1330" s="190" t="s">
        <v>6147</v>
      </c>
      <c r="G1330" s="190" t="s">
        <v>6147</v>
      </c>
      <c r="H1330" s="190" t="s">
        <v>6147</v>
      </c>
      <c r="I1330" s="190" t="s">
        <v>6147</v>
      </c>
      <c r="J1330" s="190" t="s">
        <v>6147</v>
      </c>
      <c r="K1330" s="190" t="s">
        <v>6147</v>
      </c>
      <c r="L1330" s="190" t="s">
        <v>6147</v>
      </c>
      <c r="M1330" s="190" t="s">
        <v>6147</v>
      </c>
      <c r="N1330" s="190" t="s">
        <v>6147</v>
      </c>
    </row>
    <row r="1331" spans="1:14" x14ac:dyDescent="0.2">
      <c r="A1331" s="190">
        <v>808421</v>
      </c>
      <c r="B1331" s="190" t="s">
        <v>58</v>
      </c>
      <c r="C1331" s="190" t="s">
        <v>6147</v>
      </c>
      <c r="D1331" s="190" t="s">
        <v>6147</v>
      </c>
      <c r="E1331" s="190" t="s">
        <v>6147</v>
      </c>
      <c r="F1331" s="190" t="s">
        <v>6147</v>
      </c>
      <c r="G1331" s="190" t="s">
        <v>6147</v>
      </c>
      <c r="H1331" s="190" t="s">
        <v>6147</v>
      </c>
      <c r="J1331" s="190" t="s">
        <v>6147</v>
      </c>
      <c r="K1331" s="190" t="s">
        <v>6147</v>
      </c>
      <c r="L1331" s="190" t="s">
        <v>6147</v>
      </c>
      <c r="M1331" s="190" t="s">
        <v>6147</v>
      </c>
      <c r="N1331" s="190" t="s">
        <v>6147</v>
      </c>
    </row>
    <row r="1332" spans="1:14" x14ac:dyDescent="0.2">
      <c r="A1332" s="190">
        <v>808479</v>
      </c>
      <c r="B1332" s="190" t="s">
        <v>58</v>
      </c>
      <c r="D1332" s="190" t="s">
        <v>6147</v>
      </c>
      <c r="H1332" s="190" t="s">
        <v>6147</v>
      </c>
      <c r="J1332" s="190" t="s">
        <v>6147</v>
      </c>
      <c r="M1332" s="190" t="s">
        <v>6147</v>
      </c>
      <c r="N1332" s="190" t="s">
        <v>6147</v>
      </c>
    </row>
    <row r="1333" spans="1:14" x14ac:dyDescent="0.2">
      <c r="A1333" s="190">
        <v>808486</v>
      </c>
      <c r="B1333" s="190" t="s">
        <v>58</v>
      </c>
      <c r="E1333" s="190" t="s">
        <v>6147</v>
      </c>
      <c r="H1333" s="190" t="s">
        <v>6147</v>
      </c>
      <c r="K1333" s="190" t="s">
        <v>6147</v>
      </c>
      <c r="L1333" s="190" t="s">
        <v>6147</v>
      </c>
      <c r="N1333" s="190" t="s">
        <v>6147</v>
      </c>
    </row>
    <row r="1334" spans="1:14" x14ac:dyDescent="0.2">
      <c r="A1334" s="190">
        <v>808550</v>
      </c>
      <c r="B1334" s="190" t="s">
        <v>58</v>
      </c>
      <c r="D1334" s="190" t="s">
        <v>6147</v>
      </c>
      <c r="E1334" s="190" t="s">
        <v>6147</v>
      </c>
      <c r="H1334" s="190" t="s">
        <v>6147</v>
      </c>
      <c r="L1334" s="190" t="s">
        <v>6147</v>
      </c>
      <c r="N1334" s="190" t="s">
        <v>6147</v>
      </c>
    </row>
    <row r="1335" spans="1:14" x14ac:dyDescent="0.2">
      <c r="A1335" s="190">
        <v>808569</v>
      </c>
      <c r="B1335" s="190" t="s">
        <v>58</v>
      </c>
      <c r="D1335" s="190" t="s">
        <v>6147</v>
      </c>
      <c r="E1335" s="190" t="s">
        <v>6147</v>
      </c>
      <c r="G1335" s="190" t="s">
        <v>6147</v>
      </c>
      <c r="J1335" s="190" t="s">
        <v>6147</v>
      </c>
      <c r="K1335" s="190" t="s">
        <v>6147</v>
      </c>
      <c r="L1335" s="190" t="s">
        <v>6147</v>
      </c>
      <c r="N1335" s="190" t="s">
        <v>6147</v>
      </c>
    </row>
    <row r="1336" spans="1:14" x14ac:dyDescent="0.2">
      <c r="A1336" s="190">
        <v>808588</v>
      </c>
      <c r="B1336" s="190" t="s">
        <v>58</v>
      </c>
      <c r="C1336" s="190" t="s">
        <v>6147</v>
      </c>
      <c r="D1336" s="190" t="s">
        <v>6147</v>
      </c>
      <c r="E1336" s="190" t="s">
        <v>6147</v>
      </c>
      <c r="F1336" s="190" t="s">
        <v>6147</v>
      </c>
      <c r="I1336" s="190" t="s">
        <v>6147</v>
      </c>
      <c r="K1336" s="190" t="s">
        <v>6147</v>
      </c>
      <c r="L1336" s="190" t="s">
        <v>6147</v>
      </c>
      <c r="M1336" s="190" t="s">
        <v>6147</v>
      </c>
      <c r="N1336" s="190" t="s">
        <v>6147</v>
      </c>
    </row>
    <row r="1337" spans="1:14" x14ac:dyDescent="0.2">
      <c r="A1337" s="190">
        <v>808646</v>
      </c>
      <c r="B1337" s="190" t="s">
        <v>58</v>
      </c>
      <c r="C1337" s="190" t="s">
        <v>6147</v>
      </c>
      <c r="D1337" s="190" t="s">
        <v>6147</v>
      </c>
      <c r="F1337" s="190" t="s">
        <v>6147</v>
      </c>
      <c r="G1337" s="190" t="s">
        <v>6147</v>
      </c>
      <c r="I1337" s="190" t="s">
        <v>6147</v>
      </c>
      <c r="J1337" s="190" t="s">
        <v>6147</v>
      </c>
      <c r="K1337" s="190" t="s">
        <v>6147</v>
      </c>
      <c r="L1337" s="190" t="s">
        <v>6147</v>
      </c>
    </row>
    <row r="1338" spans="1:14" x14ac:dyDescent="0.2">
      <c r="A1338" s="190">
        <v>808785</v>
      </c>
      <c r="B1338" s="190" t="s">
        <v>58</v>
      </c>
      <c r="C1338" s="190" t="s">
        <v>6147</v>
      </c>
      <c r="D1338" s="190" t="s">
        <v>6147</v>
      </c>
      <c r="E1338" s="190" t="s">
        <v>6147</v>
      </c>
      <c r="H1338" s="190" t="s">
        <v>6147</v>
      </c>
      <c r="K1338" s="190" t="s">
        <v>6147</v>
      </c>
      <c r="L1338" s="190" t="s">
        <v>6147</v>
      </c>
      <c r="M1338" s="190" t="s">
        <v>6147</v>
      </c>
      <c r="N1338" s="190" t="s">
        <v>6147</v>
      </c>
    </row>
    <row r="1339" spans="1:14" x14ac:dyDescent="0.2">
      <c r="A1339" s="190">
        <v>808892</v>
      </c>
      <c r="B1339" s="190" t="s">
        <v>58</v>
      </c>
      <c r="C1339" s="190" t="s">
        <v>6147</v>
      </c>
      <c r="D1339" s="190" t="s">
        <v>6147</v>
      </c>
      <c r="E1339" s="190" t="s">
        <v>6147</v>
      </c>
      <c r="G1339" s="190" t="s">
        <v>6147</v>
      </c>
      <c r="K1339" s="190" t="s">
        <v>6147</v>
      </c>
      <c r="L1339" s="190" t="s">
        <v>6147</v>
      </c>
      <c r="N1339" s="190" t="s">
        <v>6147</v>
      </c>
    </row>
    <row r="1340" spans="1:14" x14ac:dyDescent="0.2">
      <c r="A1340" s="190">
        <v>808921</v>
      </c>
      <c r="B1340" s="190" t="s">
        <v>58</v>
      </c>
      <c r="D1340" s="190" t="s">
        <v>6147</v>
      </c>
      <c r="E1340" s="190" t="s">
        <v>6147</v>
      </c>
      <c r="K1340" s="190" t="s">
        <v>6147</v>
      </c>
      <c r="L1340" s="190" t="s">
        <v>6147</v>
      </c>
      <c r="M1340" s="190" t="s">
        <v>6147</v>
      </c>
      <c r="N1340" s="190" t="s">
        <v>6147</v>
      </c>
    </row>
    <row r="1341" spans="1:14" x14ac:dyDescent="0.2">
      <c r="A1341" s="190">
        <v>808924</v>
      </c>
      <c r="B1341" s="190" t="s">
        <v>58</v>
      </c>
      <c r="F1341" s="190" t="s">
        <v>6147</v>
      </c>
      <c r="J1341" s="190" t="s">
        <v>6147</v>
      </c>
      <c r="K1341" s="190" t="s">
        <v>6147</v>
      </c>
      <c r="L1341" s="190" t="s">
        <v>6147</v>
      </c>
      <c r="M1341" s="190" t="s">
        <v>6147</v>
      </c>
    </row>
    <row r="1342" spans="1:14" x14ac:dyDescent="0.2">
      <c r="A1342" s="190">
        <v>808934</v>
      </c>
      <c r="B1342" s="190" t="s">
        <v>58</v>
      </c>
      <c r="C1342" s="190" t="s">
        <v>6147</v>
      </c>
      <c r="D1342" s="190" t="s">
        <v>6147</v>
      </c>
      <c r="E1342" s="190" t="s">
        <v>6147</v>
      </c>
      <c r="F1342" s="190" t="s">
        <v>6147</v>
      </c>
      <c r="I1342" s="190" t="s">
        <v>6147</v>
      </c>
      <c r="J1342" s="190" t="s">
        <v>6147</v>
      </c>
      <c r="K1342" s="190" t="s">
        <v>6147</v>
      </c>
      <c r="L1342" s="190" t="s">
        <v>6147</v>
      </c>
      <c r="M1342" s="190" t="s">
        <v>6147</v>
      </c>
      <c r="N1342" s="190" t="s">
        <v>6147</v>
      </c>
    </row>
    <row r="1343" spans="1:14" x14ac:dyDescent="0.2">
      <c r="A1343" s="190">
        <v>808937</v>
      </c>
      <c r="B1343" s="190" t="s">
        <v>58</v>
      </c>
      <c r="D1343" s="190" t="s">
        <v>6147</v>
      </c>
      <c r="E1343" s="190" t="s">
        <v>6147</v>
      </c>
      <c r="F1343" s="190" t="s">
        <v>6147</v>
      </c>
      <c r="H1343" s="190" t="s">
        <v>6147</v>
      </c>
      <c r="K1343" s="190" t="s">
        <v>6147</v>
      </c>
      <c r="L1343" s="190" t="s">
        <v>6147</v>
      </c>
      <c r="N1343" s="190" t="s">
        <v>6147</v>
      </c>
    </row>
    <row r="1344" spans="1:14" x14ac:dyDescent="0.2">
      <c r="A1344" s="190">
        <v>809122</v>
      </c>
      <c r="B1344" s="190" t="s">
        <v>58</v>
      </c>
      <c r="D1344" s="190" t="s">
        <v>6147</v>
      </c>
      <c r="I1344" s="190" t="s">
        <v>6147</v>
      </c>
      <c r="K1344" s="190" t="s">
        <v>6147</v>
      </c>
      <c r="L1344" s="190" t="s">
        <v>6147</v>
      </c>
      <c r="M1344" s="190" t="s">
        <v>6147</v>
      </c>
      <c r="N1344" s="190" t="s">
        <v>6147</v>
      </c>
    </row>
    <row r="1345" spans="1:14" x14ac:dyDescent="0.2">
      <c r="A1345" s="190">
        <v>809155</v>
      </c>
      <c r="B1345" s="190" t="s">
        <v>58</v>
      </c>
      <c r="F1345" s="190" t="s">
        <v>6147</v>
      </c>
      <c r="H1345" s="190" t="s">
        <v>6147</v>
      </c>
      <c r="K1345" s="190" t="s">
        <v>6147</v>
      </c>
      <c r="L1345" s="190" t="s">
        <v>6147</v>
      </c>
      <c r="N1345" s="190" t="s">
        <v>6147</v>
      </c>
    </row>
    <row r="1346" spans="1:14" x14ac:dyDescent="0.2">
      <c r="A1346" s="190">
        <v>809231</v>
      </c>
      <c r="B1346" s="190" t="s">
        <v>58</v>
      </c>
      <c r="D1346" s="190" t="s">
        <v>6147</v>
      </c>
      <c r="F1346" s="190" t="s">
        <v>6147</v>
      </c>
      <c r="I1346" s="190" t="s">
        <v>6147</v>
      </c>
      <c r="K1346" s="190" t="s">
        <v>6147</v>
      </c>
      <c r="L1346" s="190" t="s">
        <v>6147</v>
      </c>
      <c r="N1346" s="190" t="s">
        <v>6147</v>
      </c>
    </row>
    <row r="1347" spans="1:14" x14ac:dyDescent="0.2">
      <c r="A1347" s="190">
        <v>809320</v>
      </c>
      <c r="B1347" s="190" t="s">
        <v>58</v>
      </c>
      <c r="D1347" s="190" t="s">
        <v>6147</v>
      </c>
      <c r="H1347" s="190" t="s">
        <v>6147</v>
      </c>
      <c r="L1347" s="190" t="s">
        <v>6147</v>
      </c>
      <c r="M1347" s="190" t="s">
        <v>6147</v>
      </c>
      <c r="N1347" s="190" t="s">
        <v>6147</v>
      </c>
    </row>
    <row r="1348" spans="1:14" x14ac:dyDescent="0.2">
      <c r="A1348" s="190">
        <v>809351</v>
      </c>
      <c r="B1348" s="190" t="s">
        <v>58</v>
      </c>
      <c r="D1348" s="190" t="s">
        <v>6147</v>
      </c>
      <c r="E1348" s="190" t="s">
        <v>6147</v>
      </c>
      <c r="F1348" s="190" t="s">
        <v>6147</v>
      </c>
      <c r="G1348" s="190" t="s">
        <v>6147</v>
      </c>
      <c r="J1348" s="190" t="s">
        <v>6147</v>
      </c>
      <c r="K1348" s="190" t="s">
        <v>6147</v>
      </c>
      <c r="L1348" s="190" t="s">
        <v>6147</v>
      </c>
      <c r="M1348" s="190" t="s">
        <v>6147</v>
      </c>
      <c r="N1348" s="190" t="s">
        <v>6147</v>
      </c>
    </row>
    <row r="1349" spans="1:14" x14ac:dyDescent="0.2">
      <c r="A1349" s="190">
        <v>809369</v>
      </c>
      <c r="B1349" s="190" t="s">
        <v>58</v>
      </c>
      <c r="D1349" s="190" t="s">
        <v>6147</v>
      </c>
      <c r="E1349" s="190" t="s">
        <v>6147</v>
      </c>
      <c r="G1349" s="190" t="s">
        <v>6147</v>
      </c>
      <c r="I1349" s="190" t="s">
        <v>6147</v>
      </c>
      <c r="K1349" s="190" t="s">
        <v>6147</v>
      </c>
    </row>
    <row r="1350" spans="1:14" x14ac:dyDescent="0.2">
      <c r="A1350" s="190">
        <v>809403</v>
      </c>
      <c r="B1350" s="190" t="s">
        <v>58</v>
      </c>
      <c r="D1350" s="190" t="s">
        <v>6147</v>
      </c>
      <c r="E1350" s="190" t="s">
        <v>6147</v>
      </c>
      <c r="F1350" s="190" t="s">
        <v>6147</v>
      </c>
      <c r="G1350" s="190" t="s">
        <v>6147</v>
      </c>
      <c r="H1350" s="190" t="s">
        <v>6147</v>
      </c>
      <c r="I1350" s="190" t="s">
        <v>6147</v>
      </c>
      <c r="K1350" s="190" t="s">
        <v>6147</v>
      </c>
      <c r="L1350" s="190" t="s">
        <v>6147</v>
      </c>
      <c r="N1350" s="190" t="s">
        <v>6147</v>
      </c>
    </row>
    <row r="1351" spans="1:14" x14ac:dyDescent="0.2">
      <c r="A1351" s="190">
        <v>809482</v>
      </c>
      <c r="B1351" s="190" t="s">
        <v>58</v>
      </c>
      <c r="C1351" s="190" t="s">
        <v>6147</v>
      </c>
      <c r="H1351" s="190" t="s">
        <v>6147</v>
      </c>
      <c r="I1351" s="190" t="s">
        <v>6147</v>
      </c>
      <c r="J1351" s="190" t="s">
        <v>6147</v>
      </c>
      <c r="N1351" s="190" t="s">
        <v>6147</v>
      </c>
    </row>
    <row r="1352" spans="1:14" x14ac:dyDescent="0.2">
      <c r="A1352" s="190">
        <v>809523</v>
      </c>
      <c r="B1352" s="190" t="s">
        <v>58</v>
      </c>
      <c r="E1352" s="190" t="s">
        <v>6147</v>
      </c>
      <c r="F1352" s="190" t="s">
        <v>6147</v>
      </c>
      <c r="H1352" s="190" t="s">
        <v>6147</v>
      </c>
      <c r="J1352" s="190" t="s">
        <v>6147</v>
      </c>
      <c r="K1352" s="190" t="s">
        <v>6147</v>
      </c>
      <c r="M1352" s="190" t="s">
        <v>6147</v>
      </c>
      <c r="N1352" s="190" t="s">
        <v>6147</v>
      </c>
    </row>
    <row r="1353" spans="1:14" x14ac:dyDescent="0.2">
      <c r="A1353" s="190">
        <v>809531</v>
      </c>
      <c r="B1353" s="190" t="s">
        <v>58</v>
      </c>
      <c r="E1353" s="190" t="s">
        <v>6147</v>
      </c>
      <c r="G1353" s="190" t="s">
        <v>6147</v>
      </c>
      <c r="H1353" s="190" t="s">
        <v>6147</v>
      </c>
      <c r="J1353" s="190" t="s">
        <v>6147</v>
      </c>
      <c r="K1353" s="190" t="s">
        <v>6147</v>
      </c>
    </row>
    <row r="1354" spans="1:14" x14ac:dyDescent="0.2">
      <c r="A1354" s="190">
        <v>809564</v>
      </c>
      <c r="B1354" s="190" t="s">
        <v>58</v>
      </c>
      <c r="D1354" s="190" t="s">
        <v>6147</v>
      </c>
      <c r="E1354" s="190" t="s">
        <v>6147</v>
      </c>
      <c r="F1354" s="190" t="s">
        <v>6147</v>
      </c>
      <c r="H1354" s="190" t="s">
        <v>6147</v>
      </c>
      <c r="K1354" s="190" t="s">
        <v>6147</v>
      </c>
      <c r="L1354" s="190" t="s">
        <v>6147</v>
      </c>
      <c r="M1354" s="190" t="s">
        <v>6147</v>
      </c>
      <c r="N1354" s="190" t="s">
        <v>6147</v>
      </c>
    </row>
    <row r="1355" spans="1:14" x14ac:dyDescent="0.2">
      <c r="A1355" s="190">
        <v>809597</v>
      </c>
      <c r="B1355" s="190" t="s">
        <v>58</v>
      </c>
      <c r="C1355" s="190" t="s">
        <v>6147</v>
      </c>
      <c r="D1355" s="190" t="s">
        <v>6147</v>
      </c>
      <c r="G1355" s="190" t="s">
        <v>6147</v>
      </c>
      <c r="I1355" s="190" t="s">
        <v>6147</v>
      </c>
      <c r="K1355" s="190" t="s">
        <v>6147</v>
      </c>
      <c r="L1355" s="190" t="s">
        <v>6147</v>
      </c>
      <c r="N1355" s="190" t="s">
        <v>6147</v>
      </c>
    </row>
    <row r="1356" spans="1:14" x14ac:dyDescent="0.2">
      <c r="A1356" s="190">
        <v>809637</v>
      </c>
      <c r="B1356" s="190" t="s">
        <v>58</v>
      </c>
      <c r="C1356" s="190" t="s">
        <v>6147</v>
      </c>
      <c r="D1356" s="190" t="s">
        <v>6147</v>
      </c>
      <c r="E1356" s="190" t="s">
        <v>6147</v>
      </c>
      <c r="H1356" s="190" t="s">
        <v>6147</v>
      </c>
      <c r="I1356" s="190" t="s">
        <v>6147</v>
      </c>
      <c r="J1356" s="190" t="s">
        <v>6147</v>
      </c>
      <c r="K1356" s="190" t="s">
        <v>6147</v>
      </c>
      <c r="L1356" s="190" t="s">
        <v>6147</v>
      </c>
      <c r="N1356" s="190" t="s">
        <v>6147</v>
      </c>
    </row>
    <row r="1357" spans="1:14" x14ac:dyDescent="0.2">
      <c r="A1357" s="190">
        <v>809640</v>
      </c>
      <c r="B1357" s="190" t="s">
        <v>58</v>
      </c>
      <c r="D1357" s="190" t="s">
        <v>6147</v>
      </c>
      <c r="E1357" s="190" t="s">
        <v>6147</v>
      </c>
      <c r="F1357" s="190" t="s">
        <v>6147</v>
      </c>
      <c r="G1357" s="190" t="s">
        <v>6147</v>
      </c>
      <c r="J1357" s="190" t="s">
        <v>6147</v>
      </c>
      <c r="K1357" s="190" t="s">
        <v>6147</v>
      </c>
      <c r="L1357" s="190" t="s">
        <v>6147</v>
      </c>
    </row>
    <row r="1358" spans="1:14" x14ac:dyDescent="0.2">
      <c r="A1358" s="190">
        <v>809674</v>
      </c>
      <c r="B1358" s="190" t="s">
        <v>58</v>
      </c>
      <c r="C1358" s="190" t="s">
        <v>6147</v>
      </c>
      <c r="E1358" s="190" t="s">
        <v>6147</v>
      </c>
      <c r="F1358" s="190" t="s">
        <v>6147</v>
      </c>
      <c r="H1358" s="190" t="s">
        <v>6147</v>
      </c>
      <c r="I1358" s="190" t="s">
        <v>6147</v>
      </c>
      <c r="J1358" s="190" t="s">
        <v>6147</v>
      </c>
      <c r="M1358" s="190" t="s">
        <v>6147</v>
      </c>
      <c r="N1358" s="190" t="s">
        <v>6147</v>
      </c>
    </row>
    <row r="1359" spans="1:14" x14ac:dyDescent="0.2">
      <c r="A1359" s="190">
        <v>809830</v>
      </c>
      <c r="B1359" s="190" t="s">
        <v>58</v>
      </c>
      <c r="D1359" s="190" t="s">
        <v>6147</v>
      </c>
      <c r="E1359" s="190" t="s">
        <v>6147</v>
      </c>
      <c r="F1359" s="190" t="s">
        <v>6147</v>
      </c>
      <c r="G1359" s="190" t="s">
        <v>6147</v>
      </c>
      <c r="H1359" s="190" t="s">
        <v>6147</v>
      </c>
      <c r="I1359" s="190" t="s">
        <v>6147</v>
      </c>
      <c r="J1359" s="190" t="s">
        <v>6147</v>
      </c>
      <c r="K1359" s="190" t="s">
        <v>6147</v>
      </c>
      <c r="L1359" s="190" t="s">
        <v>6147</v>
      </c>
      <c r="M1359" s="190" t="s">
        <v>6147</v>
      </c>
      <c r="N1359" s="190" t="s">
        <v>6147</v>
      </c>
    </row>
    <row r="1360" spans="1:14" x14ac:dyDescent="0.2">
      <c r="A1360" s="190">
        <v>809899</v>
      </c>
      <c r="B1360" s="190" t="s">
        <v>58</v>
      </c>
      <c r="D1360" s="190" t="s">
        <v>6147</v>
      </c>
      <c r="E1360" s="190" t="s">
        <v>6147</v>
      </c>
      <c r="J1360" s="190" t="s">
        <v>6147</v>
      </c>
      <c r="L1360" s="190" t="s">
        <v>6147</v>
      </c>
      <c r="N1360" s="190" t="s">
        <v>6147</v>
      </c>
    </row>
    <row r="1361" spans="1:14" x14ac:dyDescent="0.2">
      <c r="A1361" s="190">
        <v>809904</v>
      </c>
      <c r="B1361" s="190" t="s">
        <v>58</v>
      </c>
      <c r="C1361" s="190" t="s">
        <v>6147</v>
      </c>
      <c r="J1361" s="190" t="s">
        <v>6147</v>
      </c>
      <c r="K1361" s="190" t="s">
        <v>6147</v>
      </c>
      <c r="L1361" s="190" t="s">
        <v>6147</v>
      </c>
      <c r="N1361" s="190" t="s">
        <v>6147</v>
      </c>
    </row>
    <row r="1362" spans="1:14" x14ac:dyDescent="0.2">
      <c r="A1362" s="190">
        <v>809943</v>
      </c>
      <c r="B1362" s="190" t="s">
        <v>58</v>
      </c>
      <c r="D1362" s="190" t="s">
        <v>6147</v>
      </c>
      <c r="E1362" s="190" t="s">
        <v>6147</v>
      </c>
      <c r="F1362" s="190" t="s">
        <v>6147</v>
      </c>
      <c r="H1362" s="190" t="s">
        <v>6147</v>
      </c>
      <c r="I1362" s="190" t="s">
        <v>6147</v>
      </c>
      <c r="J1362" s="190" t="s">
        <v>6147</v>
      </c>
      <c r="K1362" s="190" t="s">
        <v>6147</v>
      </c>
      <c r="L1362" s="190" t="s">
        <v>6147</v>
      </c>
      <c r="M1362" s="190" t="s">
        <v>6147</v>
      </c>
      <c r="N1362" s="190" t="s">
        <v>6147</v>
      </c>
    </row>
    <row r="1363" spans="1:14" x14ac:dyDescent="0.2">
      <c r="A1363" s="190">
        <v>810025</v>
      </c>
      <c r="B1363" s="190" t="s">
        <v>58</v>
      </c>
      <c r="D1363" s="190" t="s">
        <v>6147</v>
      </c>
      <c r="E1363" s="190" t="s">
        <v>6147</v>
      </c>
      <c r="F1363" s="190" t="s">
        <v>6147</v>
      </c>
      <c r="G1363" s="190" t="s">
        <v>6147</v>
      </c>
      <c r="H1363" s="190" t="s">
        <v>6147</v>
      </c>
      <c r="I1363" s="190" t="s">
        <v>6147</v>
      </c>
      <c r="J1363" s="190" t="s">
        <v>6147</v>
      </c>
      <c r="K1363" s="190" t="s">
        <v>6147</v>
      </c>
      <c r="L1363" s="190" t="s">
        <v>6147</v>
      </c>
      <c r="M1363" s="190" t="s">
        <v>6147</v>
      </c>
      <c r="N1363" s="190" t="s">
        <v>6147</v>
      </c>
    </row>
    <row r="1364" spans="1:14" x14ac:dyDescent="0.2">
      <c r="A1364" s="190">
        <v>810038</v>
      </c>
      <c r="B1364" s="190" t="s">
        <v>58</v>
      </c>
      <c r="H1364" s="190" t="s">
        <v>6147</v>
      </c>
      <c r="I1364" s="190" t="s">
        <v>6147</v>
      </c>
      <c r="J1364" s="190" t="s">
        <v>6147</v>
      </c>
      <c r="K1364" s="190" t="s">
        <v>6147</v>
      </c>
      <c r="M1364" s="190" t="s">
        <v>6147</v>
      </c>
      <c r="N1364" s="190" t="s">
        <v>6147</v>
      </c>
    </row>
    <row r="1365" spans="1:14" x14ac:dyDescent="0.2">
      <c r="A1365" s="190">
        <v>810086</v>
      </c>
      <c r="B1365" s="190" t="s">
        <v>58</v>
      </c>
      <c r="D1365" s="190" t="s">
        <v>6147</v>
      </c>
      <c r="F1365" s="190" t="s">
        <v>6147</v>
      </c>
      <c r="H1365" s="190" t="s">
        <v>6147</v>
      </c>
      <c r="I1365" s="190" t="s">
        <v>6147</v>
      </c>
      <c r="J1365" s="190" t="s">
        <v>6147</v>
      </c>
      <c r="K1365" s="190" t="s">
        <v>6147</v>
      </c>
      <c r="L1365" s="190" t="s">
        <v>6147</v>
      </c>
      <c r="N1365" s="190" t="s">
        <v>6147</v>
      </c>
    </row>
    <row r="1366" spans="1:14" x14ac:dyDescent="0.2">
      <c r="A1366" s="190">
        <v>810135</v>
      </c>
      <c r="B1366" s="190" t="s">
        <v>58</v>
      </c>
      <c r="C1366" s="190" t="s">
        <v>6147</v>
      </c>
      <c r="E1366" s="190" t="s">
        <v>6147</v>
      </c>
      <c r="H1366" s="190" t="s">
        <v>6147</v>
      </c>
      <c r="K1366" s="190" t="s">
        <v>6147</v>
      </c>
      <c r="L1366" s="190" t="s">
        <v>6147</v>
      </c>
      <c r="M1366" s="190" t="s">
        <v>6147</v>
      </c>
      <c r="N1366" s="190" t="s">
        <v>6147</v>
      </c>
    </row>
    <row r="1367" spans="1:14" x14ac:dyDescent="0.2">
      <c r="A1367" s="190">
        <v>810182</v>
      </c>
      <c r="B1367" s="190" t="s">
        <v>58</v>
      </c>
      <c r="C1367" s="190" t="s">
        <v>6147</v>
      </c>
      <c r="D1367" s="190" t="s">
        <v>6147</v>
      </c>
      <c r="E1367" s="190" t="s">
        <v>6147</v>
      </c>
      <c r="I1367" s="190" t="s">
        <v>6147</v>
      </c>
      <c r="L1367" s="190" t="s">
        <v>6147</v>
      </c>
      <c r="M1367" s="190" t="s">
        <v>6147</v>
      </c>
    </row>
    <row r="1368" spans="1:14" x14ac:dyDescent="0.2">
      <c r="A1368" s="190">
        <v>810229</v>
      </c>
      <c r="B1368" s="190" t="s">
        <v>58</v>
      </c>
      <c r="D1368" s="190" t="s">
        <v>6147</v>
      </c>
      <c r="E1368" s="190" t="s">
        <v>6147</v>
      </c>
      <c r="H1368" s="190" t="s">
        <v>6147</v>
      </c>
      <c r="L1368" s="190" t="s">
        <v>6147</v>
      </c>
      <c r="M1368" s="190" t="s">
        <v>6147</v>
      </c>
      <c r="N1368" s="190" t="s">
        <v>6147</v>
      </c>
    </row>
    <row r="1369" spans="1:14" x14ac:dyDescent="0.2">
      <c r="A1369" s="190">
        <v>810242</v>
      </c>
      <c r="B1369" s="190" t="s">
        <v>58</v>
      </c>
      <c r="F1369" s="190" t="s">
        <v>6147</v>
      </c>
      <c r="G1369" s="190" t="s">
        <v>6147</v>
      </c>
      <c r="H1369" s="190" t="s">
        <v>6147</v>
      </c>
      <c r="K1369" s="190" t="s">
        <v>6147</v>
      </c>
      <c r="L1369" s="190" t="s">
        <v>6147</v>
      </c>
      <c r="M1369" s="190" t="s">
        <v>6147</v>
      </c>
      <c r="N1369" s="190" t="s">
        <v>6147</v>
      </c>
    </row>
    <row r="1370" spans="1:14" x14ac:dyDescent="0.2">
      <c r="A1370" s="190">
        <v>810283</v>
      </c>
      <c r="B1370" s="190" t="s">
        <v>58</v>
      </c>
      <c r="E1370" s="190" t="s">
        <v>6147</v>
      </c>
      <c r="F1370" s="190" t="s">
        <v>6147</v>
      </c>
      <c r="H1370" s="190" t="s">
        <v>6147</v>
      </c>
      <c r="M1370" s="190" t="s">
        <v>6147</v>
      </c>
      <c r="N1370" s="190" t="s">
        <v>6147</v>
      </c>
    </row>
    <row r="1371" spans="1:14" x14ac:dyDescent="0.2">
      <c r="A1371" s="190">
        <v>810292</v>
      </c>
      <c r="B1371" s="190" t="s">
        <v>58</v>
      </c>
      <c r="D1371" s="190" t="s">
        <v>6147</v>
      </c>
      <c r="E1371" s="190" t="s">
        <v>6147</v>
      </c>
      <c r="F1371" s="190" t="s">
        <v>6147</v>
      </c>
      <c r="G1371" s="190" t="s">
        <v>6147</v>
      </c>
      <c r="H1371" s="190" t="s">
        <v>6147</v>
      </c>
      <c r="I1371" s="190" t="s">
        <v>6147</v>
      </c>
      <c r="J1371" s="190" t="s">
        <v>6147</v>
      </c>
      <c r="K1371" s="190" t="s">
        <v>6147</v>
      </c>
    </row>
    <row r="1372" spans="1:14" x14ac:dyDescent="0.2">
      <c r="A1372" s="190">
        <v>810325</v>
      </c>
      <c r="B1372" s="190" t="s">
        <v>58</v>
      </c>
      <c r="D1372" s="190" t="s">
        <v>6147</v>
      </c>
      <c r="E1372" s="190" t="s">
        <v>6147</v>
      </c>
      <c r="F1372" s="190" t="s">
        <v>6147</v>
      </c>
      <c r="G1372" s="190" t="s">
        <v>6147</v>
      </c>
      <c r="H1372" s="190" t="s">
        <v>6147</v>
      </c>
      <c r="J1372" s="190" t="s">
        <v>6147</v>
      </c>
      <c r="K1372" s="190" t="s">
        <v>6147</v>
      </c>
      <c r="L1372" s="190" t="s">
        <v>6147</v>
      </c>
      <c r="M1372" s="190" t="s">
        <v>6147</v>
      </c>
    </row>
    <row r="1373" spans="1:14" x14ac:dyDescent="0.2">
      <c r="A1373" s="190">
        <v>810400</v>
      </c>
      <c r="B1373" s="190" t="s">
        <v>58</v>
      </c>
      <c r="C1373" s="190" t="s">
        <v>6147</v>
      </c>
      <c r="D1373" s="190" t="s">
        <v>6147</v>
      </c>
      <c r="E1373" s="190" t="s">
        <v>6147</v>
      </c>
      <c r="F1373" s="190" t="s">
        <v>6147</v>
      </c>
      <c r="G1373" s="190" t="s">
        <v>6147</v>
      </c>
      <c r="H1373" s="190" t="s">
        <v>6147</v>
      </c>
      <c r="I1373" s="190" t="s">
        <v>6147</v>
      </c>
      <c r="J1373" s="190" t="s">
        <v>6147</v>
      </c>
      <c r="L1373" s="190" t="s">
        <v>6147</v>
      </c>
      <c r="M1373" s="190" t="s">
        <v>6147</v>
      </c>
      <c r="N1373" s="190" t="s">
        <v>6147</v>
      </c>
    </row>
    <row r="1374" spans="1:14" x14ac:dyDescent="0.2">
      <c r="A1374" s="190">
        <v>810425</v>
      </c>
      <c r="B1374" s="190" t="s">
        <v>58</v>
      </c>
      <c r="C1374" s="190" t="s">
        <v>6147</v>
      </c>
      <c r="D1374" s="190" t="s">
        <v>6147</v>
      </c>
      <c r="E1374" s="190" t="s">
        <v>6147</v>
      </c>
      <c r="K1374" s="190" t="s">
        <v>6147</v>
      </c>
      <c r="M1374" s="190" t="s">
        <v>6147</v>
      </c>
    </row>
    <row r="1375" spans="1:14" x14ac:dyDescent="0.2">
      <c r="A1375" s="190">
        <v>810461</v>
      </c>
      <c r="B1375" s="190" t="s">
        <v>58</v>
      </c>
      <c r="C1375" s="190" t="s">
        <v>6147</v>
      </c>
      <c r="D1375" s="190" t="s">
        <v>6147</v>
      </c>
      <c r="E1375" s="190" t="s">
        <v>6147</v>
      </c>
      <c r="H1375" s="190" t="s">
        <v>6147</v>
      </c>
      <c r="I1375" s="190" t="s">
        <v>6147</v>
      </c>
      <c r="K1375" s="190" t="s">
        <v>6147</v>
      </c>
      <c r="L1375" s="190" t="s">
        <v>6147</v>
      </c>
      <c r="M1375" s="190" t="s">
        <v>6147</v>
      </c>
      <c r="N1375" s="190" t="s">
        <v>6147</v>
      </c>
    </row>
    <row r="1376" spans="1:14" x14ac:dyDescent="0.2">
      <c r="A1376" s="190">
        <v>810469</v>
      </c>
      <c r="B1376" s="190" t="s">
        <v>58</v>
      </c>
      <c r="D1376" s="190" t="s">
        <v>6147</v>
      </c>
      <c r="E1376" s="190" t="s">
        <v>6147</v>
      </c>
      <c r="H1376" s="190" t="s">
        <v>6147</v>
      </c>
      <c r="K1376" s="190" t="s">
        <v>6147</v>
      </c>
      <c r="L1376" s="190" t="s">
        <v>6147</v>
      </c>
      <c r="M1376" s="190" t="s">
        <v>6147</v>
      </c>
      <c r="N1376" s="190" t="s">
        <v>6147</v>
      </c>
    </row>
    <row r="1377" spans="1:14" x14ac:dyDescent="0.2">
      <c r="A1377" s="190">
        <v>810548</v>
      </c>
      <c r="B1377" s="190" t="s">
        <v>58</v>
      </c>
      <c r="E1377" s="190" t="s">
        <v>6147</v>
      </c>
      <c r="H1377" s="190" t="s">
        <v>6147</v>
      </c>
      <c r="L1377" s="190" t="s">
        <v>6147</v>
      </c>
      <c r="M1377" s="190" t="s">
        <v>6147</v>
      </c>
      <c r="N1377" s="190" t="s">
        <v>6147</v>
      </c>
    </row>
    <row r="1378" spans="1:14" x14ac:dyDescent="0.2">
      <c r="A1378" s="190">
        <v>810579</v>
      </c>
      <c r="B1378" s="190" t="s">
        <v>58</v>
      </c>
      <c r="D1378" s="190" t="s">
        <v>6147</v>
      </c>
      <c r="E1378" s="190" t="s">
        <v>6147</v>
      </c>
      <c r="H1378" s="190" t="s">
        <v>6147</v>
      </c>
      <c r="K1378" s="190" t="s">
        <v>6147</v>
      </c>
      <c r="L1378" s="190" t="s">
        <v>6147</v>
      </c>
    </row>
    <row r="1379" spans="1:14" x14ac:dyDescent="0.2">
      <c r="A1379" s="190">
        <v>810620</v>
      </c>
      <c r="B1379" s="190" t="s">
        <v>58</v>
      </c>
      <c r="C1379" s="190" t="s">
        <v>6147</v>
      </c>
      <c r="D1379" s="190" t="s">
        <v>6147</v>
      </c>
      <c r="E1379" s="190" t="s">
        <v>6147</v>
      </c>
      <c r="F1379" s="190" t="s">
        <v>6147</v>
      </c>
      <c r="G1379" s="190" t="s">
        <v>6147</v>
      </c>
      <c r="H1379" s="190" t="s">
        <v>6147</v>
      </c>
      <c r="K1379" s="190" t="s">
        <v>6147</v>
      </c>
      <c r="L1379" s="190" t="s">
        <v>6147</v>
      </c>
      <c r="M1379" s="190" t="s">
        <v>6147</v>
      </c>
      <c r="N1379" s="190" t="s">
        <v>6147</v>
      </c>
    </row>
    <row r="1380" spans="1:14" x14ac:dyDescent="0.2">
      <c r="A1380" s="190">
        <v>810640</v>
      </c>
      <c r="B1380" s="190" t="s">
        <v>58</v>
      </c>
      <c r="F1380" s="190" t="s">
        <v>6147</v>
      </c>
      <c r="G1380" s="190" t="s">
        <v>6147</v>
      </c>
      <c r="H1380" s="190" t="s">
        <v>6147</v>
      </c>
      <c r="K1380" s="190" t="s">
        <v>6147</v>
      </c>
      <c r="L1380" s="190" t="s">
        <v>6147</v>
      </c>
      <c r="N1380" s="190" t="s">
        <v>6147</v>
      </c>
    </row>
    <row r="1381" spans="1:14" x14ac:dyDescent="0.2">
      <c r="A1381" s="190">
        <v>810768</v>
      </c>
      <c r="B1381" s="190" t="s">
        <v>58</v>
      </c>
      <c r="C1381" s="190" t="s">
        <v>6147</v>
      </c>
      <c r="D1381" s="190" t="s">
        <v>6147</v>
      </c>
      <c r="E1381" s="190" t="s">
        <v>6147</v>
      </c>
      <c r="H1381" s="190" t="s">
        <v>6147</v>
      </c>
      <c r="I1381" s="190" t="s">
        <v>6147</v>
      </c>
      <c r="L1381" s="190" t="s">
        <v>6147</v>
      </c>
      <c r="M1381" s="190" t="s">
        <v>6147</v>
      </c>
      <c r="N1381" s="190" t="s">
        <v>6147</v>
      </c>
    </row>
    <row r="1382" spans="1:14" x14ac:dyDescent="0.2">
      <c r="A1382" s="190">
        <v>810799</v>
      </c>
      <c r="B1382" s="190" t="s">
        <v>58</v>
      </c>
      <c r="D1382" s="190" t="s">
        <v>6147</v>
      </c>
      <c r="G1382" s="190" t="s">
        <v>6147</v>
      </c>
      <c r="I1382" s="190" t="s">
        <v>6147</v>
      </c>
      <c r="K1382" s="190" t="s">
        <v>6147</v>
      </c>
      <c r="L1382" s="190" t="s">
        <v>6147</v>
      </c>
      <c r="M1382" s="190" t="s">
        <v>6147</v>
      </c>
    </row>
    <row r="1383" spans="1:14" x14ac:dyDescent="0.2">
      <c r="A1383" s="190">
        <v>810841</v>
      </c>
      <c r="B1383" s="190" t="s">
        <v>58</v>
      </c>
      <c r="E1383" s="190" t="s">
        <v>6147</v>
      </c>
      <c r="F1383" s="190" t="s">
        <v>6147</v>
      </c>
      <c r="J1383" s="190" t="s">
        <v>6147</v>
      </c>
      <c r="K1383" s="190" t="s">
        <v>6147</v>
      </c>
      <c r="L1383" s="190" t="s">
        <v>6147</v>
      </c>
      <c r="M1383" s="190" t="s">
        <v>6147</v>
      </c>
    </row>
    <row r="1384" spans="1:14" x14ac:dyDescent="0.2">
      <c r="A1384" s="190">
        <v>810847</v>
      </c>
      <c r="B1384" s="190" t="s">
        <v>58</v>
      </c>
      <c r="D1384" s="190" t="s">
        <v>6147</v>
      </c>
      <c r="E1384" s="190" t="s">
        <v>6147</v>
      </c>
      <c r="H1384" s="190" t="s">
        <v>6147</v>
      </c>
      <c r="I1384" s="190" t="s">
        <v>6147</v>
      </c>
      <c r="L1384" s="190" t="s">
        <v>6147</v>
      </c>
      <c r="M1384" s="190" t="s">
        <v>6147</v>
      </c>
      <c r="N1384" s="190" t="s">
        <v>6147</v>
      </c>
    </row>
    <row r="1385" spans="1:14" x14ac:dyDescent="0.2">
      <c r="A1385" s="190">
        <v>810860</v>
      </c>
      <c r="B1385" s="190" t="s">
        <v>58</v>
      </c>
      <c r="D1385" s="190" t="s">
        <v>6147</v>
      </c>
      <c r="E1385" s="190" t="s">
        <v>6147</v>
      </c>
      <c r="F1385" s="190" t="s">
        <v>6147</v>
      </c>
      <c r="G1385" s="190" t="s">
        <v>6147</v>
      </c>
      <c r="I1385" s="190" t="s">
        <v>6147</v>
      </c>
      <c r="J1385" s="190" t="s">
        <v>6147</v>
      </c>
      <c r="K1385" s="190" t="s">
        <v>6147</v>
      </c>
      <c r="L1385" s="190" t="s">
        <v>6147</v>
      </c>
      <c r="M1385" s="190" t="s">
        <v>6147</v>
      </c>
      <c r="N1385" s="190" t="s">
        <v>6147</v>
      </c>
    </row>
    <row r="1386" spans="1:14" x14ac:dyDescent="0.2">
      <c r="A1386" s="190">
        <v>810882</v>
      </c>
      <c r="B1386" s="190" t="s">
        <v>58</v>
      </c>
      <c r="D1386" s="190" t="s">
        <v>6147</v>
      </c>
      <c r="E1386" s="190" t="s">
        <v>6147</v>
      </c>
      <c r="F1386" s="190" t="s">
        <v>6147</v>
      </c>
      <c r="G1386" s="190" t="s">
        <v>6147</v>
      </c>
      <c r="J1386" s="190" t="s">
        <v>6147</v>
      </c>
      <c r="K1386" s="190" t="s">
        <v>6147</v>
      </c>
      <c r="M1386" s="190" t="s">
        <v>6147</v>
      </c>
      <c r="N1386" s="190" t="s">
        <v>6147</v>
      </c>
    </row>
    <row r="1387" spans="1:14" x14ac:dyDescent="0.2">
      <c r="A1387" s="190">
        <v>810917</v>
      </c>
      <c r="B1387" s="190" t="s">
        <v>58</v>
      </c>
      <c r="D1387" s="190" t="s">
        <v>6147</v>
      </c>
      <c r="E1387" s="190" t="s">
        <v>6147</v>
      </c>
      <c r="H1387" s="190" t="s">
        <v>6147</v>
      </c>
      <c r="J1387" s="190" t="s">
        <v>6147</v>
      </c>
      <c r="M1387" s="190" t="s">
        <v>6147</v>
      </c>
      <c r="N1387" s="190" t="s">
        <v>6147</v>
      </c>
    </row>
    <row r="1388" spans="1:14" x14ac:dyDescent="0.2">
      <c r="A1388" s="190">
        <v>810927</v>
      </c>
      <c r="B1388" s="190" t="s">
        <v>58</v>
      </c>
      <c r="C1388" s="190" t="s">
        <v>6147</v>
      </c>
      <c r="D1388" s="190" t="s">
        <v>6147</v>
      </c>
      <c r="E1388" s="190" t="s">
        <v>6147</v>
      </c>
      <c r="F1388" s="190" t="s">
        <v>6147</v>
      </c>
      <c r="H1388" s="190" t="s">
        <v>6147</v>
      </c>
      <c r="I1388" s="190" t="s">
        <v>6147</v>
      </c>
      <c r="J1388" s="190" t="s">
        <v>6147</v>
      </c>
      <c r="K1388" s="190" t="s">
        <v>6147</v>
      </c>
      <c r="L1388" s="190" t="s">
        <v>6147</v>
      </c>
      <c r="M1388" s="190" t="s">
        <v>6147</v>
      </c>
      <c r="N1388" s="190" t="s">
        <v>6147</v>
      </c>
    </row>
    <row r="1389" spans="1:14" x14ac:dyDescent="0.2">
      <c r="A1389" s="190">
        <v>810939</v>
      </c>
      <c r="B1389" s="190" t="s">
        <v>58</v>
      </c>
      <c r="E1389" s="190" t="s">
        <v>6147</v>
      </c>
      <c r="J1389" s="190" t="s">
        <v>6147</v>
      </c>
      <c r="K1389" s="190" t="s">
        <v>6147</v>
      </c>
      <c r="L1389" s="190" t="s">
        <v>6147</v>
      </c>
      <c r="N1389" s="190" t="s">
        <v>6147</v>
      </c>
    </row>
    <row r="1390" spans="1:14" x14ac:dyDescent="0.2">
      <c r="A1390" s="190">
        <v>810941</v>
      </c>
      <c r="B1390" s="190" t="s">
        <v>58</v>
      </c>
      <c r="F1390" s="190" t="s">
        <v>6147</v>
      </c>
      <c r="G1390" s="190" t="s">
        <v>6147</v>
      </c>
      <c r="H1390" s="190" t="s">
        <v>6147</v>
      </c>
      <c r="K1390" s="190" t="s">
        <v>6147</v>
      </c>
      <c r="N1390" s="190" t="s">
        <v>6147</v>
      </c>
    </row>
    <row r="1391" spans="1:14" x14ac:dyDescent="0.2">
      <c r="A1391" s="190">
        <v>810960</v>
      </c>
      <c r="B1391" s="190" t="s">
        <v>58</v>
      </c>
      <c r="D1391" s="190" t="s">
        <v>6147</v>
      </c>
      <c r="H1391" s="190" t="s">
        <v>6147</v>
      </c>
      <c r="I1391" s="190" t="s">
        <v>6147</v>
      </c>
      <c r="K1391" s="190" t="s">
        <v>6147</v>
      </c>
      <c r="L1391" s="190" t="s">
        <v>6147</v>
      </c>
      <c r="M1391" s="190" t="s">
        <v>6147</v>
      </c>
      <c r="N1391" s="190" t="s">
        <v>6147</v>
      </c>
    </row>
    <row r="1392" spans="1:14" x14ac:dyDescent="0.2">
      <c r="A1392" s="190">
        <v>810961</v>
      </c>
      <c r="B1392" s="190" t="s">
        <v>58</v>
      </c>
      <c r="C1392" s="190" t="s">
        <v>6147</v>
      </c>
      <c r="D1392" s="190" t="s">
        <v>6147</v>
      </c>
      <c r="E1392" s="190" t="s">
        <v>6147</v>
      </c>
      <c r="F1392" s="190" t="s">
        <v>6147</v>
      </c>
      <c r="G1392" s="190" t="s">
        <v>6147</v>
      </c>
      <c r="H1392" s="190" t="s">
        <v>6147</v>
      </c>
      <c r="J1392" s="190" t="s">
        <v>6147</v>
      </c>
      <c r="K1392" s="190" t="s">
        <v>6147</v>
      </c>
      <c r="L1392" s="190" t="s">
        <v>6147</v>
      </c>
      <c r="M1392" s="190" t="s">
        <v>6147</v>
      </c>
      <c r="N1392" s="190" t="s">
        <v>6147</v>
      </c>
    </row>
    <row r="1393" spans="1:14" x14ac:dyDescent="0.2">
      <c r="A1393" s="190">
        <v>810974</v>
      </c>
      <c r="B1393" s="190" t="s">
        <v>58</v>
      </c>
      <c r="C1393" s="190" t="s">
        <v>6147</v>
      </c>
      <c r="I1393" s="190" t="s">
        <v>6147</v>
      </c>
      <c r="J1393" s="190" t="s">
        <v>6147</v>
      </c>
      <c r="L1393" s="190" t="s">
        <v>6147</v>
      </c>
      <c r="M1393" s="190" t="s">
        <v>6147</v>
      </c>
    </row>
    <row r="1394" spans="1:14" x14ac:dyDescent="0.2">
      <c r="A1394" s="190">
        <v>810982</v>
      </c>
      <c r="B1394" s="190" t="s">
        <v>58</v>
      </c>
      <c r="C1394" s="190" t="s">
        <v>6147</v>
      </c>
      <c r="D1394" s="190" t="s">
        <v>6147</v>
      </c>
      <c r="G1394" s="190" t="s">
        <v>6147</v>
      </c>
      <c r="J1394" s="190" t="s">
        <v>6147</v>
      </c>
      <c r="K1394" s="190" t="s">
        <v>6147</v>
      </c>
      <c r="L1394" s="190" t="s">
        <v>6147</v>
      </c>
      <c r="M1394" s="190" t="s">
        <v>6147</v>
      </c>
    </row>
    <row r="1395" spans="1:14" x14ac:dyDescent="0.2">
      <c r="A1395" s="190">
        <v>810985</v>
      </c>
      <c r="B1395" s="190" t="s">
        <v>58</v>
      </c>
      <c r="D1395" s="190" t="s">
        <v>6147</v>
      </c>
      <c r="E1395" s="190" t="s">
        <v>6147</v>
      </c>
      <c r="G1395" s="190" t="s">
        <v>6147</v>
      </c>
      <c r="H1395" s="190" t="s">
        <v>6147</v>
      </c>
      <c r="J1395" s="190" t="s">
        <v>6147</v>
      </c>
      <c r="K1395" s="190" t="s">
        <v>6147</v>
      </c>
      <c r="L1395" s="190" t="s">
        <v>6147</v>
      </c>
      <c r="M1395" s="190" t="s">
        <v>6147</v>
      </c>
      <c r="N1395" s="190" t="s">
        <v>6147</v>
      </c>
    </row>
    <row r="1396" spans="1:14" x14ac:dyDescent="0.2">
      <c r="A1396" s="190">
        <v>810987</v>
      </c>
      <c r="B1396" s="190" t="s">
        <v>58</v>
      </c>
      <c r="D1396" s="190" t="s">
        <v>6147</v>
      </c>
      <c r="E1396" s="190" t="s">
        <v>6147</v>
      </c>
      <c r="F1396" s="190" t="s">
        <v>6147</v>
      </c>
      <c r="G1396" s="190" t="s">
        <v>6147</v>
      </c>
      <c r="J1396" s="190" t="s">
        <v>6147</v>
      </c>
      <c r="K1396" s="190" t="s">
        <v>6147</v>
      </c>
      <c r="L1396" s="190" t="s">
        <v>6147</v>
      </c>
      <c r="M1396" s="190" t="s">
        <v>6147</v>
      </c>
    </row>
    <row r="1397" spans="1:14" x14ac:dyDescent="0.2">
      <c r="A1397" s="190">
        <v>810995</v>
      </c>
      <c r="B1397" s="190" t="s">
        <v>58</v>
      </c>
      <c r="F1397" s="190" t="s">
        <v>6147</v>
      </c>
      <c r="G1397" s="190" t="s">
        <v>6147</v>
      </c>
      <c r="H1397" s="190" t="s">
        <v>6147</v>
      </c>
      <c r="J1397" s="190" t="s">
        <v>6147</v>
      </c>
      <c r="K1397" s="190" t="s">
        <v>6147</v>
      </c>
      <c r="L1397" s="190" t="s">
        <v>6147</v>
      </c>
      <c r="M1397" s="190" t="s">
        <v>6147</v>
      </c>
      <c r="N1397" s="190" t="s">
        <v>6147</v>
      </c>
    </row>
    <row r="1398" spans="1:14" x14ac:dyDescent="0.2">
      <c r="A1398" s="190">
        <v>811012</v>
      </c>
      <c r="B1398" s="190" t="s">
        <v>58</v>
      </c>
      <c r="D1398" s="190" t="s">
        <v>6147</v>
      </c>
      <c r="E1398" s="190" t="s">
        <v>6147</v>
      </c>
      <c r="F1398" s="190" t="s">
        <v>6147</v>
      </c>
      <c r="G1398" s="190" t="s">
        <v>6147</v>
      </c>
      <c r="H1398" s="190" t="s">
        <v>6147</v>
      </c>
      <c r="I1398" s="190" t="s">
        <v>6147</v>
      </c>
      <c r="J1398" s="190" t="s">
        <v>6147</v>
      </c>
      <c r="K1398" s="190" t="s">
        <v>6147</v>
      </c>
      <c r="L1398" s="190" t="s">
        <v>6147</v>
      </c>
      <c r="M1398" s="190" t="s">
        <v>6147</v>
      </c>
      <c r="N1398" s="190" t="s">
        <v>6147</v>
      </c>
    </row>
    <row r="1399" spans="1:14" x14ac:dyDescent="0.2">
      <c r="A1399" s="190">
        <v>811026</v>
      </c>
      <c r="B1399" s="190" t="s">
        <v>58</v>
      </c>
      <c r="C1399" s="190" t="s">
        <v>6147</v>
      </c>
      <c r="D1399" s="190" t="s">
        <v>6147</v>
      </c>
      <c r="G1399" s="190" t="s">
        <v>6147</v>
      </c>
      <c r="H1399" s="190" t="s">
        <v>6147</v>
      </c>
      <c r="I1399" s="190" t="s">
        <v>6147</v>
      </c>
      <c r="J1399" s="190" t="s">
        <v>6147</v>
      </c>
      <c r="K1399" s="190" t="s">
        <v>6147</v>
      </c>
      <c r="M1399" s="190" t="s">
        <v>6147</v>
      </c>
      <c r="N1399" s="190" t="s">
        <v>6147</v>
      </c>
    </row>
    <row r="1400" spans="1:14" x14ac:dyDescent="0.2">
      <c r="A1400" s="190">
        <v>811027</v>
      </c>
      <c r="B1400" s="190" t="s">
        <v>58</v>
      </c>
      <c r="F1400" s="190" t="s">
        <v>6147</v>
      </c>
      <c r="H1400" s="190" t="s">
        <v>6147</v>
      </c>
      <c r="J1400" s="190" t="s">
        <v>6147</v>
      </c>
      <c r="L1400" s="190" t="s">
        <v>6147</v>
      </c>
      <c r="M1400" s="190" t="s">
        <v>6147</v>
      </c>
      <c r="N1400" s="190" t="s">
        <v>6147</v>
      </c>
    </row>
    <row r="1401" spans="1:14" x14ac:dyDescent="0.2">
      <c r="A1401" s="190">
        <v>811034</v>
      </c>
      <c r="B1401" s="190" t="s">
        <v>58</v>
      </c>
      <c r="D1401" s="190" t="s">
        <v>6147</v>
      </c>
      <c r="F1401" s="190" t="s">
        <v>6147</v>
      </c>
      <c r="G1401" s="190" t="s">
        <v>6147</v>
      </c>
      <c r="H1401" s="190" t="s">
        <v>6147</v>
      </c>
      <c r="I1401" s="190" t="s">
        <v>6147</v>
      </c>
      <c r="K1401" s="190" t="s">
        <v>6147</v>
      </c>
      <c r="L1401" s="190" t="s">
        <v>6147</v>
      </c>
      <c r="M1401" s="190" t="s">
        <v>6147</v>
      </c>
      <c r="N1401" s="190" t="s">
        <v>6147</v>
      </c>
    </row>
    <row r="1402" spans="1:14" x14ac:dyDescent="0.2">
      <c r="A1402" s="190">
        <v>811048</v>
      </c>
      <c r="B1402" s="190" t="s">
        <v>58</v>
      </c>
      <c r="D1402" s="190" t="s">
        <v>6147</v>
      </c>
      <c r="E1402" s="190" t="s">
        <v>6147</v>
      </c>
      <c r="H1402" s="190" t="s">
        <v>6147</v>
      </c>
      <c r="J1402" s="190" t="s">
        <v>6147</v>
      </c>
      <c r="K1402" s="190" t="s">
        <v>6147</v>
      </c>
      <c r="L1402" s="190" t="s">
        <v>6147</v>
      </c>
      <c r="M1402" s="190" t="s">
        <v>6147</v>
      </c>
      <c r="N1402" s="190" t="s">
        <v>6147</v>
      </c>
    </row>
    <row r="1403" spans="1:14" x14ac:dyDescent="0.2">
      <c r="A1403" s="190">
        <v>811070</v>
      </c>
      <c r="B1403" s="190" t="s">
        <v>58</v>
      </c>
      <c r="F1403" s="190" t="s">
        <v>6147</v>
      </c>
      <c r="H1403" s="190" t="s">
        <v>6147</v>
      </c>
      <c r="J1403" s="190" t="s">
        <v>6147</v>
      </c>
      <c r="K1403" s="190" t="s">
        <v>6147</v>
      </c>
      <c r="L1403" s="190" t="s">
        <v>6147</v>
      </c>
      <c r="N1403" s="190" t="s">
        <v>6147</v>
      </c>
    </row>
    <row r="1404" spans="1:14" x14ac:dyDescent="0.2">
      <c r="A1404" s="190">
        <v>811118</v>
      </c>
      <c r="B1404" s="190" t="s">
        <v>58</v>
      </c>
      <c r="D1404" s="190" t="s">
        <v>6147</v>
      </c>
      <c r="E1404" s="190" t="s">
        <v>6147</v>
      </c>
      <c r="F1404" s="190" t="s">
        <v>6147</v>
      </c>
      <c r="J1404" s="190" t="s">
        <v>6147</v>
      </c>
      <c r="K1404" s="190" t="s">
        <v>6147</v>
      </c>
      <c r="L1404" s="190" t="s">
        <v>6147</v>
      </c>
    </row>
    <row r="1405" spans="1:14" x14ac:dyDescent="0.2">
      <c r="A1405" s="190">
        <v>811119</v>
      </c>
      <c r="B1405" s="190" t="s">
        <v>58</v>
      </c>
      <c r="D1405" s="190" t="s">
        <v>6147</v>
      </c>
      <c r="E1405" s="190" t="s">
        <v>6147</v>
      </c>
      <c r="F1405" s="190" t="s">
        <v>6147</v>
      </c>
      <c r="G1405" s="190" t="s">
        <v>6147</v>
      </c>
      <c r="J1405" s="190" t="s">
        <v>6147</v>
      </c>
      <c r="K1405" s="190" t="s">
        <v>6147</v>
      </c>
      <c r="M1405" s="190" t="s">
        <v>6147</v>
      </c>
    </row>
    <row r="1406" spans="1:14" x14ac:dyDescent="0.2">
      <c r="A1406" s="190">
        <v>811140</v>
      </c>
      <c r="B1406" s="190" t="s">
        <v>58</v>
      </c>
      <c r="D1406" s="190" t="s">
        <v>6147</v>
      </c>
      <c r="H1406" s="190" t="s">
        <v>6147</v>
      </c>
      <c r="J1406" s="190" t="s">
        <v>6147</v>
      </c>
      <c r="M1406" s="190" t="s">
        <v>6147</v>
      </c>
      <c r="N1406" s="190" t="s">
        <v>6147</v>
      </c>
    </row>
    <row r="1407" spans="1:14" x14ac:dyDescent="0.2">
      <c r="A1407" s="190">
        <v>811145</v>
      </c>
      <c r="B1407" s="190" t="s">
        <v>58</v>
      </c>
      <c r="D1407" s="190" t="s">
        <v>6147</v>
      </c>
      <c r="E1407" s="190" t="s">
        <v>6147</v>
      </c>
      <c r="F1407" s="190" t="s">
        <v>6147</v>
      </c>
      <c r="J1407" s="190" t="s">
        <v>6147</v>
      </c>
      <c r="L1407" s="190" t="s">
        <v>6147</v>
      </c>
      <c r="M1407" s="190" t="s">
        <v>6147</v>
      </c>
    </row>
    <row r="1408" spans="1:14" x14ac:dyDescent="0.2">
      <c r="A1408" s="190">
        <v>811216</v>
      </c>
      <c r="B1408" s="190" t="s">
        <v>58</v>
      </c>
      <c r="C1408" s="190" t="s">
        <v>6147</v>
      </c>
      <c r="D1408" s="190" t="s">
        <v>6147</v>
      </c>
      <c r="E1408" s="190" t="s">
        <v>6147</v>
      </c>
      <c r="I1408" s="190" t="s">
        <v>6147</v>
      </c>
      <c r="K1408" s="190" t="s">
        <v>6147</v>
      </c>
      <c r="M1408" s="190" t="s">
        <v>6147</v>
      </c>
    </row>
    <row r="1409" spans="1:14" x14ac:dyDescent="0.2">
      <c r="A1409" s="190">
        <v>811220</v>
      </c>
      <c r="B1409" s="190" t="s">
        <v>58</v>
      </c>
      <c r="D1409" s="190" t="s">
        <v>6147</v>
      </c>
      <c r="E1409" s="190" t="s">
        <v>6147</v>
      </c>
      <c r="I1409" s="190" t="s">
        <v>6147</v>
      </c>
      <c r="K1409" s="190" t="s">
        <v>6147</v>
      </c>
      <c r="L1409" s="190" t="s">
        <v>6147</v>
      </c>
    </row>
    <row r="1410" spans="1:14" x14ac:dyDescent="0.2">
      <c r="A1410" s="190">
        <v>811221</v>
      </c>
      <c r="B1410" s="190" t="s">
        <v>58</v>
      </c>
      <c r="D1410" s="190" t="s">
        <v>6147</v>
      </c>
      <c r="G1410" s="190" t="s">
        <v>6147</v>
      </c>
      <c r="H1410" s="190" t="s">
        <v>6147</v>
      </c>
      <c r="K1410" s="190" t="s">
        <v>6147</v>
      </c>
      <c r="L1410" s="190" t="s">
        <v>6147</v>
      </c>
      <c r="M1410" s="190" t="s">
        <v>6147</v>
      </c>
      <c r="N1410" s="190" t="s">
        <v>6147</v>
      </c>
    </row>
    <row r="1411" spans="1:14" x14ac:dyDescent="0.2">
      <c r="A1411" s="190">
        <v>811237</v>
      </c>
      <c r="B1411" s="190" t="s">
        <v>58</v>
      </c>
      <c r="D1411" s="190" t="s">
        <v>6147</v>
      </c>
      <c r="E1411" s="190" t="s">
        <v>6147</v>
      </c>
      <c r="F1411" s="190" t="s">
        <v>6147</v>
      </c>
      <c r="G1411" s="190" t="s">
        <v>6147</v>
      </c>
      <c r="J1411" s="190" t="s">
        <v>6147</v>
      </c>
      <c r="K1411" s="190" t="s">
        <v>6147</v>
      </c>
      <c r="L1411" s="190" t="s">
        <v>6147</v>
      </c>
      <c r="M1411" s="190" t="s">
        <v>6147</v>
      </c>
    </row>
    <row r="1412" spans="1:14" x14ac:dyDescent="0.2">
      <c r="A1412" s="190">
        <v>811280</v>
      </c>
      <c r="B1412" s="190" t="s">
        <v>58</v>
      </c>
      <c r="F1412" s="190" t="s">
        <v>6147</v>
      </c>
      <c r="G1412" s="190" t="s">
        <v>6147</v>
      </c>
      <c r="I1412" s="190" t="s">
        <v>6147</v>
      </c>
      <c r="K1412" s="190" t="s">
        <v>6147</v>
      </c>
      <c r="M1412" s="190" t="s">
        <v>6147</v>
      </c>
      <c r="N1412" s="190" t="s">
        <v>6147</v>
      </c>
    </row>
    <row r="1413" spans="1:14" x14ac:dyDescent="0.2">
      <c r="A1413" s="190">
        <v>811298</v>
      </c>
      <c r="B1413" s="190" t="s">
        <v>58</v>
      </c>
      <c r="F1413" s="190" t="s">
        <v>6147</v>
      </c>
      <c r="G1413" s="190" t="s">
        <v>6147</v>
      </c>
      <c r="H1413" s="190" t="s">
        <v>6147</v>
      </c>
      <c r="L1413" s="190" t="s">
        <v>6147</v>
      </c>
      <c r="N1413" s="190" t="s">
        <v>6147</v>
      </c>
    </row>
    <row r="1414" spans="1:14" x14ac:dyDescent="0.2">
      <c r="A1414" s="190">
        <v>811356</v>
      </c>
      <c r="B1414" s="190" t="s">
        <v>58</v>
      </c>
      <c r="F1414" s="190" t="s">
        <v>6147</v>
      </c>
      <c r="G1414" s="190" t="s">
        <v>6147</v>
      </c>
      <c r="H1414" s="190" t="s">
        <v>6147</v>
      </c>
      <c r="I1414" s="190" t="s">
        <v>6147</v>
      </c>
      <c r="K1414" s="190" t="s">
        <v>6147</v>
      </c>
      <c r="M1414" s="190" t="s">
        <v>6147</v>
      </c>
      <c r="N1414" s="190" t="s">
        <v>6147</v>
      </c>
    </row>
    <row r="1415" spans="1:14" x14ac:dyDescent="0.2">
      <c r="A1415" s="190">
        <v>811367</v>
      </c>
      <c r="B1415" s="190" t="s">
        <v>58</v>
      </c>
      <c r="D1415" s="190" t="s">
        <v>6147</v>
      </c>
      <c r="F1415" s="190" t="s">
        <v>6147</v>
      </c>
      <c r="G1415" s="190" t="s">
        <v>6147</v>
      </c>
      <c r="K1415" s="190" t="s">
        <v>6147</v>
      </c>
      <c r="L1415" s="190" t="s">
        <v>6147</v>
      </c>
      <c r="M1415" s="190" t="s">
        <v>6147</v>
      </c>
    </row>
    <row r="1416" spans="1:14" x14ac:dyDescent="0.2">
      <c r="A1416" s="190">
        <v>811383</v>
      </c>
      <c r="B1416" s="190" t="s">
        <v>58</v>
      </c>
      <c r="D1416" s="190" t="s">
        <v>6147</v>
      </c>
      <c r="E1416" s="190" t="s">
        <v>6147</v>
      </c>
      <c r="H1416" s="190" t="s">
        <v>6147</v>
      </c>
      <c r="K1416" s="190" t="s">
        <v>6147</v>
      </c>
      <c r="M1416" s="190" t="s">
        <v>6147</v>
      </c>
      <c r="N1416" s="190" t="s">
        <v>6147</v>
      </c>
    </row>
    <row r="1417" spans="1:14" x14ac:dyDescent="0.2">
      <c r="A1417" s="190">
        <v>811384</v>
      </c>
      <c r="B1417" s="190" t="s">
        <v>58</v>
      </c>
      <c r="C1417" s="190" t="s">
        <v>6147</v>
      </c>
      <c r="F1417" s="190" t="s">
        <v>6147</v>
      </c>
      <c r="J1417" s="190" t="s">
        <v>6147</v>
      </c>
      <c r="K1417" s="190" t="s">
        <v>6147</v>
      </c>
      <c r="L1417" s="190" t="s">
        <v>6147</v>
      </c>
      <c r="M1417" s="190" t="s">
        <v>6147</v>
      </c>
    </row>
    <row r="1418" spans="1:14" x14ac:dyDescent="0.2">
      <c r="A1418" s="190">
        <v>811412</v>
      </c>
      <c r="B1418" s="190" t="s">
        <v>58</v>
      </c>
      <c r="C1418" s="190" t="s">
        <v>6147</v>
      </c>
      <c r="D1418" s="190" t="s">
        <v>6147</v>
      </c>
      <c r="E1418" s="190" t="s">
        <v>6147</v>
      </c>
      <c r="F1418" s="190" t="s">
        <v>6147</v>
      </c>
      <c r="G1418" s="190" t="s">
        <v>6147</v>
      </c>
      <c r="H1418" s="190" t="s">
        <v>6147</v>
      </c>
      <c r="I1418" s="190" t="s">
        <v>6147</v>
      </c>
      <c r="J1418" s="190" t="s">
        <v>6147</v>
      </c>
      <c r="K1418" s="190" t="s">
        <v>6147</v>
      </c>
      <c r="L1418" s="190" t="s">
        <v>6147</v>
      </c>
      <c r="M1418" s="190" t="s">
        <v>6147</v>
      </c>
      <c r="N1418" s="190" t="s">
        <v>6147</v>
      </c>
    </row>
    <row r="1419" spans="1:14" x14ac:dyDescent="0.2">
      <c r="A1419" s="190">
        <v>811414</v>
      </c>
      <c r="B1419" s="190" t="s">
        <v>58</v>
      </c>
      <c r="H1419" s="190" t="s">
        <v>6147</v>
      </c>
      <c r="J1419" s="190" t="s">
        <v>6147</v>
      </c>
      <c r="K1419" s="190" t="s">
        <v>6147</v>
      </c>
      <c r="M1419" s="190" t="s">
        <v>6147</v>
      </c>
      <c r="N1419" s="190" t="s">
        <v>6147</v>
      </c>
    </row>
    <row r="1420" spans="1:14" x14ac:dyDescent="0.2">
      <c r="A1420" s="190">
        <v>811440</v>
      </c>
      <c r="B1420" s="190" t="s">
        <v>58</v>
      </c>
      <c r="C1420" s="190" t="s">
        <v>6147</v>
      </c>
      <c r="D1420" s="190" t="s">
        <v>6147</v>
      </c>
      <c r="H1420" s="190" t="s">
        <v>6147</v>
      </c>
      <c r="I1420" s="190" t="s">
        <v>6147</v>
      </c>
      <c r="J1420" s="190" t="s">
        <v>6147</v>
      </c>
      <c r="K1420" s="190" t="s">
        <v>6147</v>
      </c>
      <c r="M1420" s="190" t="s">
        <v>6147</v>
      </c>
      <c r="N1420" s="190" t="s">
        <v>6147</v>
      </c>
    </row>
    <row r="1421" spans="1:14" x14ac:dyDescent="0.2">
      <c r="A1421" s="190">
        <v>811509</v>
      </c>
      <c r="B1421" s="190" t="s">
        <v>58</v>
      </c>
      <c r="C1421" s="190" t="s">
        <v>6147</v>
      </c>
      <c r="D1421" s="190" t="s">
        <v>6147</v>
      </c>
      <c r="E1421" s="190" t="s">
        <v>6147</v>
      </c>
      <c r="F1421" s="190" t="s">
        <v>6147</v>
      </c>
      <c r="G1421" s="190" t="s">
        <v>6147</v>
      </c>
      <c r="H1421" s="190" t="s">
        <v>6147</v>
      </c>
      <c r="I1421" s="190" t="s">
        <v>6147</v>
      </c>
      <c r="J1421" s="190" t="s">
        <v>6147</v>
      </c>
      <c r="K1421" s="190" t="s">
        <v>6147</v>
      </c>
      <c r="L1421" s="190" t="s">
        <v>6147</v>
      </c>
      <c r="M1421" s="190" t="s">
        <v>6147</v>
      </c>
      <c r="N1421" s="190" t="s">
        <v>6147</v>
      </c>
    </row>
    <row r="1422" spans="1:14" x14ac:dyDescent="0.2">
      <c r="A1422" s="190">
        <v>811517</v>
      </c>
      <c r="B1422" s="190" t="s">
        <v>58</v>
      </c>
      <c r="I1422" s="190" t="s">
        <v>6147</v>
      </c>
      <c r="J1422" s="190" t="s">
        <v>6147</v>
      </c>
      <c r="K1422" s="190" t="s">
        <v>6147</v>
      </c>
      <c r="L1422" s="190" t="s">
        <v>6147</v>
      </c>
      <c r="M1422" s="190" t="s">
        <v>6147</v>
      </c>
    </row>
    <row r="1423" spans="1:14" x14ac:dyDescent="0.2">
      <c r="A1423" s="190">
        <v>811551</v>
      </c>
      <c r="B1423" s="190" t="s">
        <v>58</v>
      </c>
      <c r="D1423" s="190" t="s">
        <v>6147</v>
      </c>
      <c r="E1423" s="190" t="s">
        <v>6147</v>
      </c>
      <c r="F1423" s="190" t="s">
        <v>6147</v>
      </c>
      <c r="G1423" s="190" t="s">
        <v>6147</v>
      </c>
      <c r="H1423" s="190" t="s">
        <v>6147</v>
      </c>
      <c r="J1423" s="190" t="s">
        <v>6147</v>
      </c>
      <c r="K1423" s="190" t="s">
        <v>6147</v>
      </c>
      <c r="N1423" s="190" t="s">
        <v>6147</v>
      </c>
    </row>
    <row r="1424" spans="1:14" x14ac:dyDescent="0.2">
      <c r="A1424" s="190">
        <v>811554</v>
      </c>
      <c r="B1424" s="190" t="s">
        <v>58</v>
      </c>
      <c r="D1424" s="190" t="s">
        <v>6147</v>
      </c>
      <c r="E1424" s="190" t="s">
        <v>6147</v>
      </c>
      <c r="F1424" s="190" t="s">
        <v>6147</v>
      </c>
      <c r="K1424" s="190" t="s">
        <v>6147</v>
      </c>
      <c r="M1424" s="190" t="s">
        <v>6147</v>
      </c>
    </row>
    <row r="1425" spans="1:14" x14ac:dyDescent="0.2">
      <c r="A1425" s="190">
        <v>811596</v>
      </c>
      <c r="B1425" s="190" t="s">
        <v>58</v>
      </c>
      <c r="D1425" s="190" t="s">
        <v>6147</v>
      </c>
      <c r="F1425" s="190" t="s">
        <v>6147</v>
      </c>
      <c r="H1425" s="190" t="s">
        <v>6147</v>
      </c>
      <c r="I1425" s="190" t="s">
        <v>6147</v>
      </c>
      <c r="J1425" s="190" t="s">
        <v>6147</v>
      </c>
      <c r="K1425" s="190" t="s">
        <v>6147</v>
      </c>
      <c r="L1425" s="190" t="s">
        <v>6147</v>
      </c>
      <c r="M1425" s="190" t="s">
        <v>6147</v>
      </c>
    </row>
    <row r="1426" spans="1:14" x14ac:dyDescent="0.2">
      <c r="A1426" s="190">
        <v>811617</v>
      </c>
      <c r="B1426" s="190" t="s">
        <v>58</v>
      </c>
      <c r="F1426" s="190" t="s">
        <v>6147</v>
      </c>
      <c r="G1426" s="190" t="s">
        <v>6147</v>
      </c>
      <c r="H1426" s="190" t="s">
        <v>6147</v>
      </c>
      <c r="I1426" s="190" t="s">
        <v>6147</v>
      </c>
      <c r="K1426" s="190" t="s">
        <v>6147</v>
      </c>
      <c r="L1426" s="190" t="s">
        <v>6147</v>
      </c>
      <c r="M1426" s="190" t="s">
        <v>6147</v>
      </c>
      <c r="N1426" s="190" t="s">
        <v>6147</v>
      </c>
    </row>
    <row r="1427" spans="1:14" x14ac:dyDescent="0.2">
      <c r="A1427" s="190">
        <v>811631</v>
      </c>
      <c r="B1427" s="190" t="s">
        <v>58</v>
      </c>
      <c r="G1427" s="190" t="s">
        <v>6147</v>
      </c>
      <c r="J1427" s="190" t="s">
        <v>6147</v>
      </c>
      <c r="K1427" s="190" t="s">
        <v>6147</v>
      </c>
      <c r="L1427" s="190" t="s">
        <v>6147</v>
      </c>
      <c r="M1427" s="190" t="s">
        <v>6147</v>
      </c>
    </row>
    <row r="1428" spans="1:14" x14ac:dyDescent="0.2">
      <c r="A1428" s="190">
        <v>811658</v>
      </c>
      <c r="B1428" s="190" t="s">
        <v>58</v>
      </c>
      <c r="C1428" s="190" t="s">
        <v>6147</v>
      </c>
      <c r="D1428" s="190" t="s">
        <v>6147</v>
      </c>
      <c r="E1428" s="190" t="s">
        <v>6147</v>
      </c>
      <c r="I1428" s="190" t="s">
        <v>6147</v>
      </c>
      <c r="J1428" s="190" t="s">
        <v>6147</v>
      </c>
      <c r="K1428" s="190" t="s">
        <v>6147</v>
      </c>
      <c r="L1428" s="190" t="s">
        <v>6147</v>
      </c>
      <c r="M1428" s="190" t="s">
        <v>6147</v>
      </c>
    </row>
    <row r="1429" spans="1:14" x14ac:dyDescent="0.2">
      <c r="A1429" s="190">
        <v>811691</v>
      </c>
      <c r="B1429" s="190" t="s">
        <v>58</v>
      </c>
      <c r="E1429" s="190" t="s">
        <v>6147</v>
      </c>
      <c r="F1429" s="190" t="s">
        <v>6147</v>
      </c>
      <c r="H1429" s="190" t="s">
        <v>6147</v>
      </c>
      <c r="I1429" s="190" t="s">
        <v>6147</v>
      </c>
      <c r="J1429" s="190" t="s">
        <v>6147</v>
      </c>
      <c r="K1429" s="190" t="s">
        <v>6147</v>
      </c>
      <c r="M1429" s="190" t="s">
        <v>6147</v>
      </c>
      <c r="N1429" s="190" t="s">
        <v>6147</v>
      </c>
    </row>
    <row r="1430" spans="1:14" x14ac:dyDescent="0.2">
      <c r="A1430" s="190">
        <v>811717</v>
      </c>
      <c r="B1430" s="190" t="s">
        <v>58</v>
      </c>
      <c r="E1430" s="190" t="s">
        <v>6147</v>
      </c>
      <c r="G1430" s="190" t="s">
        <v>6147</v>
      </c>
      <c r="H1430" s="190" t="s">
        <v>6147</v>
      </c>
      <c r="K1430" s="190" t="s">
        <v>6147</v>
      </c>
      <c r="L1430" s="190" t="s">
        <v>6147</v>
      </c>
      <c r="M1430" s="190" t="s">
        <v>6147</v>
      </c>
      <c r="N1430" s="190" t="s">
        <v>6147</v>
      </c>
    </row>
    <row r="1431" spans="1:14" x14ac:dyDescent="0.2">
      <c r="A1431" s="190">
        <v>811719</v>
      </c>
      <c r="B1431" s="190" t="s">
        <v>58</v>
      </c>
      <c r="D1431" s="190" t="s">
        <v>6147</v>
      </c>
      <c r="E1431" s="190" t="s">
        <v>6147</v>
      </c>
      <c r="F1431" s="190" t="s">
        <v>6147</v>
      </c>
      <c r="I1431" s="190" t="s">
        <v>6147</v>
      </c>
      <c r="J1431" s="190" t="s">
        <v>6147</v>
      </c>
      <c r="K1431" s="190" t="s">
        <v>6147</v>
      </c>
      <c r="L1431" s="190" t="s">
        <v>6147</v>
      </c>
      <c r="M1431" s="190" t="s">
        <v>6147</v>
      </c>
    </row>
    <row r="1432" spans="1:14" x14ac:dyDescent="0.2">
      <c r="A1432" s="190">
        <v>811722</v>
      </c>
      <c r="B1432" s="190" t="s">
        <v>58</v>
      </c>
      <c r="C1432" s="190" t="s">
        <v>6147</v>
      </c>
      <c r="D1432" s="190" t="s">
        <v>6147</v>
      </c>
      <c r="E1432" s="190" t="s">
        <v>6147</v>
      </c>
      <c r="G1432" s="190" t="s">
        <v>6147</v>
      </c>
      <c r="J1432" s="190" t="s">
        <v>6147</v>
      </c>
      <c r="K1432" s="190" t="s">
        <v>6147</v>
      </c>
      <c r="M1432" s="190" t="s">
        <v>6147</v>
      </c>
      <c r="N1432" s="190" t="s">
        <v>6147</v>
      </c>
    </row>
    <row r="1433" spans="1:14" x14ac:dyDescent="0.2">
      <c r="A1433" s="190">
        <v>811744</v>
      </c>
      <c r="B1433" s="190" t="s">
        <v>58</v>
      </c>
      <c r="D1433" s="190" t="s">
        <v>6147</v>
      </c>
      <c r="I1433" s="190" t="s">
        <v>6147</v>
      </c>
      <c r="J1433" s="190" t="s">
        <v>6147</v>
      </c>
      <c r="K1433" s="190" t="s">
        <v>6147</v>
      </c>
      <c r="L1433" s="190" t="s">
        <v>6147</v>
      </c>
      <c r="M1433" s="190" t="s">
        <v>6147</v>
      </c>
    </row>
    <row r="1434" spans="1:14" x14ac:dyDescent="0.2">
      <c r="A1434" s="190">
        <v>811748</v>
      </c>
      <c r="B1434" s="190" t="s">
        <v>58</v>
      </c>
      <c r="D1434" s="190" t="s">
        <v>6147</v>
      </c>
      <c r="E1434" s="190" t="s">
        <v>6147</v>
      </c>
      <c r="H1434" s="190" t="s">
        <v>6147</v>
      </c>
      <c r="I1434" s="190" t="s">
        <v>6147</v>
      </c>
      <c r="J1434" s="190" t="s">
        <v>6147</v>
      </c>
      <c r="K1434" s="190" t="s">
        <v>6147</v>
      </c>
      <c r="L1434" s="190" t="s">
        <v>6147</v>
      </c>
      <c r="M1434" s="190" t="s">
        <v>6147</v>
      </c>
      <c r="N1434" s="190" t="s">
        <v>6147</v>
      </c>
    </row>
    <row r="1435" spans="1:14" x14ac:dyDescent="0.2">
      <c r="A1435" s="190">
        <v>811933</v>
      </c>
      <c r="B1435" s="190" t="s">
        <v>58</v>
      </c>
      <c r="C1435" s="190" t="s">
        <v>6147</v>
      </c>
      <c r="D1435" s="190" t="s">
        <v>6147</v>
      </c>
      <c r="E1435" s="190" t="s">
        <v>6147</v>
      </c>
      <c r="F1435" s="190" t="s">
        <v>6147</v>
      </c>
      <c r="G1435" s="190" t="s">
        <v>6147</v>
      </c>
      <c r="H1435" s="190" t="s">
        <v>6147</v>
      </c>
      <c r="J1435" s="190" t="s">
        <v>6147</v>
      </c>
      <c r="K1435" s="190" t="s">
        <v>6147</v>
      </c>
      <c r="L1435" s="190" t="s">
        <v>6147</v>
      </c>
      <c r="M1435" s="190" t="s">
        <v>6147</v>
      </c>
    </row>
    <row r="1436" spans="1:14" x14ac:dyDescent="0.2">
      <c r="A1436" s="190">
        <v>800199</v>
      </c>
      <c r="B1436" s="190" t="s">
        <v>58</v>
      </c>
      <c r="C1436" s="190" t="s">
        <v>145</v>
      </c>
      <c r="D1436" s="190" t="s">
        <v>145</v>
      </c>
      <c r="E1436" s="190" t="s">
        <v>147</v>
      </c>
      <c r="F1436" s="190" t="s">
        <v>147</v>
      </c>
      <c r="G1436" s="190" t="s">
        <v>145</v>
      </c>
      <c r="H1436" s="190" t="s">
        <v>145</v>
      </c>
      <c r="I1436" s="190" t="s">
        <v>146</v>
      </c>
      <c r="J1436" s="190" t="s">
        <v>147</v>
      </c>
      <c r="K1436" s="190" t="s">
        <v>147</v>
      </c>
      <c r="L1436" s="190" t="s">
        <v>146</v>
      </c>
      <c r="M1436" s="190" t="s">
        <v>146</v>
      </c>
      <c r="N1436" s="190" t="s">
        <v>146</v>
      </c>
    </row>
    <row r="1437" spans="1:14" x14ac:dyDescent="0.2">
      <c r="A1437" s="190">
        <v>800278</v>
      </c>
      <c r="B1437" s="190" t="s">
        <v>58</v>
      </c>
      <c r="C1437" s="190" t="s">
        <v>145</v>
      </c>
      <c r="D1437" s="190" t="s">
        <v>146</v>
      </c>
      <c r="E1437" s="190" t="s">
        <v>146</v>
      </c>
      <c r="F1437" s="190" t="s">
        <v>145</v>
      </c>
      <c r="G1437" s="190" t="s">
        <v>146</v>
      </c>
      <c r="H1437" s="190" t="s">
        <v>145</v>
      </c>
      <c r="I1437" s="190" t="s">
        <v>146</v>
      </c>
      <c r="J1437" s="190" t="s">
        <v>146</v>
      </c>
      <c r="K1437" s="190" t="s">
        <v>146</v>
      </c>
      <c r="L1437" s="190" t="s">
        <v>146</v>
      </c>
      <c r="M1437" s="190" t="s">
        <v>146</v>
      </c>
      <c r="N1437" s="190" t="s">
        <v>146</v>
      </c>
    </row>
    <row r="1438" spans="1:14" x14ac:dyDescent="0.2">
      <c r="A1438" s="190">
        <v>800297</v>
      </c>
      <c r="B1438" s="190" t="s">
        <v>58</v>
      </c>
      <c r="C1438" s="190" t="s">
        <v>145</v>
      </c>
      <c r="D1438" s="190" t="s">
        <v>146</v>
      </c>
      <c r="E1438" s="190" t="s">
        <v>146</v>
      </c>
      <c r="F1438" s="190" t="s">
        <v>145</v>
      </c>
      <c r="G1438" s="190" t="s">
        <v>145</v>
      </c>
      <c r="H1438" s="190" t="s">
        <v>147</v>
      </c>
      <c r="I1438" s="190" t="s">
        <v>146</v>
      </c>
      <c r="J1438" s="190" t="s">
        <v>146</v>
      </c>
      <c r="K1438" s="190" t="s">
        <v>146</v>
      </c>
      <c r="L1438" s="190" t="s">
        <v>146</v>
      </c>
      <c r="M1438" s="190" t="s">
        <v>146</v>
      </c>
      <c r="N1438" s="190" t="s">
        <v>146</v>
      </c>
    </row>
    <row r="1439" spans="1:14" x14ac:dyDescent="0.2">
      <c r="A1439" s="190">
        <v>800358</v>
      </c>
      <c r="B1439" s="190" t="s">
        <v>58</v>
      </c>
      <c r="C1439" s="190" t="s">
        <v>145</v>
      </c>
      <c r="D1439" s="190" t="s">
        <v>146</v>
      </c>
      <c r="E1439" s="190" t="s">
        <v>145</v>
      </c>
      <c r="F1439" s="190" t="s">
        <v>145</v>
      </c>
      <c r="G1439" s="190" t="s">
        <v>145</v>
      </c>
      <c r="H1439" s="190" t="s">
        <v>145</v>
      </c>
      <c r="I1439" s="190" t="s">
        <v>146</v>
      </c>
      <c r="J1439" s="190" t="s">
        <v>146</v>
      </c>
      <c r="K1439" s="190" t="s">
        <v>146</v>
      </c>
      <c r="L1439" s="190" t="s">
        <v>146</v>
      </c>
      <c r="M1439" s="190" t="s">
        <v>146</v>
      </c>
      <c r="N1439" s="190" t="s">
        <v>146</v>
      </c>
    </row>
    <row r="1440" spans="1:14" x14ac:dyDescent="0.2">
      <c r="A1440" s="190">
        <v>800487</v>
      </c>
      <c r="B1440" s="190" t="s">
        <v>58</v>
      </c>
      <c r="C1440" s="190" t="s">
        <v>145</v>
      </c>
      <c r="D1440" s="190" t="s">
        <v>147</v>
      </c>
      <c r="E1440" s="190" t="s">
        <v>147</v>
      </c>
      <c r="F1440" s="190" t="s">
        <v>145</v>
      </c>
      <c r="G1440" s="190" t="s">
        <v>145</v>
      </c>
      <c r="H1440" s="190" t="s">
        <v>145</v>
      </c>
      <c r="I1440" s="190" t="s">
        <v>146</v>
      </c>
      <c r="J1440" s="190" t="s">
        <v>146</v>
      </c>
      <c r="K1440" s="190" t="s">
        <v>146</v>
      </c>
      <c r="L1440" s="190" t="s">
        <v>146</v>
      </c>
      <c r="M1440" s="190" t="s">
        <v>146</v>
      </c>
      <c r="N1440" s="190" t="s">
        <v>146</v>
      </c>
    </row>
    <row r="1441" spans="1:14" x14ac:dyDescent="0.2">
      <c r="A1441" s="190">
        <v>800870</v>
      </c>
      <c r="B1441" s="190" t="s">
        <v>58</v>
      </c>
      <c r="C1441" s="190" t="s">
        <v>145</v>
      </c>
      <c r="D1441" s="190" t="s">
        <v>145</v>
      </c>
      <c r="E1441" s="190" t="s">
        <v>145</v>
      </c>
      <c r="G1441" s="190" t="s">
        <v>145</v>
      </c>
      <c r="I1441" s="190" t="s">
        <v>147</v>
      </c>
      <c r="K1441" s="190" t="s">
        <v>145</v>
      </c>
      <c r="L1441" s="190" t="s">
        <v>147</v>
      </c>
    </row>
    <row r="1442" spans="1:14" x14ac:dyDescent="0.2">
      <c r="A1442" s="190">
        <v>801179</v>
      </c>
      <c r="B1442" s="190" t="s">
        <v>58</v>
      </c>
      <c r="E1442" s="190" t="s">
        <v>145</v>
      </c>
      <c r="F1442" s="190" t="s">
        <v>146</v>
      </c>
      <c r="J1442" s="190" t="s">
        <v>145</v>
      </c>
      <c r="K1442" s="190" t="s">
        <v>147</v>
      </c>
      <c r="L1442" s="190" t="s">
        <v>145</v>
      </c>
    </row>
    <row r="1443" spans="1:14" x14ac:dyDescent="0.2">
      <c r="A1443" s="190">
        <v>801736</v>
      </c>
      <c r="B1443" s="190" t="s">
        <v>58</v>
      </c>
      <c r="C1443" s="190" t="s">
        <v>145</v>
      </c>
      <c r="D1443" s="190" t="s">
        <v>145</v>
      </c>
      <c r="E1443" s="190" t="s">
        <v>145</v>
      </c>
      <c r="F1443" s="190" t="s">
        <v>145</v>
      </c>
      <c r="G1443" s="190" t="s">
        <v>145</v>
      </c>
      <c r="H1443" s="190" t="s">
        <v>147</v>
      </c>
      <c r="I1443" s="190" t="s">
        <v>146</v>
      </c>
      <c r="J1443" s="190" t="s">
        <v>146</v>
      </c>
      <c r="K1443" s="190" t="s">
        <v>146</v>
      </c>
      <c r="L1443" s="190" t="s">
        <v>146</v>
      </c>
      <c r="M1443" s="190" t="s">
        <v>147</v>
      </c>
      <c r="N1443" s="190" t="s">
        <v>146</v>
      </c>
    </row>
    <row r="1444" spans="1:14" x14ac:dyDescent="0.2">
      <c r="A1444" s="190">
        <v>802311</v>
      </c>
      <c r="B1444" s="190" t="s">
        <v>58</v>
      </c>
      <c r="C1444" s="190" t="s">
        <v>145</v>
      </c>
      <c r="D1444" s="190" t="s">
        <v>145</v>
      </c>
      <c r="E1444" s="190" t="s">
        <v>147</v>
      </c>
      <c r="F1444" s="190" t="s">
        <v>145</v>
      </c>
      <c r="G1444" s="190" t="s">
        <v>147</v>
      </c>
      <c r="H1444" s="190" t="s">
        <v>145</v>
      </c>
      <c r="I1444" s="190" t="s">
        <v>147</v>
      </c>
      <c r="J1444" s="190" t="s">
        <v>146</v>
      </c>
      <c r="K1444" s="190" t="s">
        <v>146</v>
      </c>
      <c r="L1444" s="190" t="s">
        <v>146</v>
      </c>
      <c r="M1444" s="190" t="s">
        <v>146</v>
      </c>
      <c r="N1444" s="190" t="s">
        <v>147</v>
      </c>
    </row>
    <row r="1445" spans="1:14" x14ac:dyDescent="0.2">
      <c r="A1445" s="190">
        <v>802658</v>
      </c>
      <c r="B1445" s="190" t="s">
        <v>58</v>
      </c>
      <c r="D1445" s="190" t="s">
        <v>145</v>
      </c>
      <c r="E1445" s="190" t="s">
        <v>146</v>
      </c>
      <c r="F1445" s="190" t="s">
        <v>146</v>
      </c>
      <c r="G1445" s="190" t="s">
        <v>147</v>
      </c>
      <c r="H1445" s="190" t="s">
        <v>146</v>
      </c>
      <c r="I1445" s="190" t="s">
        <v>145</v>
      </c>
      <c r="J1445" s="190" t="s">
        <v>147</v>
      </c>
      <c r="K1445" s="190" t="s">
        <v>145</v>
      </c>
      <c r="L1445" s="190" t="s">
        <v>145</v>
      </c>
      <c r="M1445" s="190" t="s">
        <v>146</v>
      </c>
      <c r="N1445" s="190" t="s">
        <v>146</v>
      </c>
    </row>
    <row r="1446" spans="1:14" x14ac:dyDescent="0.2">
      <c r="A1446" s="190">
        <v>802991</v>
      </c>
      <c r="B1446" s="190" t="s">
        <v>58</v>
      </c>
      <c r="E1446" s="190" t="s">
        <v>146</v>
      </c>
      <c r="F1446" s="190" t="s">
        <v>145</v>
      </c>
      <c r="G1446" s="190" t="s">
        <v>147</v>
      </c>
      <c r="H1446" s="190" t="s">
        <v>146</v>
      </c>
      <c r="J1446" s="190" t="s">
        <v>147</v>
      </c>
      <c r="K1446" s="190" t="s">
        <v>145</v>
      </c>
      <c r="N1446" s="190" t="s">
        <v>146</v>
      </c>
    </row>
    <row r="1447" spans="1:14" x14ac:dyDescent="0.2">
      <c r="A1447" s="190">
        <v>803372</v>
      </c>
      <c r="B1447" s="190" t="s">
        <v>58</v>
      </c>
      <c r="C1447" s="190" t="s">
        <v>146</v>
      </c>
      <c r="D1447" s="190" t="s">
        <v>145</v>
      </c>
      <c r="E1447" s="190" t="s">
        <v>147</v>
      </c>
      <c r="F1447" s="190" t="s">
        <v>146</v>
      </c>
      <c r="G1447" s="190" t="s">
        <v>146</v>
      </c>
      <c r="H1447" s="190" t="s">
        <v>146</v>
      </c>
      <c r="I1447" s="190" t="s">
        <v>146</v>
      </c>
      <c r="J1447" s="190" t="s">
        <v>146</v>
      </c>
      <c r="K1447" s="190" t="s">
        <v>146</v>
      </c>
      <c r="L1447" s="190" t="s">
        <v>146</v>
      </c>
      <c r="M1447" s="190" t="s">
        <v>145</v>
      </c>
      <c r="N1447" s="190" t="s">
        <v>146</v>
      </c>
    </row>
    <row r="1448" spans="1:14" x14ac:dyDescent="0.2">
      <c r="A1448" s="190">
        <v>804385</v>
      </c>
      <c r="B1448" s="190" t="s">
        <v>58</v>
      </c>
      <c r="C1448" s="190" t="s">
        <v>146</v>
      </c>
      <c r="D1448" s="190" t="s">
        <v>146</v>
      </c>
      <c r="E1448" s="190" t="s">
        <v>146</v>
      </c>
      <c r="F1448" s="190" t="s">
        <v>147</v>
      </c>
      <c r="G1448" s="190" t="s">
        <v>147</v>
      </c>
      <c r="H1448" s="190" t="s">
        <v>145</v>
      </c>
      <c r="I1448" s="190" t="s">
        <v>146</v>
      </c>
      <c r="J1448" s="190" t="s">
        <v>147</v>
      </c>
      <c r="K1448" s="190" t="s">
        <v>146</v>
      </c>
      <c r="L1448" s="190" t="s">
        <v>146</v>
      </c>
      <c r="M1448" s="190" t="s">
        <v>146</v>
      </c>
      <c r="N1448" s="190" t="s">
        <v>146</v>
      </c>
    </row>
    <row r="1449" spans="1:14" x14ac:dyDescent="0.2">
      <c r="A1449" s="190">
        <v>804534</v>
      </c>
      <c r="B1449" s="190" t="s">
        <v>58</v>
      </c>
      <c r="C1449" s="190" t="s">
        <v>147</v>
      </c>
      <c r="D1449" s="190" t="s">
        <v>147</v>
      </c>
      <c r="E1449" s="190" t="s">
        <v>146</v>
      </c>
      <c r="F1449" s="190" t="s">
        <v>147</v>
      </c>
      <c r="G1449" s="190" t="s">
        <v>147</v>
      </c>
      <c r="H1449" s="190" t="s">
        <v>146</v>
      </c>
      <c r="I1449" s="190" t="s">
        <v>146</v>
      </c>
      <c r="J1449" s="190" t="s">
        <v>146</v>
      </c>
      <c r="K1449" s="190" t="s">
        <v>146</v>
      </c>
      <c r="L1449" s="190" t="s">
        <v>146</v>
      </c>
      <c r="M1449" s="190" t="s">
        <v>146</v>
      </c>
      <c r="N1449" s="190" t="s">
        <v>146</v>
      </c>
    </row>
    <row r="1450" spans="1:14" x14ac:dyDescent="0.2">
      <c r="A1450" s="190">
        <v>804660</v>
      </c>
      <c r="B1450" s="190" t="s">
        <v>58</v>
      </c>
      <c r="C1450" s="190" t="s">
        <v>145</v>
      </c>
      <c r="D1450" s="190" t="s">
        <v>146</v>
      </c>
      <c r="E1450" s="190" t="s">
        <v>147</v>
      </c>
      <c r="F1450" s="190" t="s">
        <v>147</v>
      </c>
      <c r="G1450" s="190" t="s">
        <v>146</v>
      </c>
      <c r="H1450" s="190" t="s">
        <v>147</v>
      </c>
      <c r="I1450" s="190" t="s">
        <v>146</v>
      </c>
      <c r="J1450" s="190" t="s">
        <v>146</v>
      </c>
      <c r="K1450" s="190" t="s">
        <v>146</v>
      </c>
      <c r="L1450" s="190" t="s">
        <v>146</v>
      </c>
      <c r="M1450" s="190" t="s">
        <v>146</v>
      </c>
      <c r="N1450" s="190" t="s">
        <v>146</v>
      </c>
    </row>
    <row r="1451" spans="1:14" x14ac:dyDescent="0.2">
      <c r="A1451" s="190">
        <v>804808</v>
      </c>
      <c r="B1451" s="190" t="s">
        <v>58</v>
      </c>
      <c r="D1451" s="190" t="s">
        <v>147</v>
      </c>
      <c r="E1451" s="190" t="s">
        <v>147</v>
      </c>
      <c r="F1451" s="190" t="s">
        <v>147</v>
      </c>
      <c r="G1451" s="190" t="s">
        <v>146</v>
      </c>
      <c r="J1451" s="190" t="s">
        <v>147</v>
      </c>
      <c r="K1451" s="190" t="s">
        <v>146</v>
      </c>
      <c r="M1451" s="190" t="s">
        <v>147</v>
      </c>
    </row>
    <row r="1452" spans="1:14" x14ac:dyDescent="0.2">
      <c r="A1452" s="190">
        <v>804953</v>
      </c>
      <c r="B1452" s="190" t="s">
        <v>58</v>
      </c>
      <c r="C1452" s="190" t="s">
        <v>145</v>
      </c>
      <c r="D1452" s="190" t="s">
        <v>145</v>
      </c>
      <c r="E1452" s="190" t="s">
        <v>146</v>
      </c>
      <c r="F1452" s="190" t="s">
        <v>145</v>
      </c>
      <c r="G1452" s="190" t="s">
        <v>146</v>
      </c>
      <c r="H1452" s="190" t="s">
        <v>147</v>
      </c>
      <c r="I1452" s="190" t="s">
        <v>146</v>
      </c>
      <c r="J1452" s="190" t="s">
        <v>146</v>
      </c>
      <c r="K1452" s="190" t="s">
        <v>146</v>
      </c>
      <c r="L1452" s="190" t="s">
        <v>146</v>
      </c>
      <c r="M1452" s="190" t="s">
        <v>146</v>
      </c>
      <c r="N1452" s="190" t="s">
        <v>146</v>
      </c>
    </row>
    <row r="1453" spans="1:14" x14ac:dyDescent="0.2">
      <c r="A1453" s="190">
        <v>805009</v>
      </c>
      <c r="B1453" s="190" t="s">
        <v>58</v>
      </c>
      <c r="C1453" s="190" t="s">
        <v>145</v>
      </c>
      <c r="G1453" s="190" t="s">
        <v>145</v>
      </c>
      <c r="J1453" s="190" t="s">
        <v>145</v>
      </c>
      <c r="K1453" s="190" t="s">
        <v>146</v>
      </c>
      <c r="L1453" s="190" t="s">
        <v>145</v>
      </c>
      <c r="M1453" s="190" t="s">
        <v>145</v>
      </c>
    </row>
    <row r="1454" spans="1:14" x14ac:dyDescent="0.2">
      <c r="A1454" s="190">
        <v>805050</v>
      </c>
      <c r="B1454" s="190" t="s">
        <v>58</v>
      </c>
      <c r="F1454" s="190" t="s">
        <v>146</v>
      </c>
      <c r="G1454" s="190" t="s">
        <v>145</v>
      </c>
      <c r="H1454" s="190" t="s">
        <v>146</v>
      </c>
      <c r="J1454" s="190" t="s">
        <v>147</v>
      </c>
      <c r="K1454" s="190" t="s">
        <v>146</v>
      </c>
      <c r="L1454" s="190" t="s">
        <v>146</v>
      </c>
      <c r="M1454" s="190" t="s">
        <v>146</v>
      </c>
      <c r="N1454" s="190" t="s">
        <v>146</v>
      </c>
    </row>
    <row r="1455" spans="1:14" x14ac:dyDescent="0.2">
      <c r="A1455" s="190">
        <v>805160</v>
      </c>
      <c r="B1455" s="190" t="s">
        <v>58</v>
      </c>
      <c r="D1455" s="190" t="s">
        <v>145</v>
      </c>
      <c r="E1455" s="190" t="s">
        <v>145</v>
      </c>
      <c r="F1455" s="190" t="s">
        <v>145</v>
      </c>
      <c r="H1455" s="190" t="s">
        <v>147</v>
      </c>
      <c r="J1455" s="190" t="s">
        <v>145</v>
      </c>
      <c r="K1455" s="190" t="s">
        <v>145</v>
      </c>
      <c r="M1455" s="190" t="s">
        <v>145</v>
      </c>
      <c r="N1455" s="190" t="s">
        <v>146</v>
      </c>
    </row>
    <row r="1456" spans="1:14" x14ac:dyDescent="0.2">
      <c r="A1456" s="190">
        <v>805317</v>
      </c>
      <c r="B1456" s="190" t="s">
        <v>58</v>
      </c>
      <c r="D1456" s="190" t="s">
        <v>145</v>
      </c>
      <c r="E1456" s="190" t="s">
        <v>147</v>
      </c>
      <c r="F1456" s="190" t="s">
        <v>147</v>
      </c>
      <c r="G1456" s="190" t="s">
        <v>145</v>
      </c>
      <c r="H1456" s="190" t="s">
        <v>145</v>
      </c>
      <c r="J1456" s="190" t="s">
        <v>145</v>
      </c>
      <c r="K1456" s="190" t="s">
        <v>145</v>
      </c>
      <c r="L1456" s="190" t="s">
        <v>145</v>
      </c>
      <c r="M1456" s="190" t="s">
        <v>145</v>
      </c>
    </row>
    <row r="1457" spans="1:14" x14ac:dyDescent="0.2">
      <c r="A1457" s="190">
        <v>805766</v>
      </c>
      <c r="B1457" s="190" t="s">
        <v>58</v>
      </c>
      <c r="D1457" s="190" t="s">
        <v>145</v>
      </c>
      <c r="E1457" s="190" t="s">
        <v>146</v>
      </c>
      <c r="H1457" s="190" t="s">
        <v>146</v>
      </c>
      <c r="J1457" s="190" t="s">
        <v>146</v>
      </c>
      <c r="K1457" s="190" t="s">
        <v>145</v>
      </c>
      <c r="L1457" s="190" t="s">
        <v>146</v>
      </c>
      <c r="M1457" s="190" t="s">
        <v>147</v>
      </c>
      <c r="N1457" s="190" t="s">
        <v>146</v>
      </c>
    </row>
    <row r="1458" spans="1:14" x14ac:dyDescent="0.2">
      <c r="A1458" s="190">
        <v>805891</v>
      </c>
      <c r="B1458" s="190" t="s">
        <v>58</v>
      </c>
      <c r="C1458" s="190" t="s">
        <v>145</v>
      </c>
      <c r="E1458" s="190" t="s">
        <v>145</v>
      </c>
      <c r="F1458" s="190" t="s">
        <v>145</v>
      </c>
      <c r="G1458" s="190" t="s">
        <v>145</v>
      </c>
      <c r="H1458" s="190" t="s">
        <v>145</v>
      </c>
      <c r="J1458" s="190" t="s">
        <v>146</v>
      </c>
      <c r="K1458" s="190" t="s">
        <v>146</v>
      </c>
      <c r="L1458" s="190" t="s">
        <v>147</v>
      </c>
      <c r="M1458" s="190" t="s">
        <v>146</v>
      </c>
      <c r="N1458" s="190" t="s">
        <v>147</v>
      </c>
    </row>
    <row r="1459" spans="1:14" x14ac:dyDescent="0.2">
      <c r="A1459" s="190">
        <v>806052</v>
      </c>
      <c r="B1459" s="190" t="s">
        <v>58</v>
      </c>
      <c r="D1459" s="190" t="s">
        <v>145</v>
      </c>
      <c r="E1459" s="190" t="s">
        <v>147</v>
      </c>
      <c r="K1459" s="190" t="s">
        <v>147</v>
      </c>
      <c r="L1459" s="190" t="s">
        <v>145</v>
      </c>
      <c r="M1459" s="190" t="s">
        <v>145</v>
      </c>
    </row>
    <row r="1460" spans="1:14" x14ac:dyDescent="0.2">
      <c r="A1460" s="190">
        <v>806059</v>
      </c>
      <c r="B1460" s="190" t="s">
        <v>58</v>
      </c>
      <c r="C1460" s="190" t="s">
        <v>146</v>
      </c>
      <c r="D1460" s="190" t="s">
        <v>146</v>
      </c>
      <c r="E1460" s="190" t="s">
        <v>146</v>
      </c>
      <c r="F1460" s="190" t="s">
        <v>147</v>
      </c>
      <c r="G1460" s="190" t="s">
        <v>147</v>
      </c>
      <c r="H1460" s="190" t="s">
        <v>146</v>
      </c>
      <c r="I1460" s="190" t="s">
        <v>146</v>
      </c>
      <c r="J1460" s="190" t="s">
        <v>146</v>
      </c>
      <c r="K1460" s="190" t="s">
        <v>146</v>
      </c>
      <c r="L1460" s="190" t="s">
        <v>146</v>
      </c>
      <c r="M1460" s="190" t="s">
        <v>146</v>
      </c>
      <c r="N1460" s="190" t="s">
        <v>146</v>
      </c>
    </row>
    <row r="1461" spans="1:14" x14ac:dyDescent="0.2">
      <c r="A1461" s="190">
        <v>806747</v>
      </c>
      <c r="B1461" s="190" t="s">
        <v>58</v>
      </c>
      <c r="C1461" s="190" t="s">
        <v>147</v>
      </c>
      <c r="E1461" s="190" t="s">
        <v>146</v>
      </c>
      <c r="F1461" s="190" t="s">
        <v>145</v>
      </c>
      <c r="I1461" s="190" t="s">
        <v>145</v>
      </c>
      <c r="K1461" s="190" t="s">
        <v>147</v>
      </c>
      <c r="L1461" s="190" t="s">
        <v>145</v>
      </c>
      <c r="M1461" s="190" t="s">
        <v>145</v>
      </c>
      <c r="N1461" s="190" t="s">
        <v>145</v>
      </c>
    </row>
    <row r="1462" spans="1:14" x14ac:dyDescent="0.2">
      <c r="A1462" s="190">
        <v>806764</v>
      </c>
      <c r="B1462" s="190" t="s">
        <v>58</v>
      </c>
      <c r="C1462" s="190" t="s">
        <v>145</v>
      </c>
      <c r="D1462" s="190" t="s">
        <v>146</v>
      </c>
      <c r="E1462" s="190" t="s">
        <v>146</v>
      </c>
      <c r="F1462" s="190" t="s">
        <v>145</v>
      </c>
      <c r="G1462" s="190" t="s">
        <v>145</v>
      </c>
      <c r="I1462" s="190" t="s">
        <v>146</v>
      </c>
      <c r="J1462" s="190" t="s">
        <v>146</v>
      </c>
      <c r="K1462" s="190" t="s">
        <v>146</v>
      </c>
      <c r="L1462" s="190" t="s">
        <v>146</v>
      </c>
      <c r="M1462" s="190" t="s">
        <v>146</v>
      </c>
    </row>
    <row r="1463" spans="1:14" x14ac:dyDescent="0.2">
      <c r="A1463" s="190">
        <v>806784</v>
      </c>
      <c r="B1463" s="190" t="s">
        <v>58</v>
      </c>
      <c r="D1463" s="190" t="s">
        <v>145</v>
      </c>
      <c r="E1463" s="190" t="s">
        <v>145</v>
      </c>
      <c r="F1463" s="190" t="s">
        <v>145</v>
      </c>
      <c r="G1463" s="190" t="s">
        <v>145</v>
      </c>
      <c r="H1463" s="190" t="s">
        <v>145</v>
      </c>
      <c r="I1463" s="190" t="s">
        <v>145</v>
      </c>
      <c r="J1463" s="190" t="s">
        <v>145</v>
      </c>
      <c r="K1463" s="190" t="s">
        <v>145</v>
      </c>
      <c r="L1463" s="190" t="s">
        <v>145</v>
      </c>
      <c r="M1463" s="190" t="s">
        <v>145</v>
      </c>
      <c r="N1463" s="190" t="s">
        <v>145</v>
      </c>
    </row>
    <row r="1464" spans="1:14" x14ac:dyDescent="0.2">
      <c r="A1464" s="190">
        <v>806814</v>
      </c>
      <c r="B1464" s="190" t="s">
        <v>58</v>
      </c>
      <c r="C1464" s="190" t="s">
        <v>147</v>
      </c>
      <c r="D1464" s="190" t="s">
        <v>146</v>
      </c>
      <c r="E1464" s="190" t="s">
        <v>146</v>
      </c>
      <c r="F1464" s="190" t="s">
        <v>147</v>
      </c>
      <c r="H1464" s="190" t="s">
        <v>146</v>
      </c>
      <c r="I1464" s="190" t="s">
        <v>147</v>
      </c>
      <c r="J1464" s="190" t="s">
        <v>146</v>
      </c>
      <c r="K1464" s="190" t="s">
        <v>146</v>
      </c>
      <c r="L1464" s="190" t="s">
        <v>146</v>
      </c>
      <c r="M1464" s="190" t="s">
        <v>146</v>
      </c>
      <c r="N1464" s="190" t="s">
        <v>146</v>
      </c>
    </row>
    <row r="1465" spans="1:14" x14ac:dyDescent="0.2">
      <c r="A1465" s="190">
        <v>806820</v>
      </c>
      <c r="B1465" s="190" t="s">
        <v>58</v>
      </c>
      <c r="J1465" s="190" t="s">
        <v>145</v>
      </c>
      <c r="K1465" s="190" t="s">
        <v>145</v>
      </c>
      <c r="L1465" s="190" t="s">
        <v>145</v>
      </c>
      <c r="M1465" s="190" t="s">
        <v>145</v>
      </c>
      <c r="N1465" s="190" t="s">
        <v>145</v>
      </c>
    </row>
    <row r="1466" spans="1:14" x14ac:dyDescent="0.2">
      <c r="A1466" s="190">
        <v>806945</v>
      </c>
      <c r="B1466" s="190" t="s">
        <v>58</v>
      </c>
      <c r="C1466" s="190" t="s">
        <v>145</v>
      </c>
      <c r="D1466" s="190" t="s">
        <v>145</v>
      </c>
      <c r="E1466" s="190" t="s">
        <v>145</v>
      </c>
      <c r="F1466" s="190" t="s">
        <v>145</v>
      </c>
      <c r="H1466" s="190" t="s">
        <v>147</v>
      </c>
      <c r="I1466" s="190" t="s">
        <v>145</v>
      </c>
      <c r="J1466" s="190" t="s">
        <v>145</v>
      </c>
      <c r="K1466" s="190" t="s">
        <v>147</v>
      </c>
      <c r="L1466" s="190" t="s">
        <v>145</v>
      </c>
      <c r="M1466" s="190" t="s">
        <v>146</v>
      </c>
      <c r="N1466" s="190" t="s">
        <v>146</v>
      </c>
    </row>
    <row r="1467" spans="1:14" x14ac:dyDescent="0.2">
      <c r="A1467" s="190">
        <v>806983</v>
      </c>
      <c r="B1467" s="190" t="s">
        <v>58</v>
      </c>
      <c r="C1467" s="190" t="s">
        <v>145</v>
      </c>
      <c r="D1467" s="190" t="s">
        <v>145</v>
      </c>
      <c r="E1467" s="190" t="s">
        <v>145</v>
      </c>
      <c r="H1467" s="190" t="s">
        <v>145</v>
      </c>
      <c r="I1467" s="190" t="s">
        <v>145</v>
      </c>
      <c r="J1467" s="190" t="s">
        <v>145</v>
      </c>
      <c r="K1467" s="190" t="s">
        <v>145</v>
      </c>
      <c r="L1467" s="190" t="s">
        <v>145</v>
      </c>
      <c r="M1467" s="190" t="s">
        <v>145</v>
      </c>
      <c r="N1467" s="190" t="s">
        <v>146</v>
      </c>
    </row>
    <row r="1468" spans="1:14" x14ac:dyDescent="0.2">
      <c r="A1468" s="190">
        <v>807291</v>
      </c>
      <c r="B1468" s="190" t="s">
        <v>58</v>
      </c>
      <c r="C1468" s="190" t="s">
        <v>147</v>
      </c>
      <c r="D1468" s="190" t="s">
        <v>147</v>
      </c>
      <c r="G1468" s="190" t="s">
        <v>147</v>
      </c>
      <c r="H1468" s="190" t="s">
        <v>147</v>
      </c>
      <c r="I1468" s="190" t="s">
        <v>146</v>
      </c>
      <c r="J1468" s="190" t="s">
        <v>146</v>
      </c>
      <c r="K1468" s="190" t="s">
        <v>146</v>
      </c>
      <c r="L1468" s="190" t="s">
        <v>146</v>
      </c>
      <c r="M1468" s="190" t="s">
        <v>146</v>
      </c>
      <c r="N1468" s="190" t="s">
        <v>146</v>
      </c>
    </row>
    <row r="1469" spans="1:14" x14ac:dyDescent="0.2">
      <c r="A1469" s="190">
        <v>807313</v>
      </c>
      <c r="B1469" s="190" t="s">
        <v>58</v>
      </c>
      <c r="C1469" s="190" t="s">
        <v>147</v>
      </c>
      <c r="E1469" s="190" t="s">
        <v>146</v>
      </c>
      <c r="J1469" s="190" t="s">
        <v>145</v>
      </c>
      <c r="K1469" s="190" t="s">
        <v>146</v>
      </c>
      <c r="L1469" s="190" t="s">
        <v>146</v>
      </c>
      <c r="N1469" s="190" t="s">
        <v>147</v>
      </c>
    </row>
    <row r="1470" spans="1:14" x14ac:dyDescent="0.2">
      <c r="A1470" s="190">
        <v>807389</v>
      </c>
      <c r="B1470" s="190" t="s">
        <v>58</v>
      </c>
      <c r="C1470" s="190" t="s">
        <v>147</v>
      </c>
      <c r="D1470" s="190" t="s">
        <v>145</v>
      </c>
      <c r="E1470" s="190" t="s">
        <v>147</v>
      </c>
      <c r="F1470" s="190" t="s">
        <v>145</v>
      </c>
      <c r="G1470" s="190" t="s">
        <v>145</v>
      </c>
      <c r="H1470" s="190" t="s">
        <v>146</v>
      </c>
      <c r="I1470" s="190" t="s">
        <v>147</v>
      </c>
      <c r="J1470" s="190" t="s">
        <v>146</v>
      </c>
      <c r="K1470" s="190" t="s">
        <v>147</v>
      </c>
      <c r="L1470" s="190" t="s">
        <v>147</v>
      </c>
      <c r="M1470" s="190" t="s">
        <v>146</v>
      </c>
      <c r="N1470" s="190" t="s">
        <v>146</v>
      </c>
    </row>
    <row r="1471" spans="1:14" x14ac:dyDescent="0.2">
      <c r="A1471" s="190">
        <v>807407</v>
      </c>
      <c r="B1471" s="190" t="s">
        <v>58</v>
      </c>
      <c r="D1471" s="190" t="s">
        <v>145</v>
      </c>
      <c r="E1471" s="190" t="s">
        <v>145</v>
      </c>
      <c r="F1471" s="190" t="s">
        <v>147</v>
      </c>
      <c r="G1471" s="190" t="s">
        <v>146</v>
      </c>
      <c r="K1471" s="190" t="s">
        <v>147</v>
      </c>
      <c r="M1471" s="190" t="s">
        <v>147</v>
      </c>
    </row>
    <row r="1472" spans="1:14" x14ac:dyDescent="0.2">
      <c r="A1472" s="190">
        <v>807436</v>
      </c>
      <c r="B1472" s="190" t="s">
        <v>58</v>
      </c>
      <c r="D1472" s="190" t="s">
        <v>146</v>
      </c>
      <c r="E1472" s="190" t="s">
        <v>146</v>
      </c>
      <c r="F1472" s="190" t="s">
        <v>146</v>
      </c>
      <c r="J1472" s="190" t="s">
        <v>146</v>
      </c>
      <c r="K1472" s="190" t="s">
        <v>145</v>
      </c>
      <c r="L1472" s="190" t="s">
        <v>145</v>
      </c>
    </row>
    <row r="1473" spans="1:14" x14ac:dyDescent="0.2">
      <c r="A1473" s="190">
        <v>807500</v>
      </c>
      <c r="B1473" s="190" t="s">
        <v>58</v>
      </c>
      <c r="D1473" s="190" t="s">
        <v>147</v>
      </c>
      <c r="F1473" s="190" t="s">
        <v>147</v>
      </c>
      <c r="G1473" s="190" t="s">
        <v>145</v>
      </c>
      <c r="H1473" s="190" t="s">
        <v>145</v>
      </c>
      <c r="J1473" s="190" t="s">
        <v>147</v>
      </c>
      <c r="K1473" s="190" t="s">
        <v>147</v>
      </c>
      <c r="L1473" s="190" t="s">
        <v>145</v>
      </c>
      <c r="N1473" s="190" t="s">
        <v>147</v>
      </c>
    </row>
    <row r="1474" spans="1:14" x14ac:dyDescent="0.2">
      <c r="A1474" s="190">
        <v>807566</v>
      </c>
      <c r="B1474" s="190" t="s">
        <v>58</v>
      </c>
      <c r="C1474" s="190" t="s">
        <v>147</v>
      </c>
      <c r="D1474" s="190" t="s">
        <v>145</v>
      </c>
      <c r="E1474" s="190" t="s">
        <v>146</v>
      </c>
      <c r="F1474" s="190" t="s">
        <v>146</v>
      </c>
      <c r="G1474" s="190" t="s">
        <v>146</v>
      </c>
      <c r="H1474" s="190" t="s">
        <v>147</v>
      </c>
      <c r="I1474" s="190" t="s">
        <v>146</v>
      </c>
      <c r="J1474" s="190" t="s">
        <v>146</v>
      </c>
      <c r="K1474" s="190" t="s">
        <v>146</v>
      </c>
      <c r="L1474" s="190" t="s">
        <v>146</v>
      </c>
      <c r="M1474" s="190" t="s">
        <v>146</v>
      </c>
      <c r="N1474" s="190" t="s">
        <v>146</v>
      </c>
    </row>
    <row r="1475" spans="1:14" x14ac:dyDescent="0.2">
      <c r="A1475" s="190">
        <v>807600</v>
      </c>
      <c r="B1475" s="190" t="s">
        <v>58</v>
      </c>
      <c r="C1475" s="190" t="s">
        <v>145</v>
      </c>
      <c r="D1475" s="190" t="s">
        <v>145</v>
      </c>
      <c r="E1475" s="190" t="s">
        <v>146</v>
      </c>
      <c r="F1475" s="190" t="s">
        <v>146</v>
      </c>
      <c r="G1475" s="190" t="s">
        <v>145</v>
      </c>
      <c r="H1475" s="190" t="s">
        <v>147</v>
      </c>
      <c r="I1475" s="190" t="s">
        <v>147</v>
      </c>
      <c r="J1475" s="190" t="s">
        <v>147</v>
      </c>
      <c r="K1475" s="190" t="s">
        <v>146</v>
      </c>
      <c r="L1475" s="190" t="s">
        <v>146</v>
      </c>
      <c r="M1475" s="190" t="s">
        <v>146</v>
      </c>
      <c r="N1475" s="190" t="s">
        <v>146</v>
      </c>
    </row>
    <row r="1476" spans="1:14" x14ac:dyDescent="0.2">
      <c r="A1476" s="190">
        <v>807690</v>
      </c>
      <c r="B1476" s="190" t="s">
        <v>58</v>
      </c>
      <c r="C1476" s="190" t="s">
        <v>145</v>
      </c>
      <c r="D1476" s="190" t="s">
        <v>147</v>
      </c>
      <c r="E1476" s="190" t="s">
        <v>147</v>
      </c>
      <c r="F1476" s="190" t="s">
        <v>145</v>
      </c>
      <c r="G1476" s="190" t="s">
        <v>145</v>
      </c>
      <c r="H1476" s="190" t="s">
        <v>145</v>
      </c>
      <c r="I1476" s="190" t="s">
        <v>146</v>
      </c>
      <c r="J1476" s="190" t="s">
        <v>146</v>
      </c>
      <c r="K1476" s="190" t="s">
        <v>146</v>
      </c>
      <c r="L1476" s="190" t="s">
        <v>146</v>
      </c>
      <c r="M1476" s="190" t="s">
        <v>146</v>
      </c>
      <c r="N1476" s="190" t="s">
        <v>146</v>
      </c>
    </row>
    <row r="1477" spans="1:14" x14ac:dyDescent="0.2">
      <c r="A1477" s="190">
        <v>807719</v>
      </c>
      <c r="B1477" s="190" t="s">
        <v>58</v>
      </c>
      <c r="D1477" s="190" t="s">
        <v>147</v>
      </c>
      <c r="E1477" s="190" t="s">
        <v>147</v>
      </c>
      <c r="F1477" s="190" t="s">
        <v>145</v>
      </c>
      <c r="G1477" s="190" t="s">
        <v>145</v>
      </c>
      <c r="J1477" s="190" t="s">
        <v>145</v>
      </c>
      <c r="K1477" s="190" t="s">
        <v>146</v>
      </c>
      <c r="L1477" s="190" t="s">
        <v>145</v>
      </c>
    </row>
    <row r="1478" spans="1:14" x14ac:dyDescent="0.2">
      <c r="A1478" s="190">
        <v>807738</v>
      </c>
      <c r="B1478" s="190" t="s">
        <v>58</v>
      </c>
      <c r="D1478" s="190" t="s">
        <v>145</v>
      </c>
      <c r="E1478" s="190" t="s">
        <v>147</v>
      </c>
      <c r="G1478" s="190" t="s">
        <v>145</v>
      </c>
      <c r="I1478" s="190" t="s">
        <v>147</v>
      </c>
      <c r="K1478" s="190" t="s">
        <v>146</v>
      </c>
      <c r="M1478" s="190" t="s">
        <v>146</v>
      </c>
      <c r="N1478" s="190" t="s">
        <v>146</v>
      </c>
    </row>
    <row r="1479" spans="1:14" x14ac:dyDescent="0.2">
      <c r="A1479" s="190">
        <v>807833</v>
      </c>
      <c r="B1479" s="190" t="s">
        <v>58</v>
      </c>
      <c r="C1479" s="190" t="s">
        <v>145</v>
      </c>
      <c r="D1479" s="190" t="s">
        <v>145</v>
      </c>
      <c r="E1479" s="190" t="s">
        <v>145</v>
      </c>
      <c r="I1479" s="190" t="s">
        <v>145</v>
      </c>
      <c r="J1479" s="190" t="s">
        <v>146</v>
      </c>
      <c r="K1479" s="190" t="s">
        <v>146</v>
      </c>
      <c r="L1479" s="190" t="s">
        <v>145</v>
      </c>
      <c r="M1479" s="190" t="s">
        <v>145</v>
      </c>
    </row>
    <row r="1480" spans="1:14" x14ac:dyDescent="0.2">
      <c r="A1480" s="190">
        <v>808048</v>
      </c>
      <c r="B1480" s="190" t="s">
        <v>58</v>
      </c>
      <c r="D1480" s="190" t="s">
        <v>147</v>
      </c>
      <c r="H1480" s="190" t="s">
        <v>145</v>
      </c>
      <c r="J1480" s="190" t="s">
        <v>147</v>
      </c>
      <c r="K1480" s="190" t="s">
        <v>145</v>
      </c>
      <c r="L1480" s="190" t="s">
        <v>145</v>
      </c>
      <c r="N1480" s="190" t="s">
        <v>147</v>
      </c>
    </row>
    <row r="1481" spans="1:14" x14ac:dyDescent="0.2">
      <c r="A1481" s="190">
        <v>808063</v>
      </c>
      <c r="B1481" s="190" t="s">
        <v>58</v>
      </c>
      <c r="D1481" s="190" t="s">
        <v>145</v>
      </c>
      <c r="E1481" s="190" t="s">
        <v>145</v>
      </c>
      <c r="F1481" s="190" t="s">
        <v>145</v>
      </c>
      <c r="H1481" s="190" t="s">
        <v>145</v>
      </c>
      <c r="J1481" s="190" t="s">
        <v>146</v>
      </c>
      <c r="K1481" s="190" t="s">
        <v>145</v>
      </c>
      <c r="M1481" s="190" t="s">
        <v>145</v>
      </c>
      <c r="N1481" s="190" t="s">
        <v>146</v>
      </c>
    </row>
    <row r="1482" spans="1:14" x14ac:dyDescent="0.2">
      <c r="A1482" s="190">
        <v>808219</v>
      </c>
      <c r="B1482" s="190" t="s">
        <v>58</v>
      </c>
      <c r="C1482" s="190" t="s">
        <v>147</v>
      </c>
      <c r="D1482" s="190" t="s">
        <v>146</v>
      </c>
      <c r="E1482" s="190" t="s">
        <v>146</v>
      </c>
      <c r="G1482" s="190" t="s">
        <v>147</v>
      </c>
      <c r="H1482" s="190" t="s">
        <v>145</v>
      </c>
      <c r="I1482" s="190" t="s">
        <v>145</v>
      </c>
      <c r="J1482" s="190" t="s">
        <v>147</v>
      </c>
      <c r="L1482" s="190" t="s">
        <v>147</v>
      </c>
      <c r="M1482" s="190" t="s">
        <v>145</v>
      </c>
      <c r="N1482" s="190" t="s">
        <v>145</v>
      </c>
    </row>
    <row r="1483" spans="1:14" x14ac:dyDescent="0.2">
      <c r="A1483" s="190">
        <v>808305</v>
      </c>
      <c r="B1483" s="190" t="s">
        <v>58</v>
      </c>
      <c r="D1483" s="190" t="s">
        <v>145</v>
      </c>
      <c r="J1483" s="190" t="s">
        <v>146</v>
      </c>
      <c r="K1483" s="190" t="s">
        <v>146</v>
      </c>
      <c r="L1483" s="190" t="s">
        <v>145</v>
      </c>
      <c r="M1483" s="190" t="s">
        <v>147</v>
      </c>
    </row>
    <row r="1484" spans="1:14" x14ac:dyDescent="0.2">
      <c r="A1484" s="190">
        <v>808348</v>
      </c>
      <c r="B1484" s="190" t="s">
        <v>58</v>
      </c>
      <c r="D1484" s="190" t="s">
        <v>145</v>
      </c>
      <c r="E1484" s="190" t="s">
        <v>147</v>
      </c>
      <c r="G1484" s="190" t="s">
        <v>146</v>
      </c>
      <c r="H1484" s="190" t="s">
        <v>145</v>
      </c>
      <c r="J1484" s="190" t="s">
        <v>147</v>
      </c>
      <c r="K1484" s="190" t="s">
        <v>146</v>
      </c>
      <c r="L1484" s="190" t="s">
        <v>146</v>
      </c>
      <c r="N1484" s="190" t="s">
        <v>146</v>
      </c>
    </row>
    <row r="1485" spans="1:14" x14ac:dyDescent="0.2">
      <c r="A1485" s="190">
        <v>808400</v>
      </c>
      <c r="B1485" s="190" t="s">
        <v>58</v>
      </c>
      <c r="D1485" s="190" t="s">
        <v>145</v>
      </c>
      <c r="H1485" s="190" t="s">
        <v>145</v>
      </c>
      <c r="J1485" s="190" t="s">
        <v>147</v>
      </c>
      <c r="L1485" s="190" t="s">
        <v>145</v>
      </c>
      <c r="N1485" s="190" t="s">
        <v>146</v>
      </c>
    </row>
    <row r="1486" spans="1:14" x14ac:dyDescent="0.2">
      <c r="A1486" s="190">
        <v>808442</v>
      </c>
      <c r="B1486" s="190" t="s">
        <v>58</v>
      </c>
      <c r="D1486" s="190" t="s">
        <v>147</v>
      </c>
      <c r="E1486" s="190" t="s">
        <v>146</v>
      </c>
      <c r="F1486" s="190" t="s">
        <v>145</v>
      </c>
      <c r="G1486" s="190" t="s">
        <v>145</v>
      </c>
      <c r="I1486" s="190" t="s">
        <v>147</v>
      </c>
      <c r="J1486" s="190" t="s">
        <v>147</v>
      </c>
      <c r="K1486" s="190" t="s">
        <v>146</v>
      </c>
      <c r="L1486" s="190" t="s">
        <v>146</v>
      </c>
      <c r="M1486" s="190" t="s">
        <v>146</v>
      </c>
      <c r="N1486" s="190" t="s">
        <v>146</v>
      </c>
    </row>
    <row r="1487" spans="1:14" x14ac:dyDescent="0.2">
      <c r="A1487" s="190">
        <v>808524</v>
      </c>
      <c r="B1487" s="190" t="s">
        <v>58</v>
      </c>
      <c r="E1487" s="190" t="s">
        <v>146</v>
      </c>
      <c r="F1487" s="190" t="s">
        <v>147</v>
      </c>
      <c r="G1487" s="190" t="s">
        <v>146</v>
      </c>
      <c r="I1487" s="190" t="s">
        <v>147</v>
      </c>
      <c r="J1487" s="190" t="s">
        <v>147</v>
      </c>
      <c r="K1487" s="190" t="s">
        <v>146</v>
      </c>
      <c r="L1487" s="190" t="s">
        <v>147</v>
      </c>
      <c r="M1487" s="190" t="s">
        <v>147</v>
      </c>
    </row>
    <row r="1488" spans="1:14" x14ac:dyDescent="0.2">
      <c r="A1488" s="190">
        <v>808570</v>
      </c>
      <c r="B1488" s="190" t="s">
        <v>58</v>
      </c>
      <c r="C1488" s="190" t="s">
        <v>145</v>
      </c>
      <c r="D1488" s="190" t="s">
        <v>147</v>
      </c>
      <c r="E1488" s="190" t="s">
        <v>146</v>
      </c>
      <c r="F1488" s="190" t="s">
        <v>147</v>
      </c>
      <c r="G1488" s="190" t="s">
        <v>146</v>
      </c>
      <c r="H1488" s="190" t="s">
        <v>147</v>
      </c>
      <c r="I1488" s="190" t="s">
        <v>147</v>
      </c>
      <c r="J1488" s="190" t="s">
        <v>147</v>
      </c>
      <c r="K1488" s="190" t="s">
        <v>147</v>
      </c>
      <c r="L1488" s="190" t="s">
        <v>147</v>
      </c>
      <c r="M1488" s="190" t="s">
        <v>147</v>
      </c>
      <c r="N1488" s="190" t="s">
        <v>145</v>
      </c>
    </row>
    <row r="1489" spans="1:14" x14ac:dyDescent="0.2">
      <c r="A1489" s="190">
        <v>808575</v>
      </c>
      <c r="B1489" s="190" t="s">
        <v>58</v>
      </c>
      <c r="C1489" s="190" t="s">
        <v>145</v>
      </c>
      <c r="D1489" s="190" t="s">
        <v>146</v>
      </c>
      <c r="E1489" s="190" t="s">
        <v>146</v>
      </c>
      <c r="F1489" s="190" t="s">
        <v>145</v>
      </c>
      <c r="G1489" s="190" t="s">
        <v>146</v>
      </c>
      <c r="H1489" s="190" t="s">
        <v>145</v>
      </c>
      <c r="I1489" s="190" t="s">
        <v>146</v>
      </c>
      <c r="J1489" s="190" t="s">
        <v>146</v>
      </c>
      <c r="K1489" s="190" t="s">
        <v>146</v>
      </c>
      <c r="L1489" s="190" t="s">
        <v>146</v>
      </c>
      <c r="M1489" s="190" t="s">
        <v>146</v>
      </c>
      <c r="N1489" s="190" t="s">
        <v>147</v>
      </c>
    </row>
    <row r="1490" spans="1:14" x14ac:dyDescent="0.2">
      <c r="A1490" s="190">
        <v>808660</v>
      </c>
      <c r="B1490" s="190" t="s">
        <v>58</v>
      </c>
      <c r="C1490" s="190" t="s">
        <v>145</v>
      </c>
      <c r="D1490" s="190" t="s">
        <v>147</v>
      </c>
      <c r="E1490" s="190" t="s">
        <v>147</v>
      </c>
      <c r="F1490" s="190" t="s">
        <v>147</v>
      </c>
      <c r="G1490" s="190" t="s">
        <v>147</v>
      </c>
      <c r="H1490" s="190" t="s">
        <v>147</v>
      </c>
      <c r="I1490" s="190" t="s">
        <v>145</v>
      </c>
      <c r="J1490" s="190" t="s">
        <v>146</v>
      </c>
      <c r="K1490" s="190" t="s">
        <v>146</v>
      </c>
      <c r="L1490" s="190" t="s">
        <v>146</v>
      </c>
      <c r="M1490" s="190" t="s">
        <v>147</v>
      </c>
      <c r="N1490" s="190" t="s">
        <v>146</v>
      </c>
    </row>
    <row r="1491" spans="1:14" x14ac:dyDescent="0.2">
      <c r="A1491" s="190">
        <v>808698</v>
      </c>
      <c r="B1491" s="190" t="s">
        <v>58</v>
      </c>
      <c r="C1491" s="190" t="s">
        <v>147</v>
      </c>
      <c r="D1491" s="190" t="s">
        <v>145</v>
      </c>
      <c r="F1491" s="190" t="s">
        <v>147</v>
      </c>
      <c r="G1491" s="190" t="s">
        <v>145</v>
      </c>
      <c r="I1491" s="190" t="s">
        <v>146</v>
      </c>
      <c r="J1491" s="190" t="s">
        <v>146</v>
      </c>
      <c r="K1491" s="190" t="s">
        <v>146</v>
      </c>
      <c r="L1491" s="190" t="s">
        <v>146</v>
      </c>
      <c r="M1491" s="190" t="s">
        <v>146</v>
      </c>
      <c r="N1491" s="190" t="s">
        <v>146</v>
      </c>
    </row>
    <row r="1492" spans="1:14" x14ac:dyDescent="0.2">
      <c r="A1492" s="190">
        <v>808705</v>
      </c>
      <c r="B1492" s="190" t="s">
        <v>58</v>
      </c>
      <c r="D1492" s="190" t="s">
        <v>145</v>
      </c>
      <c r="E1492" s="190" t="s">
        <v>147</v>
      </c>
      <c r="F1492" s="190" t="s">
        <v>147</v>
      </c>
      <c r="G1492" s="190" t="s">
        <v>145</v>
      </c>
      <c r="H1492" s="190" t="s">
        <v>145</v>
      </c>
      <c r="I1492" s="190" t="s">
        <v>147</v>
      </c>
      <c r="J1492" s="190" t="s">
        <v>146</v>
      </c>
      <c r="K1492" s="190" t="s">
        <v>146</v>
      </c>
      <c r="L1492" s="190" t="s">
        <v>146</v>
      </c>
      <c r="M1492" s="190" t="s">
        <v>146</v>
      </c>
      <c r="N1492" s="190" t="s">
        <v>146</v>
      </c>
    </row>
    <row r="1493" spans="1:14" x14ac:dyDescent="0.2">
      <c r="A1493" s="190">
        <v>808739</v>
      </c>
      <c r="B1493" s="190" t="s">
        <v>58</v>
      </c>
      <c r="C1493" s="190" t="s">
        <v>145</v>
      </c>
      <c r="D1493" s="190" t="s">
        <v>147</v>
      </c>
      <c r="F1493" s="190" t="s">
        <v>147</v>
      </c>
      <c r="G1493" s="190" t="s">
        <v>145</v>
      </c>
      <c r="H1493" s="190" t="s">
        <v>146</v>
      </c>
      <c r="I1493" s="190" t="s">
        <v>146</v>
      </c>
      <c r="J1493" s="190" t="s">
        <v>146</v>
      </c>
      <c r="K1493" s="190" t="s">
        <v>146</v>
      </c>
      <c r="L1493" s="190" t="s">
        <v>146</v>
      </c>
      <c r="M1493" s="190" t="s">
        <v>146</v>
      </c>
      <c r="N1493" s="190" t="s">
        <v>146</v>
      </c>
    </row>
    <row r="1494" spans="1:14" x14ac:dyDescent="0.2">
      <c r="A1494" s="190">
        <v>808911</v>
      </c>
      <c r="B1494" s="190" t="s">
        <v>58</v>
      </c>
      <c r="C1494" s="190" t="s">
        <v>147</v>
      </c>
      <c r="D1494" s="190" t="s">
        <v>146</v>
      </c>
      <c r="E1494" s="190" t="s">
        <v>146</v>
      </c>
      <c r="F1494" s="190" t="s">
        <v>147</v>
      </c>
      <c r="G1494" s="190" t="s">
        <v>146</v>
      </c>
      <c r="H1494" s="190" t="s">
        <v>146</v>
      </c>
      <c r="I1494" s="190" t="s">
        <v>146</v>
      </c>
      <c r="K1494" s="190" t="s">
        <v>146</v>
      </c>
      <c r="L1494" s="190" t="s">
        <v>146</v>
      </c>
      <c r="N1494" s="190" t="s">
        <v>146</v>
      </c>
    </row>
    <row r="1495" spans="1:14" x14ac:dyDescent="0.2">
      <c r="A1495" s="190">
        <v>808967</v>
      </c>
      <c r="B1495" s="190" t="s">
        <v>58</v>
      </c>
      <c r="C1495" s="190" t="s">
        <v>146</v>
      </c>
      <c r="D1495" s="190" t="s">
        <v>146</v>
      </c>
      <c r="E1495" s="190" t="s">
        <v>146</v>
      </c>
      <c r="F1495" s="190" t="s">
        <v>146</v>
      </c>
      <c r="G1495" s="190" t="s">
        <v>145</v>
      </c>
      <c r="H1495" s="190" t="s">
        <v>146</v>
      </c>
      <c r="I1495" s="190" t="s">
        <v>146</v>
      </c>
      <c r="J1495" s="190" t="s">
        <v>146</v>
      </c>
      <c r="K1495" s="190" t="s">
        <v>147</v>
      </c>
      <c r="L1495" s="190" t="s">
        <v>146</v>
      </c>
      <c r="M1495" s="190" t="s">
        <v>146</v>
      </c>
      <c r="N1495" s="190" t="s">
        <v>146</v>
      </c>
    </row>
    <row r="1496" spans="1:14" x14ac:dyDescent="0.2">
      <c r="A1496" s="190">
        <v>808989</v>
      </c>
      <c r="B1496" s="190" t="s">
        <v>58</v>
      </c>
      <c r="C1496" s="190" t="s">
        <v>145</v>
      </c>
      <c r="D1496" s="190" t="s">
        <v>147</v>
      </c>
      <c r="E1496" s="190" t="s">
        <v>147</v>
      </c>
      <c r="F1496" s="190" t="s">
        <v>147</v>
      </c>
      <c r="G1496" s="190" t="s">
        <v>145</v>
      </c>
      <c r="H1496" s="190" t="s">
        <v>145</v>
      </c>
      <c r="I1496" s="190" t="s">
        <v>146</v>
      </c>
      <c r="J1496" s="190" t="s">
        <v>146</v>
      </c>
      <c r="K1496" s="190" t="s">
        <v>146</v>
      </c>
      <c r="L1496" s="190" t="s">
        <v>146</v>
      </c>
      <c r="M1496" s="190" t="s">
        <v>146</v>
      </c>
      <c r="N1496" s="190" t="s">
        <v>146</v>
      </c>
    </row>
    <row r="1497" spans="1:14" x14ac:dyDescent="0.2">
      <c r="A1497" s="190">
        <v>809045</v>
      </c>
      <c r="B1497" s="190" t="s">
        <v>58</v>
      </c>
      <c r="C1497" s="190" t="s">
        <v>147</v>
      </c>
      <c r="D1497" s="190" t="s">
        <v>147</v>
      </c>
      <c r="E1497" s="190" t="s">
        <v>147</v>
      </c>
      <c r="F1497" s="190" t="s">
        <v>146</v>
      </c>
      <c r="H1497" s="190" t="s">
        <v>146</v>
      </c>
      <c r="I1497" s="190" t="s">
        <v>147</v>
      </c>
      <c r="J1497" s="190" t="s">
        <v>146</v>
      </c>
      <c r="K1497" s="190" t="s">
        <v>147</v>
      </c>
      <c r="L1497" s="190" t="s">
        <v>146</v>
      </c>
      <c r="M1497" s="190" t="s">
        <v>147</v>
      </c>
      <c r="N1497" s="190" t="s">
        <v>146</v>
      </c>
    </row>
    <row r="1498" spans="1:14" x14ac:dyDescent="0.2">
      <c r="A1498" s="190">
        <v>809054</v>
      </c>
      <c r="B1498" s="190" t="s">
        <v>58</v>
      </c>
      <c r="C1498" s="190" t="s">
        <v>145</v>
      </c>
      <c r="D1498" s="190" t="s">
        <v>147</v>
      </c>
      <c r="E1498" s="190" t="s">
        <v>147</v>
      </c>
      <c r="F1498" s="190" t="s">
        <v>147</v>
      </c>
      <c r="G1498" s="190" t="s">
        <v>147</v>
      </c>
      <c r="H1498" s="190" t="s">
        <v>147</v>
      </c>
      <c r="I1498" s="190" t="s">
        <v>146</v>
      </c>
      <c r="J1498" s="190" t="s">
        <v>146</v>
      </c>
      <c r="K1498" s="190" t="s">
        <v>146</v>
      </c>
      <c r="L1498" s="190" t="s">
        <v>146</v>
      </c>
      <c r="M1498" s="190" t="s">
        <v>146</v>
      </c>
      <c r="N1498" s="190" t="s">
        <v>146</v>
      </c>
    </row>
    <row r="1499" spans="1:14" x14ac:dyDescent="0.2">
      <c r="A1499" s="190">
        <v>809087</v>
      </c>
      <c r="B1499" s="190" t="s">
        <v>58</v>
      </c>
      <c r="C1499" s="190" t="s">
        <v>145</v>
      </c>
      <c r="E1499" s="190" t="s">
        <v>145</v>
      </c>
      <c r="F1499" s="190" t="s">
        <v>147</v>
      </c>
      <c r="G1499" s="190" t="s">
        <v>146</v>
      </c>
      <c r="H1499" s="190" t="s">
        <v>146</v>
      </c>
      <c r="J1499" s="190" t="s">
        <v>146</v>
      </c>
      <c r="K1499" s="190" t="s">
        <v>146</v>
      </c>
      <c r="L1499" s="190" t="s">
        <v>145</v>
      </c>
      <c r="N1499" s="190" t="s">
        <v>146</v>
      </c>
    </row>
    <row r="1500" spans="1:14" x14ac:dyDescent="0.2">
      <c r="A1500" s="190">
        <v>809149</v>
      </c>
      <c r="B1500" s="190" t="s">
        <v>58</v>
      </c>
      <c r="C1500" s="190" t="s">
        <v>147</v>
      </c>
      <c r="E1500" s="190" t="s">
        <v>147</v>
      </c>
      <c r="F1500" s="190" t="s">
        <v>146</v>
      </c>
      <c r="G1500" s="190" t="s">
        <v>146</v>
      </c>
      <c r="I1500" s="190" t="s">
        <v>145</v>
      </c>
      <c r="J1500" s="190" t="s">
        <v>145</v>
      </c>
      <c r="K1500" s="190" t="s">
        <v>145</v>
      </c>
      <c r="L1500" s="190" t="s">
        <v>147</v>
      </c>
      <c r="M1500" s="190" t="s">
        <v>145</v>
      </c>
      <c r="N1500" s="190" t="s">
        <v>145</v>
      </c>
    </row>
    <row r="1501" spans="1:14" x14ac:dyDescent="0.2">
      <c r="A1501" s="190">
        <v>809178</v>
      </c>
      <c r="B1501" s="190" t="s">
        <v>58</v>
      </c>
      <c r="C1501" s="190" t="s">
        <v>146</v>
      </c>
      <c r="D1501" s="190" t="s">
        <v>146</v>
      </c>
      <c r="E1501" s="190" t="s">
        <v>146</v>
      </c>
      <c r="F1501" s="190" t="s">
        <v>147</v>
      </c>
      <c r="G1501" s="190" t="s">
        <v>147</v>
      </c>
      <c r="H1501" s="190" t="s">
        <v>146</v>
      </c>
      <c r="I1501" s="190" t="s">
        <v>146</v>
      </c>
      <c r="J1501" s="190" t="s">
        <v>146</v>
      </c>
      <c r="K1501" s="190" t="s">
        <v>146</v>
      </c>
      <c r="L1501" s="190" t="s">
        <v>146</v>
      </c>
      <c r="M1501" s="190" t="s">
        <v>146</v>
      </c>
      <c r="N1501" s="190" t="s">
        <v>146</v>
      </c>
    </row>
    <row r="1502" spans="1:14" x14ac:dyDescent="0.2">
      <c r="A1502" s="190">
        <v>809187</v>
      </c>
      <c r="B1502" s="190" t="s">
        <v>58</v>
      </c>
      <c r="D1502" s="190" t="s">
        <v>147</v>
      </c>
      <c r="F1502" s="190" t="s">
        <v>147</v>
      </c>
      <c r="G1502" s="190" t="s">
        <v>146</v>
      </c>
      <c r="J1502" s="190" t="s">
        <v>146</v>
      </c>
      <c r="K1502" s="190" t="s">
        <v>147</v>
      </c>
      <c r="L1502" s="190" t="s">
        <v>145</v>
      </c>
      <c r="M1502" s="190" t="s">
        <v>147</v>
      </c>
    </row>
    <row r="1503" spans="1:14" x14ac:dyDescent="0.2">
      <c r="A1503" s="190">
        <v>809199</v>
      </c>
      <c r="B1503" s="190" t="s">
        <v>58</v>
      </c>
      <c r="D1503" s="190" t="s">
        <v>147</v>
      </c>
      <c r="E1503" s="190" t="s">
        <v>147</v>
      </c>
      <c r="F1503" s="190" t="s">
        <v>145</v>
      </c>
      <c r="I1503" s="190" t="s">
        <v>145</v>
      </c>
      <c r="J1503" s="190" t="s">
        <v>145</v>
      </c>
      <c r="K1503" s="190" t="s">
        <v>146</v>
      </c>
      <c r="L1503" s="190" t="s">
        <v>145</v>
      </c>
      <c r="M1503" s="190" t="s">
        <v>145</v>
      </c>
    </row>
    <row r="1504" spans="1:14" x14ac:dyDescent="0.2">
      <c r="A1504" s="190">
        <v>809254</v>
      </c>
      <c r="B1504" s="190" t="s">
        <v>58</v>
      </c>
      <c r="D1504" s="190" t="s">
        <v>147</v>
      </c>
      <c r="E1504" s="190" t="s">
        <v>145</v>
      </c>
      <c r="H1504" s="190" t="s">
        <v>147</v>
      </c>
      <c r="I1504" s="190" t="s">
        <v>147</v>
      </c>
      <c r="J1504" s="190" t="s">
        <v>146</v>
      </c>
      <c r="K1504" s="190" t="s">
        <v>146</v>
      </c>
      <c r="L1504" s="190" t="s">
        <v>147</v>
      </c>
      <c r="M1504" s="190" t="s">
        <v>147</v>
      </c>
      <c r="N1504" s="190" t="s">
        <v>146</v>
      </c>
    </row>
    <row r="1505" spans="1:14" x14ac:dyDescent="0.2">
      <c r="A1505" s="190">
        <v>809260</v>
      </c>
      <c r="B1505" s="190" t="s">
        <v>58</v>
      </c>
      <c r="D1505" s="190" t="s">
        <v>147</v>
      </c>
      <c r="F1505" s="190" t="s">
        <v>147</v>
      </c>
      <c r="G1505" s="190" t="s">
        <v>147</v>
      </c>
      <c r="J1505" s="190" t="s">
        <v>146</v>
      </c>
      <c r="K1505" s="190" t="s">
        <v>146</v>
      </c>
      <c r="L1505" s="190" t="s">
        <v>146</v>
      </c>
    </row>
    <row r="1506" spans="1:14" x14ac:dyDescent="0.2">
      <c r="A1506" s="190">
        <v>809274</v>
      </c>
      <c r="B1506" s="190" t="s">
        <v>58</v>
      </c>
      <c r="C1506" s="190" t="s">
        <v>147</v>
      </c>
      <c r="D1506" s="190" t="s">
        <v>146</v>
      </c>
      <c r="E1506" s="190" t="s">
        <v>146</v>
      </c>
      <c r="F1506" s="190" t="s">
        <v>147</v>
      </c>
      <c r="G1506" s="190" t="s">
        <v>145</v>
      </c>
      <c r="I1506" s="190" t="s">
        <v>147</v>
      </c>
      <c r="J1506" s="190" t="s">
        <v>146</v>
      </c>
      <c r="K1506" s="190" t="s">
        <v>146</v>
      </c>
      <c r="L1506" s="190" t="s">
        <v>147</v>
      </c>
      <c r="M1506" s="190" t="s">
        <v>146</v>
      </c>
      <c r="N1506" s="190" t="s">
        <v>146</v>
      </c>
    </row>
    <row r="1507" spans="1:14" x14ac:dyDescent="0.2">
      <c r="A1507" s="190">
        <v>809333</v>
      </c>
      <c r="B1507" s="190" t="s">
        <v>58</v>
      </c>
      <c r="E1507" s="190" t="s">
        <v>145</v>
      </c>
      <c r="F1507" s="190" t="s">
        <v>147</v>
      </c>
      <c r="G1507" s="190" t="s">
        <v>147</v>
      </c>
      <c r="H1507" s="190" t="s">
        <v>145</v>
      </c>
      <c r="I1507" s="190" t="s">
        <v>145</v>
      </c>
      <c r="J1507" s="190" t="s">
        <v>145</v>
      </c>
      <c r="K1507" s="190" t="s">
        <v>146</v>
      </c>
      <c r="L1507" s="190" t="s">
        <v>146</v>
      </c>
      <c r="M1507" s="190" t="s">
        <v>145</v>
      </c>
    </row>
    <row r="1508" spans="1:14" x14ac:dyDescent="0.2">
      <c r="A1508" s="190">
        <v>809387</v>
      </c>
      <c r="B1508" s="190" t="s">
        <v>58</v>
      </c>
      <c r="D1508" s="190" t="s">
        <v>146</v>
      </c>
      <c r="E1508" s="190" t="s">
        <v>146</v>
      </c>
      <c r="F1508" s="190" t="s">
        <v>145</v>
      </c>
      <c r="H1508" s="190" t="s">
        <v>147</v>
      </c>
      <c r="I1508" s="190" t="s">
        <v>147</v>
      </c>
      <c r="J1508" s="190" t="s">
        <v>147</v>
      </c>
      <c r="K1508" s="190" t="s">
        <v>147</v>
      </c>
      <c r="M1508" s="190" t="s">
        <v>146</v>
      </c>
      <c r="N1508" s="190" t="s">
        <v>146</v>
      </c>
    </row>
    <row r="1509" spans="1:14" x14ac:dyDescent="0.2">
      <c r="A1509" s="190">
        <v>809480</v>
      </c>
      <c r="B1509" s="190" t="s">
        <v>58</v>
      </c>
      <c r="C1509" s="190" t="s">
        <v>147</v>
      </c>
      <c r="D1509" s="190" t="s">
        <v>147</v>
      </c>
      <c r="E1509" s="190" t="s">
        <v>146</v>
      </c>
      <c r="F1509" s="190" t="s">
        <v>147</v>
      </c>
      <c r="G1509" s="190" t="s">
        <v>147</v>
      </c>
      <c r="H1509" s="190" t="s">
        <v>147</v>
      </c>
      <c r="I1509" s="190" t="s">
        <v>146</v>
      </c>
      <c r="J1509" s="190" t="s">
        <v>146</v>
      </c>
      <c r="K1509" s="190" t="s">
        <v>147</v>
      </c>
      <c r="L1509" s="190" t="s">
        <v>146</v>
      </c>
      <c r="M1509" s="190" t="s">
        <v>147</v>
      </c>
      <c r="N1509" s="190" t="s">
        <v>146</v>
      </c>
    </row>
    <row r="1510" spans="1:14" x14ac:dyDescent="0.2">
      <c r="A1510" s="190">
        <v>809490</v>
      </c>
      <c r="B1510" s="190" t="s">
        <v>58</v>
      </c>
      <c r="C1510" s="190" t="s">
        <v>146</v>
      </c>
      <c r="D1510" s="190" t="s">
        <v>146</v>
      </c>
      <c r="E1510" s="190" t="s">
        <v>146</v>
      </c>
      <c r="F1510" s="190" t="s">
        <v>147</v>
      </c>
      <c r="G1510" s="190" t="s">
        <v>147</v>
      </c>
      <c r="H1510" s="190" t="s">
        <v>146</v>
      </c>
      <c r="I1510" s="190" t="s">
        <v>147</v>
      </c>
      <c r="J1510" s="190" t="s">
        <v>147</v>
      </c>
      <c r="K1510" s="190" t="s">
        <v>146</v>
      </c>
      <c r="L1510" s="190" t="s">
        <v>146</v>
      </c>
      <c r="M1510" s="190" t="s">
        <v>146</v>
      </c>
      <c r="N1510" s="190" t="s">
        <v>146</v>
      </c>
    </row>
    <row r="1511" spans="1:14" x14ac:dyDescent="0.2">
      <c r="A1511" s="190">
        <v>809501</v>
      </c>
      <c r="B1511" s="190" t="s">
        <v>58</v>
      </c>
      <c r="C1511" s="190" t="s">
        <v>147</v>
      </c>
      <c r="D1511" s="190" t="s">
        <v>147</v>
      </c>
      <c r="E1511" s="190" t="s">
        <v>147</v>
      </c>
      <c r="F1511" s="190" t="s">
        <v>147</v>
      </c>
      <c r="G1511" s="190" t="s">
        <v>147</v>
      </c>
      <c r="H1511" s="190" t="s">
        <v>147</v>
      </c>
      <c r="I1511" s="190" t="s">
        <v>146</v>
      </c>
      <c r="J1511" s="190" t="s">
        <v>146</v>
      </c>
      <c r="K1511" s="190" t="s">
        <v>146</v>
      </c>
      <c r="L1511" s="190" t="s">
        <v>146</v>
      </c>
      <c r="M1511" s="190" t="s">
        <v>146</v>
      </c>
      <c r="N1511" s="190" t="s">
        <v>146</v>
      </c>
    </row>
    <row r="1512" spans="1:14" x14ac:dyDescent="0.2">
      <c r="A1512" s="190">
        <v>809510</v>
      </c>
      <c r="B1512" s="190" t="s">
        <v>58</v>
      </c>
      <c r="D1512" s="190" t="s">
        <v>145</v>
      </c>
      <c r="E1512" s="190" t="s">
        <v>147</v>
      </c>
      <c r="F1512" s="190" t="s">
        <v>147</v>
      </c>
      <c r="G1512" s="190" t="s">
        <v>145</v>
      </c>
      <c r="H1512" s="190" t="s">
        <v>147</v>
      </c>
      <c r="I1512" s="190" t="s">
        <v>146</v>
      </c>
      <c r="J1512" s="190" t="s">
        <v>146</v>
      </c>
      <c r="K1512" s="190" t="s">
        <v>146</v>
      </c>
      <c r="L1512" s="190" t="s">
        <v>146</v>
      </c>
      <c r="M1512" s="190" t="s">
        <v>147</v>
      </c>
      <c r="N1512" s="190" t="s">
        <v>146</v>
      </c>
    </row>
    <row r="1513" spans="1:14" x14ac:dyDescent="0.2">
      <c r="A1513" s="190">
        <v>809548</v>
      </c>
      <c r="B1513" s="190" t="s">
        <v>58</v>
      </c>
      <c r="C1513" s="190" t="s">
        <v>147</v>
      </c>
      <c r="D1513" s="190" t="s">
        <v>146</v>
      </c>
      <c r="E1513" s="190" t="s">
        <v>146</v>
      </c>
      <c r="F1513" s="190" t="s">
        <v>147</v>
      </c>
      <c r="G1513" s="190" t="s">
        <v>147</v>
      </c>
      <c r="H1513" s="190" t="s">
        <v>147</v>
      </c>
      <c r="I1513" s="190" t="s">
        <v>147</v>
      </c>
      <c r="J1513" s="190" t="s">
        <v>146</v>
      </c>
      <c r="K1513" s="190" t="s">
        <v>146</v>
      </c>
      <c r="L1513" s="190" t="s">
        <v>147</v>
      </c>
      <c r="M1513" s="190" t="s">
        <v>146</v>
      </c>
      <c r="N1513" s="190" t="s">
        <v>146</v>
      </c>
    </row>
    <row r="1514" spans="1:14" x14ac:dyDescent="0.2">
      <c r="A1514" s="190">
        <v>809583</v>
      </c>
      <c r="B1514" s="190" t="s">
        <v>58</v>
      </c>
      <c r="C1514" s="190" t="s">
        <v>147</v>
      </c>
      <c r="D1514" s="190" t="s">
        <v>145</v>
      </c>
      <c r="E1514" s="190" t="s">
        <v>145</v>
      </c>
      <c r="F1514" s="190" t="s">
        <v>147</v>
      </c>
      <c r="G1514" s="190" t="s">
        <v>145</v>
      </c>
      <c r="H1514" s="190" t="s">
        <v>145</v>
      </c>
      <c r="I1514" s="190" t="s">
        <v>145</v>
      </c>
      <c r="J1514" s="190" t="s">
        <v>147</v>
      </c>
      <c r="K1514" s="190" t="s">
        <v>147</v>
      </c>
      <c r="L1514" s="190" t="s">
        <v>147</v>
      </c>
      <c r="M1514" s="190" t="s">
        <v>145</v>
      </c>
      <c r="N1514" s="190" t="s">
        <v>146</v>
      </c>
    </row>
    <row r="1515" spans="1:14" x14ac:dyDescent="0.2">
      <c r="A1515" s="190">
        <v>809736</v>
      </c>
      <c r="B1515" s="190" t="s">
        <v>58</v>
      </c>
      <c r="C1515" s="190" t="s">
        <v>145</v>
      </c>
      <c r="D1515" s="190" t="s">
        <v>147</v>
      </c>
      <c r="E1515" s="190" t="s">
        <v>146</v>
      </c>
      <c r="F1515" s="190" t="s">
        <v>145</v>
      </c>
      <c r="G1515" s="190" t="s">
        <v>146</v>
      </c>
      <c r="H1515" s="190" t="s">
        <v>145</v>
      </c>
      <c r="I1515" s="190" t="s">
        <v>147</v>
      </c>
      <c r="J1515" s="190" t="s">
        <v>147</v>
      </c>
      <c r="K1515" s="190" t="s">
        <v>147</v>
      </c>
      <c r="L1515" s="190" t="s">
        <v>146</v>
      </c>
      <c r="M1515" s="190" t="s">
        <v>146</v>
      </c>
      <c r="N1515" s="190" t="s">
        <v>147</v>
      </c>
    </row>
    <row r="1516" spans="1:14" x14ac:dyDescent="0.2">
      <c r="A1516" s="190">
        <v>809738</v>
      </c>
      <c r="B1516" s="190" t="s">
        <v>58</v>
      </c>
      <c r="C1516" s="190" t="s">
        <v>145</v>
      </c>
      <c r="D1516" s="190" t="s">
        <v>145</v>
      </c>
      <c r="E1516" s="190" t="s">
        <v>145</v>
      </c>
      <c r="F1516" s="190" t="s">
        <v>145</v>
      </c>
      <c r="G1516" s="190" t="s">
        <v>145</v>
      </c>
      <c r="H1516" s="190" t="s">
        <v>145</v>
      </c>
      <c r="I1516" s="190" t="s">
        <v>146</v>
      </c>
      <c r="J1516" s="190" t="s">
        <v>146</v>
      </c>
      <c r="K1516" s="190" t="s">
        <v>146</v>
      </c>
      <c r="L1516" s="190" t="s">
        <v>146</v>
      </c>
      <c r="M1516" s="190" t="s">
        <v>146</v>
      </c>
      <c r="N1516" s="190" t="s">
        <v>146</v>
      </c>
    </row>
    <row r="1517" spans="1:14" x14ac:dyDescent="0.2">
      <c r="A1517" s="190">
        <v>809743</v>
      </c>
      <c r="B1517" s="190" t="s">
        <v>58</v>
      </c>
      <c r="C1517" s="190" t="s">
        <v>145</v>
      </c>
      <c r="D1517" s="190" t="s">
        <v>145</v>
      </c>
      <c r="E1517" s="190" t="s">
        <v>145</v>
      </c>
      <c r="F1517" s="190" t="s">
        <v>145</v>
      </c>
      <c r="G1517" s="190" t="s">
        <v>145</v>
      </c>
      <c r="H1517" s="190" t="s">
        <v>145</v>
      </c>
      <c r="I1517" s="190" t="s">
        <v>146</v>
      </c>
      <c r="J1517" s="190" t="s">
        <v>145</v>
      </c>
      <c r="K1517" s="190" t="s">
        <v>145</v>
      </c>
      <c r="L1517" s="190" t="s">
        <v>146</v>
      </c>
      <c r="M1517" s="190" t="s">
        <v>146</v>
      </c>
      <c r="N1517" s="190" t="s">
        <v>146</v>
      </c>
    </row>
    <row r="1518" spans="1:14" x14ac:dyDescent="0.2">
      <c r="A1518" s="190">
        <v>809778</v>
      </c>
      <c r="B1518" s="190" t="s">
        <v>58</v>
      </c>
      <c r="C1518" s="190" t="s">
        <v>145</v>
      </c>
      <c r="D1518" s="190" t="s">
        <v>146</v>
      </c>
      <c r="E1518" s="190" t="s">
        <v>147</v>
      </c>
      <c r="G1518" s="190" t="s">
        <v>145</v>
      </c>
      <c r="H1518" s="190" t="s">
        <v>146</v>
      </c>
      <c r="I1518" s="190" t="s">
        <v>146</v>
      </c>
      <c r="J1518" s="190" t="s">
        <v>146</v>
      </c>
      <c r="K1518" s="190" t="s">
        <v>146</v>
      </c>
      <c r="L1518" s="190" t="s">
        <v>146</v>
      </c>
      <c r="M1518" s="190" t="s">
        <v>146</v>
      </c>
      <c r="N1518" s="190" t="s">
        <v>146</v>
      </c>
    </row>
    <row r="1519" spans="1:14" x14ac:dyDescent="0.2">
      <c r="A1519" s="190">
        <v>809788</v>
      </c>
      <c r="B1519" s="190" t="s">
        <v>58</v>
      </c>
      <c r="C1519" s="190" t="s">
        <v>145</v>
      </c>
      <c r="E1519" s="190" t="s">
        <v>145</v>
      </c>
      <c r="I1519" s="190" t="s">
        <v>146</v>
      </c>
      <c r="K1519" s="190" t="s">
        <v>146</v>
      </c>
      <c r="L1519" s="190" t="s">
        <v>146</v>
      </c>
      <c r="M1519" s="190" t="s">
        <v>147</v>
      </c>
    </row>
    <row r="1520" spans="1:14" x14ac:dyDescent="0.2">
      <c r="A1520" s="190">
        <v>809849</v>
      </c>
      <c r="B1520" s="190" t="s">
        <v>58</v>
      </c>
      <c r="C1520" s="190" t="s">
        <v>145</v>
      </c>
      <c r="D1520" s="190" t="s">
        <v>147</v>
      </c>
      <c r="E1520" s="190" t="s">
        <v>147</v>
      </c>
      <c r="G1520" s="190" t="s">
        <v>146</v>
      </c>
      <c r="J1520" s="190" t="s">
        <v>145</v>
      </c>
      <c r="K1520" s="190" t="s">
        <v>146</v>
      </c>
      <c r="L1520" s="190" t="s">
        <v>147</v>
      </c>
      <c r="M1520" s="190" t="s">
        <v>145</v>
      </c>
      <c r="N1520" s="190" t="s">
        <v>147</v>
      </c>
    </row>
    <row r="1521" spans="1:14" x14ac:dyDescent="0.2">
      <c r="A1521" s="190">
        <v>809891</v>
      </c>
      <c r="B1521" s="190" t="s">
        <v>58</v>
      </c>
      <c r="C1521" s="190" t="s">
        <v>145</v>
      </c>
      <c r="D1521" s="190" t="s">
        <v>145</v>
      </c>
      <c r="I1521" s="190" t="s">
        <v>147</v>
      </c>
      <c r="K1521" s="190" t="s">
        <v>146</v>
      </c>
      <c r="L1521" s="190" t="s">
        <v>145</v>
      </c>
      <c r="M1521" s="190" t="s">
        <v>145</v>
      </c>
    </row>
    <row r="1522" spans="1:14" x14ac:dyDescent="0.2">
      <c r="A1522" s="190">
        <v>809907</v>
      </c>
      <c r="B1522" s="190" t="s">
        <v>58</v>
      </c>
      <c r="C1522" s="190" t="s">
        <v>146</v>
      </c>
      <c r="D1522" s="190" t="s">
        <v>147</v>
      </c>
      <c r="E1522" s="190" t="s">
        <v>147</v>
      </c>
      <c r="F1522" s="190" t="s">
        <v>145</v>
      </c>
      <c r="H1522" s="190" t="s">
        <v>147</v>
      </c>
      <c r="I1522" s="190" t="s">
        <v>146</v>
      </c>
      <c r="J1522" s="190" t="s">
        <v>146</v>
      </c>
      <c r="K1522" s="190" t="s">
        <v>147</v>
      </c>
      <c r="L1522" s="190" t="s">
        <v>147</v>
      </c>
      <c r="M1522" s="190" t="s">
        <v>146</v>
      </c>
      <c r="N1522" s="190" t="s">
        <v>146</v>
      </c>
    </row>
    <row r="1523" spans="1:14" x14ac:dyDescent="0.2">
      <c r="A1523" s="190">
        <v>809978</v>
      </c>
      <c r="B1523" s="190" t="s">
        <v>58</v>
      </c>
      <c r="C1523" s="190" t="s">
        <v>147</v>
      </c>
      <c r="D1523" s="190" t="s">
        <v>146</v>
      </c>
      <c r="E1523" s="190" t="s">
        <v>146</v>
      </c>
      <c r="G1523" s="190" t="s">
        <v>145</v>
      </c>
      <c r="H1523" s="190" t="s">
        <v>145</v>
      </c>
      <c r="I1523" s="190" t="s">
        <v>146</v>
      </c>
      <c r="J1523" s="190" t="s">
        <v>146</v>
      </c>
      <c r="K1523" s="190" t="s">
        <v>146</v>
      </c>
      <c r="L1523" s="190" t="s">
        <v>146</v>
      </c>
      <c r="M1523" s="190" t="s">
        <v>147</v>
      </c>
      <c r="N1523" s="190" t="s">
        <v>147</v>
      </c>
    </row>
    <row r="1524" spans="1:14" x14ac:dyDescent="0.2">
      <c r="A1524" s="190">
        <v>809980</v>
      </c>
      <c r="B1524" s="190" t="s">
        <v>58</v>
      </c>
      <c r="D1524" s="190" t="s">
        <v>145</v>
      </c>
      <c r="F1524" s="190" t="s">
        <v>145</v>
      </c>
      <c r="H1524" s="190" t="s">
        <v>146</v>
      </c>
      <c r="I1524" s="190" t="s">
        <v>145</v>
      </c>
      <c r="J1524" s="190" t="s">
        <v>146</v>
      </c>
      <c r="K1524" s="190" t="s">
        <v>146</v>
      </c>
      <c r="L1524" s="190" t="s">
        <v>146</v>
      </c>
      <c r="M1524" s="190" t="s">
        <v>146</v>
      </c>
      <c r="N1524" s="190" t="s">
        <v>146</v>
      </c>
    </row>
    <row r="1525" spans="1:14" x14ac:dyDescent="0.2">
      <c r="A1525" s="190">
        <v>810030</v>
      </c>
      <c r="B1525" s="190" t="s">
        <v>58</v>
      </c>
      <c r="C1525" s="190" t="s">
        <v>147</v>
      </c>
      <c r="D1525" s="190" t="s">
        <v>145</v>
      </c>
      <c r="E1525" s="190" t="s">
        <v>146</v>
      </c>
      <c r="F1525" s="190" t="s">
        <v>147</v>
      </c>
      <c r="G1525" s="190" t="s">
        <v>147</v>
      </c>
      <c r="H1525" s="190" t="s">
        <v>146</v>
      </c>
      <c r="I1525" s="190" t="s">
        <v>146</v>
      </c>
      <c r="J1525" s="190" t="s">
        <v>146</v>
      </c>
      <c r="K1525" s="190" t="s">
        <v>146</v>
      </c>
      <c r="L1525" s="190" t="s">
        <v>145</v>
      </c>
      <c r="M1525" s="190" t="s">
        <v>145</v>
      </c>
      <c r="N1525" s="190" t="s">
        <v>146</v>
      </c>
    </row>
    <row r="1526" spans="1:14" x14ac:dyDescent="0.2">
      <c r="A1526" s="190">
        <v>810058</v>
      </c>
      <c r="B1526" s="190" t="s">
        <v>58</v>
      </c>
      <c r="C1526" s="190" t="s">
        <v>145</v>
      </c>
      <c r="D1526" s="190" t="s">
        <v>147</v>
      </c>
      <c r="E1526" s="190" t="s">
        <v>146</v>
      </c>
      <c r="F1526" s="190" t="s">
        <v>146</v>
      </c>
      <c r="G1526" s="190" t="s">
        <v>146</v>
      </c>
      <c r="H1526" s="190" t="s">
        <v>147</v>
      </c>
      <c r="I1526" s="190" t="s">
        <v>145</v>
      </c>
      <c r="J1526" s="190" t="s">
        <v>147</v>
      </c>
      <c r="K1526" s="190" t="s">
        <v>146</v>
      </c>
      <c r="L1526" s="190" t="s">
        <v>145</v>
      </c>
      <c r="M1526" s="190" t="s">
        <v>146</v>
      </c>
      <c r="N1526" s="190" t="s">
        <v>146</v>
      </c>
    </row>
    <row r="1527" spans="1:14" x14ac:dyDescent="0.2">
      <c r="A1527" s="190">
        <v>810112</v>
      </c>
      <c r="B1527" s="190" t="s">
        <v>58</v>
      </c>
      <c r="C1527" s="190" t="s">
        <v>145</v>
      </c>
      <c r="D1527" s="190" t="s">
        <v>145</v>
      </c>
      <c r="H1527" s="190" t="s">
        <v>145</v>
      </c>
      <c r="J1527" s="190" t="s">
        <v>145</v>
      </c>
      <c r="K1527" s="190" t="s">
        <v>145</v>
      </c>
      <c r="M1527" s="190" t="s">
        <v>145</v>
      </c>
    </row>
    <row r="1528" spans="1:14" x14ac:dyDescent="0.2">
      <c r="A1528" s="190">
        <v>810178</v>
      </c>
      <c r="B1528" s="190" t="s">
        <v>58</v>
      </c>
      <c r="C1528" s="190" t="s">
        <v>147</v>
      </c>
      <c r="D1528" s="190" t="s">
        <v>147</v>
      </c>
      <c r="E1528" s="190" t="s">
        <v>146</v>
      </c>
      <c r="F1528" s="190" t="s">
        <v>145</v>
      </c>
      <c r="G1528" s="190" t="s">
        <v>147</v>
      </c>
      <c r="H1528" s="190" t="s">
        <v>147</v>
      </c>
      <c r="I1528" s="190" t="s">
        <v>147</v>
      </c>
      <c r="J1528" s="190" t="s">
        <v>146</v>
      </c>
      <c r="K1528" s="190" t="s">
        <v>147</v>
      </c>
      <c r="L1528" s="190" t="s">
        <v>147</v>
      </c>
      <c r="M1528" s="190" t="s">
        <v>146</v>
      </c>
      <c r="N1528" s="190" t="s">
        <v>147</v>
      </c>
    </row>
    <row r="1529" spans="1:14" x14ac:dyDescent="0.2">
      <c r="A1529" s="190">
        <v>810194</v>
      </c>
      <c r="B1529" s="190" t="s">
        <v>58</v>
      </c>
      <c r="C1529" s="190" t="s">
        <v>145</v>
      </c>
      <c r="D1529" s="190" t="s">
        <v>145</v>
      </c>
      <c r="E1529" s="190" t="s">
        <v>146</v>
      </c>
      <c r="I1529" s="190" t="s">
        <v>145</v>
      </c>
      <c r="J1529" s="190" t="s">
        <v>145</v>
      </c>
      <c r="L1529" s="190" t="s">
        <v>147</v>
      </c>
      <c r="N1529" s="190" t="s">
        <v>147</v>
      </c>
    </row>
    <row r="1530" spans="1:14" x14ac:dyDescent="0.2">
      <c r="A1530" s="190">
        <v>810280</v>
      </c>
      <c r="B1530" s="190" t="s">
        <v>58</v>
      </c>
      <c r="D1530" s="190" t="s">
        <v>147</v>
      </c>
      <c r="G1530" s="190" t="s">
        <v>145</v>
      </c>
      <c r="J1530" s="190" t="s">
        <v>145</v>
      </c>
      <c r="K1530" s="190" t="s">
        <v>147</v>
      </c>
      <c r="L1530" s="190" t="s">
        <v>147</v>
      </c>
    </row>
    <row r="1531" spans="1:14" x14ac:dyDescent="0.2">
      <c r="A1531" s="190">
        <v>810293</v>
      </c>
      <c r="B1531" s="190" t="s">
        <v>58</v>
      </c>
      <c r="D1531" s="190" t="s">
        <v>145</v>
      </c>
      <c r="E1531" s="190" t="s">
        <v>147</v>
      </c>
      <c r="F1531" s="190" t="s">
        <v>147</v>
      </c>
      <c r="G1531" s="190" t="s">
        <v>146</v>
      </c>
      <c r="H1531" s="190" t="s">
        <v>145</v>
      </c>
      <c r="I1531" s="190" t="s">
        <v>145</v>
      </c>
      <c r="K1531" s="190" t="s">
        <v>146</v>
      </c>
      <c r="L1531" s="190" t="s">
        <v>147</v>
      </c>
      <c r="M1531" s="190" t="s">
        <v>145</v>
      </c>
      <c r="N1531" s="190" t="s">
        <v>145</v>
      </c>
    </row>
    <row r="1532" spans="1:14" x14ac:dyDescent="0.2">
      <c r="A1532" s="190">
        <v>810342</v>
      </c>
      <c r="B1532" s="190" t="s">
        <v>58</v>
      </c>
      <c r="C1532" s="190" t="s">
        <v>147</v>
      </c>
      <c r="D1532" s="190" t="s">
        <v>146</v>
      </c>
      <c r="E1532" s="190" t="s">
        <v>147</v>
      </c>
      <c r="F1532" s="190" t="s">
        <v>147</v>
      </c>
      <c r="G1532" s="190" t="s">
        <v>147</v>
      </c>
      <c r="H1532" s="190" t="s">
        <v>147</v>
      </c>
      <c r="I1532" s="190" t="s">
        <v>146</v>
      </c>
      <c r="J1532" s="190" t="s">
        <v>146</v>
      </c>
      <c r="K1532" s="190" t="s">
        <v>146</v>
      </c>
      <c r="L1532" s="190" t="s">
        <v>146</v>
      </c>
      <c r="M1532" s="190" t="s">
        <v>146</v>
      </c>
      <c r="N1532" s="190" t="s">
        <v>146</v>
      </c>
    </row>
    <row r="1533" spans="1:14" x14ac:dyDescent="0.2">
      <c r="A1533" s="190">
        <v>810358</v>
      </c>
      <c r="B1533" s="190" t="s">
        <v>58</v>
      </c>
      <c r="C1533" s="190" t="s">
        <v>147</v>
      </c>
      <c r="D1533" s="190" t="s">
        <v>145</v>
      </c>
      <c r="E1533" s="190" t="s">
        <v>145</v>
      </c>
      <c r="H1533" s="190" t="s">
        <v>147</v>
      </c>
      <c r="I1533" s="190" t="s">
        <v>147</v>
      </c>
      <c r="K1533" s="190" t="s">
        <v>146</v>
      </c>
      <c r="L1533" s="190" t="s">
        <v>147</v>
      </c>
      <c r="N1533" s="190" t="s">
        <v>146</v>
      </c>
    </row>
    <row r="1534" spans="1:14" x14ac:dyDescent="0.2">
      <c r="A1534" s="190">
        <v>810381</v>
      </c>
      <c r="B1534" s="190" t="s">
        <v>58</v>
      </c>
      <c r="D1534" s="190" t="s">
        <v>147</v>
      </c>
      <c r="E1534" s="190" t="s">
        <v>145</v>
      </c>
      <c r="F1534" s="190" t="s">
        <v>145</v>
      </c>
      <c r="G1534" s="190" t="s">
        <v>145</v>
      </c>
      <c r="H1534" s="190" t="s">
        <v>147</v>
      </c>
      <c r="J1534" s="190" t="s">
        <v>147</v>
      </c>
      <c r="K1534" s="190" t="s">
        <v>147</v>
      </c>
      <c r="L1534" s="190" t="s">
        <v>147</v>
      </c>
      <c r="N1534" s="190" t="s">
        <v>146</v>
      </c>
    </row>
    <row r="1535" spans="1:14" x14ac:dyDescent="0.2">
      <c r="A1535" s="190">
        <v>810401</v>
      </c>
      <c r="B1535" s="190" t="s">
        <v>58</v>
      </c>
      <c r="C1535" s="190" t="s">
        <v>147</v>
      </c>
      <c r="D1535" s="190" t="s">
        <v>147</v>
      </c>
      <c r="E1535" s="190" t="s">
        <v>146</v>
      </c>
      <c r="F1535" s="190" t="s">
        <v>145</v>
      </c>
      <c r="G1535" s="190" t="s">
        <v>145</v>
      </c>
      <c r="H1535" s="190" t="s">
        <v>145</v>
      </c>
      <c r="I1535" s="190" t="s">
        <v>146</v>
      </c>
      <c r="J1535" s="190" t="s">
        <v>146</v>
      </c>
      <c r="K1535" s="190" t="s">
        <v>146</v>
      </c>
      <c r="L1535" s="190" t="s">
        <v>146</v>
      </c>
      <c r="M1535" s="190" t="s">
        <v>147</v>
      </c>
    </row>
    <row r="1536" spans="1:14" x14ac:dyDescent="0.2">
      <c r="A1536" s="190">
        <v>810414</v>
      </c>
      <c r="B1536" s="190" t="s">
        <v>58</v>
      </c>
      <c r="E1536" s="190" t="s">
        <v>145</v>
      </c>
      <c r="F1536" s="190" t="s">
        <v>147</v>
      </c>
      <c r="G1536" s="190" t="s">
        <v>145</v>
      </c>
      <c r="H1536" s="190" t="s">
        <v>145</v>
      </c>
      <c r="I1536" s="190" t="s">
        <v>147</v>
      </c>
      <c r="J1536" s="190" t="s">
        <v>146</v>
      </c>
      <c r="K1536" s="190" t="s">
        <v>147</v>
      </c>
      <c r="L1536" s="190" t="s">
        <v>146</v>
      </c>
      <c r="M1536" s="190" t="s">
        <v>146</v>
      </c>
      <c r="N1536" s="190" t="s">
        <v>146</v>
      </c>
    </row>
    <row r="1537" spans="1:14" x14ac:dyDescent="0.2">
      <c r="A1537" s="190">
        <v>810567</v>
      </c>
      <c r="B1537" s="190" t="s">
        <v>58</v>
      </c>
      <c r="C1537" s="190" t="s">
        <v>147</v>
      </c>
      <c r="D1537" s="190" t="s">
        <v>145</v>
      </c>
      <c r="E1537" s="190" t="s">
        <v>145</v>
      </c>
      <c r="F1537" s="190" t="s">
        <v>145</v>
      </c>
      <c r="G1537" s="190" t="s">
        <v>147</v>
      </c>
      <c r="H1537" s="190" t="s">
        <v>147</v>
      </c>
      <c r="I1537" s="190" t="s">
        <v>147</v>
      </c>
      <c r="J1537" s="190" t="s">
        <v>146</v>
      </c>
      <c r="K1537" s="190" t="s">
        <v>146</v>
      </c>
      <c r="L1537" s="190" t="s">
        <v>147</v>
      </c>
      <c r="M1537" s="190" t="s">
        <v>147</v>
      </c>
      <c r="N1537" s="190" t="s">
        <v>146</v>
      </c>
    </row>
    <row r="1538" spans="1:14" x14ac:dyDescent="0.2">
      <c r="A1538" s="190">
        <v>810617</v>
      </c>
      <c r="B1538" s="190" t="s">
        <v>58</v>
      </c>
      <c r="C1538" s="190" t="s">
        <v>147</v>
      </c>
      <c r="D1538" s="190" t="s">
        <v>146</v>
      </c>
      <c r="E1538" s="190" t="s">
        <v>146</v>
      </c>
      <c r="F1538" s="190" t="s">
        <v>147</v>
      </c>
      <c r="G1538" s="190" t="s">
        <v>147</v>
      </c>
      <c r="H1538" s="190" t="s">
        <v>146</v>
      </c>
      <c r="I1538" s="190" t="s">
        <v>147</v>
      </c>
      <c r="J1538" s="190" t="s">
        <v>146</v>
      </c>
      <c r="K1538" s="190" t="s">
        <v>146</v>
      </c>
      <c r="L1538" s="190" t="s">
        <v>147</v>
      </c>
      <c r="M1538" s="190" t="s">
        <v>147</v>
      </c>
      <c r="N1538" s="190" t="s">
        <v>147</v>
      </c>
    </row>
    <row r="1539" spans="1:14" x14ac:dyDescent="0.2">
      <c r="A1539" s="190">
        <v>810635</v>
      </c>
      <c r="B1539" s="190" t="s">
        <v>58</v>
      </c>
      <c r="D1539" s="190" t="s">
        <v>145</v>
      </c>
      <c r="E1539" s="190" t="s">
        <v>147</v>
      </c>
      <c r="F1539" s="190" t="s">
        <v>146</v>
      </c>
      <c r="G1539" s="190" t="s">
        <v>146</v>
      </c>
      <c r="H1539" s="190" t="s">
        <v>145</v>
      </c>
      <c r="I1539" s="190" t="s">
        <v>147</v>
      </c>
      <c r="J1539" s="190" t="s">
        <v>146</v>
      </c>
      <c r="K1539" s="190" t="s">
        <v>146</v>
      </c>
      <c r="L1539" s="190" t="s">
        <v>146</v>
      </c>
      <c r="M1539" s="190" t="s">
        <v>146</v>
      </c>
      <c r="N1539" s="190" t="s">
        <v>146</v>
      </c>
    </row>
    <row r="1540" spans="1:14" x14ac:dyDescent="0.2">
      <c r="A1540" s="190">
        <v>810765</v>
      </c>
      <c r="B1540" s="190" t="s">
        <v>58</v>
      </c>
      <c r="C1540" s="190" t="s">
        <v>147</v>
      </c>
      <c r="D1540" s="190" t="s">
        <v>147</v>
      </c>
      <c r="F1540" s="190" t="s">
        <v>146</v>
      </c>
      <c r="J1540" s="190" t="s">
        <v>146</v>
      </c>
      <c r="K1540" s="190" t="s">
        <v>146</v>
      </c>
      <c r="L1540" s="190" t="s">
        <v>145</v>
      </c>
      <c r="M1540" s="190" t="s">
        <v>146</v>
      </c>
    </row>
    <row r="1541" spans="1:14" x14ac:dyDescent="0.2">
      <c r="A1541" s="190">
        <v>810811</v>
      </c>
      <c r="B1541" s="190" t="s">
        <v>58</v>
      </c>
      <c r="D1541" s="190" t="s">
        <v>147</v>
      </c>
      <c r="F1541" s="190" t="s">
        <v>147</v>
      </c>
      <c r="I1541" s="190" t="s">
        <v>146</v>
      </c>
      <c r="J1541" s="190" t="s">
        <v>146</v>
      </c>
      <c r="K1541" s="190" t="s">
        <v>146</v>
      </c>
      <c r="L1541" s="190" t="s">
        <v>146</v>
      </c>
      <c r="M1541" s="190" t="s">
        <v>146</v>
      </c>
      <c r="N1541" s="190" t="s">
        <v>146</v>
      </c>
    </row>
    <row r="1542" spans="1:14" x14ac:dyDescent="0.2">
      <c r="A1542" s="190">
        <v>810815</v>
      </c>
      <c r="B1542" s="190" t="s">
        <v>58</v>
      </c>
      <c r="C1542" s="190" t="s">
        <v>147</v>
      </c>
      <c r="D1542" s="190" t="s">
        <v>147</v>
      </c>
      <c r="E1542" s="190" t="s">
        <v>147</v>
      </c>
      <c r="F1542" s="190" t="s">
        <v>147</v>
      </c>
      <c r="G1542" s="190" t="s">
        <v>147</v>
      </c>
      <c r="H1542" s="190" t="s">
        <v>147</v>
      </c>
      <c r="I1542" s="190" t="s">
        <v>147</v>
      </c>
      <c r="J1542" s="190" t="s">
        <v>147</v>
      </c>
      <c r="K1542" s="190" t="s">
        <v>147</v>
      </c>
      <c r="L1542" s="190" t="s">
        <v>147</v>
      </c>
      <c r="M1542" s="190" t="s">
        <v>147</v>
      </c>
      <c r="N1542" s="190" t="s">
        <v>147</v>
      </c>
    </row>
    <row r="1543" spans="1:14" x14ac:dyDescent="0.2">
      <c r="A1543" s="190">
        <v>810832</v>
      </c>
      <c r="B1543" s="190" t="s">
        <v>58</v>
      </c>
      <c r="C1543" s="190" t="s">
        <v>147</v>
      </c>
      <c r="D1543" s="190" t="s">
        <v>147</v>
      </c>
      <c r="E1543" s="190" t="s">
        <v>147</v>
      </c>
      <c r="F1543" s="190" t="s">
        <v>147</v>
      </c>
      <c r="G1543" s="190" t="s">
        <v>147</v>
      </c>
      <c r="H1543" s="190" t="s">
        <v>147</v>
      </c>
      <c r="I1543" s="190" t="s">
        <v>146</v>
      </c>
      <c r="J1543" s="190" t="s">
        <v>146</v>
      </c>
      <c r="K1543" s="190" t="s">
        <v>146</v>
      </c>
      <c r="L1543" s="190" t="s">
        <v>146</v>
      </c>
      <c r="M1543" s="190" t="s">
        <v>146</v>
      </c>
      <c r="N1543" s="190" t="s">
        <v>146</v>
      </c>
    </row>
    <row r="1544" spans="1:14" x14ac:dyDescent="0.2">
      <c r="A1544" s="190">
        <v>810840</v>
      </c>
      <c r="B1544" s="190" t="s">
        <v>58</v>
      </c>
      <c r="D1544" s="190" t="s">
        <v>147</v>
      </c>
      <c r="E1544" s="190" t="s">
        <v>146</v>
      </c>
      <c r="F1544" s="190" t="s">
        <v>146</v>
      </c>
      <c r="G1544" s="190" t="s">
        <v>146</v>
      </c>
      <c r="H1544" s="190" t="s">
        <v>145</v>
      </c>
      <c r="I1544" s="190" t="s">
        <v>147</v>
      </c>
      <c r="J1544" s="190" t="s">
        <v>146</v>
      </c>
      <c r="K1544" s="190" t="s">
        <v>146</v>
      </c>
      <c r="L1544" s="190" t="s">
        <v>146</v>
      </c>
      <c r="M1544" s="190" t="s">
        <v>146</v>
      </c>
      <c r="N1544" s="190" t="s">
        <v>146</v>
      </c>
    </row>
    <row r="1545" spans="1:14" x14ac:dyDescent="0.2">
      <c r="A1545" s="190">
        <v>810859</v>
      </c>
      <c r="B1545" s="190" t="s">
        <v>58</v>
      </c>
      <c r="C1545" s="190" t="s">
        <v>145</v>
      </c>
      <c r="D1545" s="190" t="s">
        <v>147</v>
      </c>
      <c r="E1545" s="190" t="s">
        <v>147</v>
      </c>
      <c r="F1545" s="190" t="s">
        <v>145</v>
      </c>
      <c r="G1545" s="190" t="s">
        <v>146</v>
      </c>
      <c r="H1545" s="190" t="s">
        <v>147</v>
      </c>
      <c r="I1545" s="190" t="s">
        <v>146</v>
      </c>
      <c r="J1545" s="190" t="s">
        <v>146</v>
      </c>
      <c r="K1545" s="190" t="s">
        <v>146</v>
      </c>
      <c r="L1545" s="190" t="s">
        <v>147</v>
      </c>
      <c r="M1545" s="190" t="s">
        <v>147</v>
      </c>
      <c r="N1545" s="190" t="s">
        <v>146</v>
      </c>
    </row>
    <row r="1546" spans="1:14" x14ac:dyDescent="0.2">
      <c r="A1546" s="190">
        <v>810937</v>
      </c>
      <c r="B1546" s="190" t="s">
        <v>58</v>
      </c>
      <c r="C1546" s="190" t="s">
        <v>146</v>
      </c>
      <c r="D1546" s="190" t="s">
        <v>146</v>
      </c>
      <c r="E1546" s="190" t="s">
        <v>146</v>
      </c>
      <c r="G1546" s="190" t="s">
        <v>146</v>
      </c>
      <c r="H1546" s="190" t="s">
        <v>145</v>
      </c>
      <c r="I1546" s="190" t="s">
        <v>146</v>
      </c>
      <c r="J1546" s="190" t="s">
        <v>146</v>
      </c>
      <c r="K1546" s="190" t="s">
        <v>146</v>
      </c>
      <c r="L1546" s="190" t="s">
        <v>146</v>
      </c>
      <c r="M1546" s="190" t="s">
        <v>146</v>
      </c>
      <c r="N1546" s="190" t="s">
        <v>147</v>
      </c>
    </row>
    <row r="1547" spans="1:14" x14ac:dyDescent="0.2">
      <c r="A1547" s="190">
        <v>810959</v>
      </c>
      <c r="B1547" s="190" t="s">
        <v>58</v>
      </c>
      <c r="D1547" s="190" t="s">
        <v>147</v>
      </c>
      <c r="E1547" s="190" t="s">
        <v>147</v>
      </c>
      <c r="I1547" s="190" t="s">
        <v>147</v>
      </c>
      <c r="K1547" s="190" t="s">
        <v>146</v>
      </c>
      <c r="L1547" s="190" t="s">
        <v>147</v>
      </c>
    </row>
    <row r="1548" spans="1:14" x14ac:dyDescent="0.2">
      <c r="A1548" s="190">
        <v>810973</v>
      </c>
      <c r="B1548" s="190" t="s">
        <v>58</v>
      </c>
      <c r="D1548" s="190" t="s">
        <v>147</v>
      </c>
      <c r="E1548" s="190" t="s">
        <v>146</v>
      </c>
      <c r="F1548" s="190" t="s">
        <v>147</v>
      </c>
      <c r="J1548" s="190" t="s">
        <v>146</v>
      </c>
      <c r="M1548" s="190" t="s">
        <v>146</v>
      </c>
      <c r="N1548" s="190" t="s">
        <v>147</v>
      </c>
    </row>
    <row r="1549" spans="1:14" x14ac:dyDescent="0.2">
      <c r="A1549" s="190">
        <v>811001</v>
      </c>
      <c r="B1549" s="190" t="s">
        <v>58</v>
      </c>
      <c r="C1549" s="190" t="s">
        <v>147</v>
      </c>
      <c r="D1549" s="190" t="s">
        <v>147</v>
      </c>
      <c r="E1549" s="190" t="s">
        <v>147</v>
      </c>
      <c r="F1549" s="190" t="s">
        <v>147</v>
      </c>
      <c r="G1549" s="190" t="s">
        <v>147</v>
      </c>
      <c r="H1549" s="190" t="s">
        <v>147</v>
      </c>
      <c r="I1549" s="190" t="s">
        <v>146</v>
      </c>
      <c r="J1549" s="190" t="s">
        <v>146</v>
      </c>
      <c r="K1549" s="190" t="s">
        <v>146</v>
      </c>
      <c r="L1549" s="190" t="s">
        <v>146</v>
      </c>
      <c r="M1549" s="190" t="s">
        <v>146</v>
      </c>
      <c r="N1549" s="190" t="s">
        <v>146</v>
      </c>
    </row>
    <row r="1550" spans="1:14" x14ac:dyDescent="0.2">
      <c r="A1550" s="190">
        <v>811032</v>
      </c>
      <c r="B1550" s="190" t="s">
        <v>58</v>
      </c>
      <c r="C1550" s="190" t="s">
        <v>147</v>
      </c>
      <c r="D1550" s="190" t="s">
        <v>147</v>
      </c>
      <c r="E1550" s="190" t="s">
        <v>146</v>
      </c>
      <c r="F1550" s="190" t="s">
        <v>146</v>
      </c>
      <c r="G1550" s="190" t="s">
        <v>147</v>
      </c>
      <c r="H1550" s="190" t="s">
        <v>147</v>
      </c>
      <c r="I1550" s="190" t="s">
        <v>146</v>
      </c>
      <c r="J1550" s="190" t="s">
        <v>147</v>
      </c>
      <c r="K1550" s="190" t="s">
        <v>147</v>
      </c>
      <c r="L1550" s="190" t="s">
        <v>146</v>
      </c>
      <c r="M1550" s="190" t="s">
        <v>146</v>
      </c>
      <c r="N1550" s="190" t="s">
        <v>146</v>
      </c>
    </row>
    <row r="1551" spans="1:14" x14ac:dyDescent="0.2">
      <c r="A1551" s="190">
        <v>811033</v>
      </c>
      <c r="B1551" s="190" t="s">
        <v>58</v>
      </c>
      <c r="C1551" s="190" t="s">
        <v>145</v>
      </c>
      <c r="D1551" s="190" t="s">
        <v>145</v>
      </c>
      <c r="E1551" s="190" t="s">
        <v>145</v>
      </c>
      <c r="F1551" s="190" t="s">
        <v>145</v>
      </c>
      <c r="G1551" s="190" t="s">
        <v>145</v>
      </c>
      <c r="H1551" s="190" t="s">
        <v>145</v>
      </c>
      <c r="I1551" s="190" t="s">
        <v>146</v>
      </c>
      <c r="J1551" s="190" t="s">
        <v>146</v>
      </c>
      <c r="K1551" s="190" t="s">
        <v>146</v>
      </c>
      <c r="L1551" s="190" t="s">
        <v>146</v>
      </c>
      <c r="M1551" s="190" t="s">
        <v>146</v>
      </c>
      <c r="N1551" s="190" t="s">
        <v>146</v>
      </c>
    </row>
    <row r="1552" spans="1:14" x14ac:dyDescent="0.2">
      <c r="A1552" s="190">
        <v>811038</v>
      </c>
      <c r="B1552" s="190" t="s">
        <v>58</v>
      </c>
      <c r="C1552" s="190" t="s">
        <v>145</v>
      </c>
      <c r="D1552" s="190" t="s">
        <v>146</v>
      </c>
      <c r="E1552" s="190" t="s">
        <v>147</v>
      </c>
      <c r="G1552" s="190" t="s">
        <v>145</v>
      </c>
      <c r="H1552" s="190" t="s">
        <v>146</v>
      </c>
      <c r="I1552" s="190" t="s">
        <v>146</v>
      </c>
      <c r="J1552" s="190" t="s">
        <v>146</v>
      </c>
      <c r="K1552" s="190" t="s">
        <v>146</v>
      </c>
      <c r="L1552" s="190" t="s">
        <v>146</v>
      </c>
      <c r="M1552" s="190" t="s">
        <v>146</v>
      </c>
      <c r="N1552" s="190" t="s">
        <v>146</v>
      </c>
    </row>
    <row r="1553" spans="1:14" x14ac:dyDescent="0.2">
      <c r="A1553" s="190">
        <v>811040</v>
      </c>
      <c r="B1553" s="190" t="s">
        <v>58</v>
      </c>
      <c r="C1553" s="190" t="s">
        <v>145</v>
      </c>
      <c r="D1553" s="190" t="s">
        <v>147</v>
      </c>
      <c r="E1553" s="190" t="s">
        <v>146</v>
      </c>
      <c r="F1553" s="190" t="s">
        <v>147</v>
      </c>
      <c r="G1553" s="190" t="s">
        <v>145</v>
      </c>
      <c r="H1553" s="190" t="s">
        <v>146</v>
      </c>
      <c r="I1553" s="190" t="s">
        <v>145</v>
      </c>
      <c r="J1553" s="190" t="s">
        <v>146</v>
      </c>
      <c r="K1553" s="190" t="s">
        <v>146</v>
      </c>
      <c r="L1553" s="190" t="s">
        <v>147</v>
      </c>
      <c r="M1553" s="190" t="s">
        <v>146</v>
      </c>
      <c r="N1553" s="190" t="s">
        <v>146</v>
      </c>
    </row>
    <row r="1554" spans="1:14" x14ac:dyDescent="0.2">
      <c r="A1554" s="190">
        <v>811045</v>
      </c>
      <c r="B1554" s="190" t="s">
        <v>58</v>
      </c>
      <c r="D1554" s="190" t="s">
        <v>147</v>
      </c>
      <c r="E1554" s="190" t="s">
        <v>146</v>
      </c>
      <c r="F1554" s="190" t="s">
        <v>146</v>
      </c>
      <c r="G1554" s="190" t="s">
        <v>147</v>
      </c>
      <c r="H1554" s="190" t="s">
        <v>146</v>
      </c>
      <c r="I1554" s="190" t="s">
        <v>146</v>
      </c>
      <c r="J1554" s="190" t="s">
        <v>146</v>
      </c>
      <c r="K1554" s="190" t="s">
        <v>146</v>
      </c>
      <c r="L1554" s="190" t="s">
        <v>147</v>
      </c>
      <c r="M1554" s="190" t="s">
        <v>147</v>
      </c>
      <c r="N1554" s="190" t="s">
        <v>146</v>
      </c>
    </row>
    <row r="1555" spans="1:14" x14ac:dyDescent="0.2">
      <c r="A1555" s="190">
        <v>811084</v>
      </c>
      <c r="B1555" s="190" t="s">
        <v>58</v>
      </c>
      <c r="C1555" s="190" t="s">
        <v>147</v>
      </c>
      <c r="D1555" s="190" t="s">
        <v>146</v>
      </c>
      <c r="E1555" s="190" t="s">
        <v>146</v>
      </c>
      <c r="F1555" s="190" t="s">
        <v>147</v>
      </c>
      <c r="G1555" s="190" t="s">
        <v>147</v>
      </c>
      <c r="H1555" s="190" t="s">
        <v>147</v>
      </c>
      <c r="I1555" s="190" t="s">
        <v>147</v>
      </c>
      <c r="J1555" s="190" t="s">
        <v>146</v>
      </c>
      <c r="K1555" s="190" t="s">
        <v>146</v>
      </c>
      <c r="L1555" s="190" t="s">
        <v>146</v>
      </c>
      <c r="M1555" s="190" t="s">
        <v>146</v>
      </c>
      <c r="N1555" s="190" t="s">
        <v>147</v>
      </c>
    </row>
    <row r="1556" spans="1:14" x14ac:dyDescent="0.2">
      <c r="A1556" s="190">
        <v>811085</v>
      </c>
      <c r="B1556" s="190" t="s">
        <v>58</v>
      </c>
      <c r="C1556" s="190" t="s">
        <v>145</v>
      </c>
      <c r="D1556" s="190" t="s">
        <v>145</v>
      </c>
      <c r="E1556" s="190" t="s">
        <v>145</v>
      </c>
      <c r="F1556" s="190" t="s">
        <v>145</v>
      </c>
      <c r="H1556" s="190" t="s">
        <v>145</v>
      </c>
      <c r="I1556" s="190" t="s">
        <v>146</v>
      </c>
      <c r="J1556" s="190" t="s">
        <v>146</v>
      </c>
      <c r="K1556" s="190" t="s">
        <v>146</v>
      </c>
      <c r="L1556" s="190" t="s">
        <v>146</v>
      </c>
      <c r="M1556" s="190" t="s">
        <v>146</v>
      </c>
      <c r="N1556" s="190" t="s">
        <v>146</v>
      </c>
    </row>
    <row r="1557" spans="1:14" x14ac:dyDescent="0.2">
      <c r="A1557" s="190">
        <v>811106</v>
      </c>
      <c r="B1557" s="190" t="s">
        <v>58</v>
      </c>
      <c r="D1557" s="190" t="s">
        <v>145</v>
      </c>
      <c r="E1557" s="190" t="s">
        <v>146</v>
      </c>
      <c r="I1557" s="190" t="s">
        <v>145</v>
      </c>
      <c r="K1557" s="190" t="s">
        <v>146</v>
      </c>
      <c r="L1557" s="190" t="s">
        <v>147</v>
      </c>
    </row>
    <row r="1558" spans="1:14" x14ac:dyDescent="0.2">
      <c r="A1558" s="190">
        <v>811111</v>
      </c>
      <c r="B1558" s="190" t="s">
        <v>58</v>
      </c>
      <c r="C1558" s="190" t="s">
        <v>147</v>
      </c>
      <c r="D1558" s="190" t="s">
        <v>147</v>
      </c>
      <c r="E1558" s="190" t="s">
        <v>147</v>
      </c>
      <c r="F1558" s="190" t="s">
        <v>145</v>
      </c>
      <c r="G1558" s="190" t="s">
        <v>145</v>
      </c>
      <c r="H1558" s="190" t="s">
        <v>146</v>
      </c>
      <c r="I1558" s="190" t="s">
        <v>146</v>
      </c>
      <c r="J1558" s="190" t="s">
        <v>146</v>
      </c>
      <c r="K1558" s="190" t="s">
        <v>146</v>
      </c>
      <c r="L1558" s="190" t="s">
        <v>146</v>
      </c>
      <c r="M1558" s="190" t="s">
        <v>146</v>
      </c>
      <c r="N1558" s="190" t="s">
        <v>146</v>
      </c>
    </row>
    <row r="1559" spans="1:14" x14ac:dyDescent="0.2">
      <c r="A1559" s="190">
        <v>811137</v>
      </c>
      <c r="B1559" s="190" t="s">
        <v>58</v>
      </c>
      <c r="C1559" s="190" t="s">
        <v>147</v>
      </c>
      <c r="D1559" s="190" t="s">
        <v>146</v>
      </c>
      <c r="E1559" s="190" t="s">
        <v>146</v>
      </c>
      <c r="F1559" s="190" t="s">
        <v>146</v>
      </c>
      <c r="G1559" s="190" t="s">
        <v>146</v>
      </c>
      <c r="H1559" s="190" t="s">
        <v>147</v>
      </c>
      <c r="I1559" s="190" t="s">
        <v>146</v>
      </c>
      <c r="J1559" s="190" t="s">
        <v>146</v>
      </c>
      <c r="K1559" s="190" t="s">
        <v>146</v>
      </c>
      <c r="L1559" s="190" t="s">
        <v>147</v>
      </c>
      <c r="M1559" s="190" t="s">
        <v>147</v>
      </c>
      <c r="N1559" s="190" t="s">
        <v>146</v>
      </c>
    </row>
    <row r="1560" spans="1:14" x14ac:dyDescent="0.2">
      <c r="A1560" s="190">
        <v>811146</v>
      </c>
      <c r="B1560" s="190" t="s">
        <v>58</v>
      </c>
      <c r="H1560" s="190" t="s">
        <v>145</v>
      </c>
      <c r="J1560" s="190" t="s">
        <v>145</v>
      </c>
      <c r="K1560" s="190" t="s">
        <v>145</v>
      </c>
      <c r="L1560" s="190" t="s">
        <v>145</v>
      </c>
      <c r="N1560" s="190" t="s">
        <v>145</v>
      </c>
    </row>
    <row r="1561" spans="1:14" x14ac:dyDescent="0.2">
      <c r="A1561" s="190">
        <v>811162</v>
      </c>
      <c r="B1561" s="190" t="s">
        <v>58</v>
      </c>
      <c r="C1561" s="190" t="s">
        <v>147</v>
      </c>
      <c r="D1561" s="190" t="s">
        <v>147</v>
      </c>
      <c r="E1561" s="190" t="s">
        <v>147</v>
      </c>
      <c r="F1561" s="190" t="s">
        <v>147</v>
      </c>
      <c r="G1561" s="190" t="s">
        <v>147</v>
      </c>
      <c r="H1561" s="190" t="s">
        <v>147</v>
      </c>
      <c r="I1561" s="190" t="s">
        <v>146</v>
      </c>
      <c r="J1561" s="190" t="s">
        <v>146</v>
      </c>
      <c r="K1561" s="190" t="s">
        <v>146</v>
      </c>
      <c r="L1561" s="190" t="s">
        <v>146</v>
      </c>
      <c r="M1561" s="190" t="s">
        <v>146</v>
      </c>
      <c r="N1561" s="190" t="s">
        <v>146</v>
      </c>
    </row>
    <row r="1562" spans="1:14" x14ac:dyDescent="0.2">
      <c r="A1562" s="190">
        <v>811164</v>
      </c>
      <c r="B1562" s="190" t="s">
        <v>58</v>
      </c>
      <c r="D1562" s="190" t="s">
        <v>146</v>
      </c>
      <c r="E1562" s="190" t="s">
        <v>146</v>
      </c>
      <c r="K1562" s="190" t="s">
        <v>147</v>
      </c>
      <c r="L1562" s="190" t="s">
        <v>146</v>
      </c>
      <c r="M1562" s="190" t="s">
        <v>146</v>
      </c>
    </row>
    <row r="1563" spans="1:14" x14ac:dyDescent="0.2">
      <c r="A1563" s="190">
        <v>811165</v>
      </c>
      <c r="B1563" s="190" t="s">
        <v>58</v>
      </c>
      <c r="C1563" s="190" t="s">
        <v>147</v>
      </c>
      <c r="D1563" s="190" t="s">
        <v>147</v>
      </c>
      <c r="E1563" s="190" t="s">
        <v>146</v>
      </c>
      <c r="F1563" s="190" t="s">
        <v>146</v>
      </c>
      <c r="G1563" s="190" t="s">
        <v>146</v>
      </c>
      <c r="H1563" s="190" t="s">
        <v>146</v>
      </c>
      <c r="I1563" s="190" t="s">
        <v>146</v>
      </c>
      <c r="J1563" s="190" t="s">
        <v>146</v>
      </c>
      <c r="K1563" s="190" t="s">
        <v>146</v>
      </c>
      <c r="L1563" s="190" t="s">
        <v>146</v>
      </c>
      <c r="M1563" s="190" t="s">
        <v>146</v>
      </c>
      <c r="N1563" s="190" t="s">
        <v>146</v>
      </c>
    </row>
    <row r="1564" spans="1:14" x14ac:dyDescent="0.2">
      <c r="A1564" s="190">
        <v>811170</v>
      </c>
      <c r="B1564" s="190" t="s">
        <v>58</v>
      </c>
      <c r="C1564" s="190" t="s">
        <v>147</v>
      </c>
      <c r="D1564" s="190" t="s">
        <v>146</v>
      </c>
      <c r="E1564" s="190" t="s">
        <v>146</v>
      </c>
      <c r="F1564" s="190" t="s">
        <v>147</v>
      </c>
      <c r="G1564" s="190" t="s">
        <v>146</v>
      </c>
      <c r="H1564" s="190" t="s">
        <v>147</v>
      </c>
      <c r="I1564" s="190" t="s">
        <v>146</v>
      </c>
      <c r="J1564" s="190" t="s">
        <v>146</v>
      </c>
      <c r="K1564" s="190" t="s">
        <v>146</v>
      </c>
      <c r="L1564" s="190" t="s">
        <v>146</v>
      </c>
      <c r="M1564" s="190" t="s">
        <v>146</v>
      </c>
      <c r="N1564" s="190" t="s">
        <v>146</v>
      </c>
    </row>
    <row r="1565" spans="1:14" x14ac:dyDescent="0.2">
      <c r="A1565" s="190">
        <v>811189</v>
      </c>
      <c r="B1565" s="190" t="s">
        <v>58</v>
      </c>
      <c r="C1565" s="190" t="s">
        <v>145</v>
      </c>
      <c r="D1565" s="190" t="s">
        <v>145</v>
      </c>
      <c r="E1565" s="190" t="s">
        <v>147</v>
      </c>
      <c r="F1565" s="190" t="s">
        <v>146</v>
      </c>
      <c r="G1565" s="190" t="s">
        <v>146</v>
      </c>
      <c r="H1565" s="190" t="s">
        <v>145</v>
      </c>
      <c r="I1565" s="190" t="s">
        <v>147</v>
      </c>
      <c r="J1565" s="190" t="s">
        <v>146</v>
      </c>
      <c r="K1565" s="190" t="s">
        <v>146</v>
      </c>
      <c r="L1565" s="190" t="s">
        <v>146</v>
      </c>
      <c r="M1565" s="190" t="s">
        <v>146</v>
      </c>
      <c r="N1565" s="190" t="s">
        <v>147</v>
      </c>
    </row>
    <row r="1566" spans="1:14" x14ac:dyDescent="0.2">
      <c r="A1566" s="190">
        <v>811252</v>
      </c>
      <c r="B1566" s="190" t="s">
        <v>58</v>
      </c>
      <c r="C1566" s="190" t="s">
        <v>147</v>
      </c>
      <c r="D1566" s="190" t="s">
        <v>145</v>
      </c>
      <c r="E1566" s="190" t="s">
        <v>147</v>
      </c>
      <c r="F1566" s="190" t="s">
        <v>145</v>
      </c>
      <c r="K1566" s="190" t="s">
        <v>147</v>
      </c>
      <c r="L1566" s="190" t="s">
        <v>145</v>
      </c>
      <c r="N1566" s="190" t="s">
        <v>147</v>
      </c>
    </row>
    <row r="1567" spans="1:14" x14ac:dyDescent="0.2">
      <c r="A1567" s="190">
        <v>811268</v>
      </c>
      <c r="B1567" s="190" t="s">
        <v>58</v>
      </c>
      <c r="C1567" s="190" t="s">
        <v>147</v>
      </c>
      <c r="D1567" s="190" t="s">
        <v>147</v>
      </c>
      <c r="E1567" s="190" t="s">
        <v>147</v>
      </c>
      <c r="H1567" s="190" t="s">
        <v>147</v>
      </c>
      <c r="I1567" s="190" t="s">
        <v>147</v>
      </c>
      <c r="J1567" s="190" t="s">
        <v>147</v>
      </c>
      <c r="K1567" s="190" t="s">
        <v>146</v>
      </c>
      <c r="L1567" s="190" t="s">
        <v>146</v>
      </c>
      <c r="M1567" s="190" t="s">
        <v>146</v>
      </c>
      <c r="N1567" s="190" t="s">
        <v>146</v>
      </c>
    </row>
    <row r="1568" spans="1:14" x14ac:dyDescent="0.2">
      <c r="A1568" s="190">
        <v>811281</v>
      </c>
      <c r="B1568" s="190" t="s">
        <v>58</v>
      </c>
      <c r="C1568" s="190" t="s">
        <v>145</v>
      </c>
      <c r="D1568" s="190" t="s">
        <v>145</v>
      </c>
      <c r="E1568" s="190" t="s">
        <v>145</v>
      </c>
      <c r="F1568" s="190" t="s">
        <v>147</v>
      </c>
      <c r="G1568" s="190" t="s">
        <v>147</v>
      </c>
      <c r="H1568" s="190" t="s">
        <v>145</v>
      </c>
      <c r="I1568" s="190" t="s">
        <v>146</v>
      </c>
      <c r="J1568" s="190" t="s">
        <v>146</v>
      </c>
      <c r="K1568" s="190" t="s">
        <v>146</v>
      </c>
      <c r="L1568" s="190" t="s">
        <v>146</v>
      </c>
      <c r="M1568" s="190" t="s">
        <v>146</v>
      </c>
      <c r="N1568" s="190" t="s">
        <v>146</v>
      </c>
    </row>
    <row r="1569" spans="1:14" x14ac:dyDescent="0.2">
      <c r="A1569" s="190">
        <v>811286</v>
      </c>
      <c r="B1569" s="190" t="s">
        <v>58</v>
      </c>
      <c r="C1569" s="190" t="s">
        <v>145</v>
      </c>
      <c r="D1569" s="190" t="s">
        <v>146</v>
      </c>
      <c r="E1569" s="190" t="s">
        <v>146</v>
      </c>
      <c r="F1569" s="190" t="s">
        <v>145</v>
      </c>
      <c r="G1569" s="190" t="s">
        <v>146</v>
      </c>
      <c r="J1569" s="190" t="s">
        <v>146</v>
      </c>
      <c r="K1569" s="190" t="s">
        <v>146</v>
      </c>
      <c r="L1569" s="190" t="s">
        <v>147</v>
      </c>
      <c r="M1569" s="190" t="s">
        <v>145</v>
      </c>
    </row>
    <row r="1570" spans="1:14" x14ac:dyDescent="0.2">
      <c r="A1570" s="190">
        <v>811315</v>
      </c>
      <c r="B1570" s="190" t="s">
        <v>58</v>
      </c>
      <c r="D1570" s="190" t="s">
        <v>147</v>
      </c>
      <c r="E1570" s="190" t="s">
        <v>146</v>
      </c>
      <c r="F1570" s="190" t="s">
        <v>147</v>
      </c>
      <c r="H1570" s="190" t="s">
        <v>147</v>
      </c>
      <c r="I1570" s="190" t="s">
        <v>147</v>
      </c>
      <c r="J1570" s="190" t="s">
        <v>147</v>
      </c>
      <c r="K1570" s="190" t="s">
        <v>146</v>
      </c>
      <c r="L1570" s="190" t="s">
        <v>146</v>
      </c>
      <c r="M1570" s="190" t="s">
        <v>146</v>
      </c>
      <c r="N1570" s="190" t="s">
        <v>146</v>
      </c>
    </row>
    <row r="1571" spans="1:14" x14ac:dyDescent="0.2">
      <c r="A1571" s="190">
        <v>811316</v>
      </c>
      <c r="B1571" s="190" t="s">
        <v>58</v>
      </c>
      <c r="C1571" s="190" t="s">
        <v>145</v>
      </c>
      <c r="D1571" s="190" t="s">
        <v>145</v>
      </c>
      <c r="E1571" s="190" t="s">
        <v>147</v>
      </c>
      <c r="F1571" s="190" t="s">
        <v>147</v>
      </c>
      <c r="G1571" s="190" t="s">
        <v>147</v>
      </c>
      <c r="H1571" s="190" t="s">
        <v>147</v>
      </c>
      <c r="I1571" s="190" t="s">
        <v>146</v>
      </c>
      <c r="J1571" s="190" t="s">
        <v>146</v>
      </c>
      <c r="K1571" s="190" t="s">
        <v>146</v>
      </c>
      <c r="L1571" s="190" t="s">
        <v>146</v>
      </c>
      <c r="M1571" s="190" t="s">
        <v>146</v>
      </c>
      <c r="N1571" s="190" t="s">
        <v>146</v>
      </c>
    </row>
    <row r="1572" spans="1:14" x14ac:dyDescent="0.2">
      <c r="A1572" s="190">
        <v>811326</v>
      </c>
      <c r="B1572" s="190" t="s">
        <v>58</v>
      </c>
      <c r="C1572" s="190" t="s">
        <v>145</v>
      </c>
      <c r="D1572" s="190" t="s">
        <v>146</v>
      </c>
      <c r="E1572" s="190" t="s">
        <v>146</v>
      </c>
      <c r="F1572" s="190" t="s">
        <v>145</v>
      </c>
      <c r="G1572" s="190" t="s">
        <v>146</v>
      </c>
      <c r="H1572" s="190" t="s">
        <v>146</v>
      </c>
      <c r="I1572" s="190" t="s">
        <v>146</v>
      </c>
      <c r="J1572" s="190" t="s">
        <v>146</v>
      </c>
      <c r="K1572" s="190" t="s">
        <v>146</v>
      </c>
      <c r="L1572" s="190" t="s">
        <v>146</v>
      </c>
      <c r="M1572" s="190" t="s">
        <v>146</v>
      </c>
      <c r="N1572" s="190" t="s">
        <v>146</v>
      </c>
    </row>
    <row r="1573" spans="1:14" x14ac:dyDescent="0.2">
      <c r="A1573" s="190">
        <v>811352</v>
      </c>
      <c r="B1573" s="190" t="s">
        <v>58</v>
      </c>
      <c r="D1573" s="190" t="s">
        <v>147</v>
      </c>
      <c r="E1573" s="190" t="s">
        <v>147</v>
      </c>
      <c r="F1573" s="190" t="s">
        <v>145</v>
      </c>
      <c r="H1573" s="190" t="s">
        <v>145</v>
      </c>
      <c r="I1573" s="190" t="s">
        <v>146</v>
      </c>
      <c r="J1573" s="190" t="s">
        <v>146</v>
      </c>
      <c r="K1573" s="190" t="s">
        <v>146</v>
      </c>
      <c r="L1573" s="190" t="s">
        <v>146</v>
      </c>
      <c r="M1573" s="190" t="s">
        <v>146</v>
      </c>
      <c r="N1573" s="190" t="s">
        <v>146</v>
      </c>
    </row>
    <row r="1574" spans="1:14" x14ac:dyDescent="0.2">
      <c r="A1574" s="190">
        <v>811364</v>
      </c>
      <c r="B1574" s="190" t="s">
        <v>58</v>
      </c>
      <c r="D1574" s="190" t="s">
        <v>145</v>
      </c>
      <c r="E1574" s="190" t="s">
        <v>146</v>
      </c>
      <c r="I1574" s="190" t="s">
        <v>145</v>
      </c>
      <c r="K1574" s="190" t="s">
        <v>146</v>
      </c>
      <c r="L1574" s="190" t="s">
        <v>146</v>
      </c>
      <c r="N1574" s="190" t="s">
        <v>146</v>
      </c>
    </row>
    <row r="1575" spans="1:14" x14ac:dyDescent="0.2">
      <c r="A1575" s="190">
        <v>811366</v>
      </c>
      <c r="B1575" s="190" t="s">
        <v>58</v>
      </c>
      <c r="D1575" s="190" t="s">
        <v>145</v>
      </c>
      <c r="E1575" s="190" t="s">
        <v>145</v>
      </c>
      <c r="I1575" s="190" t="s">
        <v>146</v>
      </c>
      <c r="J1575" s="190" t="s">
        <v>146</v>
      </c>
      <c r="L1575" s="190" t="s">
        <v>146</v>
      </c>
    </row>
    <row r="1576" spans="1:14" x14ac:dyDescent="0.2">
      <c r="A1576" s="190">
        <v>811382</v>
      </c>
      <c r="B1576" s="190" t="s">
        <v>58</v>
      </c>
      <c r="C1576" s="190" t="s">
        <v>147</v>
      </c>
      <c r="D1576" s="190" t="s">
        <v>147</v>
      </c>
      <c r="E1576" s="190" t="s">
        <v>146</v>
      </c>
      <c r="F1576" s="190" t="s">
        <v>147</v>
      </c>
      <c r="G1576" s="190" t="s">
        <v>146</v>
      </c>
      <c r="H1576" s="190" t="s">
        <v>147</v>
      </c>
      <c r="I1576" s="190" t="s">
        <v>146</v>
      </c>
      <c r="J1576" s="190" t="s">
        <v>146</v>
      </c>
      <c r="K1576" s="190" t="s">
        <v>146</v>
      </c>
      <c r="L1576" s="190" t="s">
        <v>146</v>
      </c>
      <c r="M1576" s="190" t="s">
        <v>146</v>
      </c>
      <c r="N1576" s="190" t="s">
        <v>146</v>
      </c>
    </row>
    <row r="1577" spans="1:14" x14ac:dyDescent="0.2">
      <c r="A1577" s="190">
        <v>811399</v>
      </c>
      <c r="B1577" s="190" t="s">
        <v>58</v>
      </c>
      <c r="D1577" s="190" t="s">
        <v>146</v>
      </c>
      <c r="F1577" s="190" t="s">
        <v>146</v>
      </c>
      <c r="G1577" s="190" t="s">
        <v>146</v>
      </c>
      <c r="J1577" s="190" t="s">
        <v>146</v>
      </c>
      <c r="K1577" s="190" t="s">
        <v>146</v>
      </c>
      <c r="L1577" s="190" t="s">
        <v>146</v>
      </c>
      <c r="M1577" s="190" t="s">
        <v>147</v>
      </c>
    </row>
    <row r="1578" spans="1:14" x14ac:dyDescent="0.2">
      <c r="A1578" s="190">
        <v>811423</v>
      </c>
      <c r="B1578" s="190" t="s">
        <v>58</v>
      </c>
      <c r="C1578" s="190" t="s">
        <v>147</v>
      </c>
      <c r="D1578" s="190" t="s">
        <v>146</v>
      </c>
      <c r="E1578" s="190" t="s">
        <v>147</v>
      </c>
      <c r="F1578" s="190" t="s">
        <v>147</v>
      </c>
      <c r="G1578" s="190" t="s">
        <v>147</v>
      </c>
      <c r="H1578" s="190" t="s">
        <v>146</v>
      </c>
      <c r="I1578" s="190" t="s">
        <v>146</v>
      </c>
      <c r="J1578" s="190" t="s">
        <v>146</v>
      </c>
      <c r="K1578" s="190" t="s">
        <v>146</v>
      </c>
      <c r="L1578" s="190" t="s">
        <v>146</v>
      </c>
      <c r="M1578" s="190" t="s">
        <v>146</v>
      </c>
      <c r="N1578" s="190" t="s">
        <v>146</v>
      </c>
    </row>
    <row r="1579" spans="1:14" x14ac:dyDescent="0.2">
      <c r="A1579" s="190">
        <v>811486</v>
      </c>
      <c r="B1579" s="190" t="s">
        <v>58</v>
      </c>
      <c r="C1579" s="190" t="s">
        <v>147</v>
      </c>
      <c r="D1579" s="190" t="s">
        <v>147</v>
      </c>
      <c r="E1579" s="190" t="s">
        <v>146</v>
      </c>
      <c r="F1579" s="190" t="s">
        <v>146</v>
      </c>
      <c r="G1579" s="190" t="s">
        <v>146</v>
      </c>
      <c r="H1579" s="190" t="s">
        <v>146</v>
      </c>
      <c r="I1579" s="190" t="s">
        <v>146</v>
      </c>
      <c r="J1579" s="190" t="s">
        <v>146</v>
      </c>
      <c r="K1579" s="190" t="s">
        <v>146</v>
      </c>
      <c r="L1579" s="190" t="s">
        <v>147</v>
      </c>
      <c r="M1579" s="190" t="s">
        <v>147</v>
      </c>
      <c r="N1579" s="190" t="s">
        <v>146</v>
      </c>
    </row>
    <row r="1580" spans="1:14" x14ac:dyDescent="0.2">
      <c r="A1580" s="190">
        <v>811513</v>
      </c>
      <c r="B1580" s="190" t="s">
        <v>58</v>
      </c>
      <c r="C1580" s="190" t="s">
        <v>145</v>
      </c>
      <c r="D1580" s="190" t="s">
        <v>147</v>
      </c>
      <c r="E1580" s="190" t="s">
        <v>146</v>
      </c>
      <c r="F1580" s="190" t="s">
        <v>146</v>
      </c>
      <c r="G1580" s="190" t="s">
        <v>146</v>
      </c>
      <c r="H1580" s="190" t="s">
        <v>147</v>
      </c>
      <c r="I1580" s="190" t="s">
        <v>147</v>
      </c>
      <c r="J1580" s="190" t="s">
        <v>146</v>
      </c>
      <c r="K1580" s="190" t="s">
        <v>146</v>
      </c>
      <c r="L1580" s="190" t="s">
        <v>146</v>
      </c>
      <c r="M1580" s="190" t="s">
        <v>146</v>
      </c>
      <c r="N1580" s="190" t="s">
        <v>146</v>
      </c>
    </row>
    <row r="1581" spans="1:14" x14ac:dyDescent="0.2">
      <c r="A1581" s="190">
        <v>811531</v>
      </c>
      <c r="B1581" s="190" t="s">
        <v>58</v>
      </c>
      <c r="C1581" s="190" t="s">
        <v>145</v>
      </c>
      <c r="D1581" s="190" t="s">
        <v>147</v>
      </c>
      <c r="E1581" s="190" t="s">
        <v>147</v>
      </c>
      <c r="F1581" s="190" t="s">
        <v>147</v>
      </c>
      <c r="G1581" s="190" t="s">
        <v>145</v>
      </c>
      <c r="H1581" s="190" t="s">
        <v>147</v>
      </c>
      <c r="I1581" s="190" t="s">
        <v>147</v>
      </c>
      <c r="J1581" s="190" t="s">
        <v>146</v>
      </c>
      <c r="K1581" s="190" t="s">
        <v>146</v>
      </c>
      <c r="L1581" s="190" t="s">
        <v>146</v>
      </c>
      <c r="M1581" s="190" t="s">
        <v>146</v>
      </c>
      <c r="N1581" s="190" t="s">
        <v>146</v>
      </c>
    </row>
    <row r="1582" spans="1:14" x14ac:dyDescent="0.2">
      <c r="A1582" s="190">
        <v>811533</v>
      </c>
      <c r="B1582" s="190" t="s">
        <v>58</v>
      </c>
      <c r="C1582" s="190" t="s">
        <v>147</v>
      </c>
      <c r="D1582" s="190" t="s">
        <v>146</v>
      </c>
      <c r="E1582" s="190" t="s">
        <v>146</v>
      </c>
      <c r="F1582" s="190" t="s">
        <v>147</v>
      </c>
      <c r="G1582" s="190" t="s">
        <v>147</v>
      </c>
      <c r="H1582" s="190" t="s">
        <v>147</v>
      </c>
      <c r="I1582" s="190" t="s">
        <v>146</v>
      </c>
      <c r="J1582" s="190" t="s">
        <v>146</v>
      </c>
      <c r="K1582" s="190" t="s">
        <v>146</v>
      </c>
      <c r="L1582" s="190" t="s">
        <v>146</v>
      </c>
      <c r="M1582" s="190" t="s">
        <v>147</v>
      </c>
      <c r="N1582" s="190" t="s">
        <v>146</v>
      </c>
    </row>
    <row r="1583" spans="1:14" x14ac:dyDescent="0.2">
      <c r="A1583" s="190">
        <v>811546</v>
      </c>
      <c r="B1583" s="190" t="s">
        <v>58</v>
      </c>
      <c r="C1583" s="190" t="s">
        <v>145</v>
      </c>
      <c r="D1583" s="190" t="s">
        <v>145</v>
      </c>
      <c r="E1583" s="190" t="s">
        <v>146</v>
      </c>
      <c r="F1583" s="190" t="s">
        <v>147</v>
      </c>
      <c r="G1583" s="190" t="s">
        <v>147</v>
      </c>
      <c r="H1583" s="190" t="s">
        <v>146</v>
      </c>
      <c r="I1583" s="190" t="s">
        <v>147</v>
      </c>
      <c r="J1583" s="190" t="s">
        <v>147</v>
      </c>
      <c r="K1583" s="190" t="s">
        <v>147</v>
      </c>
      <c r="L1583" s="190" t="s">
        <v>147</v>
      </c>
      <c r="M1583" s="190" t="s">
        <v>146</v>
      </c>
      <c r="N1583" s="190" t="s">
        <v>146</v>
      </c>
    </row>
    <row r="1584" spans="1:14" x14ac:dyDescent="0.2">
      <c r="A1584" s="190">
        <v>811552</v>
      </c>
      <c r="B1584" s="190" t="s">
        <v>58</v>
      </c>
      <c r="E1584" s="190" t="s">
        <v>147</v>
      </c>
      <c r="F1584" s="190" t="s">
        <v>147</v>
      </c>
      <c r="G1584" s="190" t="s">
        <v>146</v>
      </c>
      <c r="H1584" s="190" t="s">
        <v>147</v>
      </c>
      <c r="I1584" s="190" t="s">
        <v>147</v>
      </c>
      <c r="J1584" s="190" t="s">
        <v>146</v>
      </c>
      <c r="K1584" s="190" t="s">
        <v>146</v>
      </c>
      <c r="L1584" s="190" t="s">
        <v>147</v>
      </c>
      <c r="M1584" s="190" t="s">
        <v>147</v>
      </c>
      <c r="N1584" s="190" t="s">
        <v>146</v>
      </c>
    </row>
    <row r="1585" spans="1:14" x14ac:dyDescent="0.2">
      <c r="A1585" s="190">
        <v>811579</v>
      </c>
      <c r="B1585" s="190" t="s">
        <v>58</v>
      </c>
      <c r="C1585" s="190" t="s">
        <v>145</v>
      </c>
      <c r="H1585" s="190" t="s">
        <v>146</v>
      </c>
      <c r="I1585" s="190" t="s">
        <v>147</v>
      </c>
      <c r="K1585" s="190" t="s">
        <v>146</v>
      </c>
      <c r="L1585" s="190" t="s">
        <v>146</v>
      </c>
      <c r="M1585" s="190" t="s">
        <v>147</v>
      </c>
      <c r="N1585" s="190" t="s">
        <v>146</v>
      </c>
    </row>
    <row r="1586" spans="1:14" x14ac:dyDescent="0.2">
      <c r="A1586" s="190">
        <v>811581</v>
      </c>
      <c r="B1586" s="190" t="s">
        <v>58</v>
      </c>
      <c r="D1586" s="190" t="s">
        <v>145</v>
      </c>
      <c r="E1586" s="190" t="s">
        <v>147</v>
      </c>
      <c r="H1586" s="190" t="s">
        <v>145</v>
      </c>
      <c r="I1586" s="190" t="s">
        <v>146</v>
      </c>
      <c r="J1586" s="190" t="s">
        <v>146</v>
      </c>
      <c r="K1586" s="190" t="s">
        <v>146</v>
      </c>
      <c r="L1586" s="190" t="s">
        <v>146</v>
      </c>
      <c r="M1586" s="190" t="s">
        <v>146</v>
      </c>
      <c r="N1586" s="190" t="s">
        <v>146</v>
      </c>
    </row>
    <row r="1587" spans="1:14" x14ac:dyDescent="0.2">
      <c r="A1587" s="190">
        <v>811590</v>
      </c>
      <c r="B1587" s="190" t="s">
        <v>58</v>
      </c>
      <c r="D1587" s="190" t="s">
        <v>145</v>
      </c>
      <c r="F1587" s="190" t="s">
        <v>146</v>
      </c>
      <c r="G1587" s="190" t="s">
        <v>145</v>
      </c>
      <c r="H1587" s="190" t="s">
        <v>146</v>
      </c>
      <c r="J1587" s="190" t="s">
        <v>146</v>
      </c>
      <c r="K1587" s="190" t="s">
        <v>146</v>
      </c>
      <c r="M1587" s="190" t="s">
        <v>147</v>
      </c>
      <c r="N1587" s="190" t="s">
        <v>147</v>
      </c>
    </row>
    <row r="1588" spans="1:14" x14ac:dyDescent="0.2">
      <c r="A1588" s="190">
        <v>811636</v>
      </c>
      <c r="B1588" s="190" t="s">
        <v>58</v>
      </c>
      <c r="C1588" s="190" t="s">
        <v>147</v>
      </c>
      <c r="D1588" s="190" t="s">
        <v>146</v>
      </c>
      <c r="E1588" s="190" t="s">
        <v>146</v>
      </c>
      <c r="F1588" s="190" t="s">
        <v>146</v>
      </c>
      <c r="G1588" s="190" t="s">
        <v>147</v>
      </c>
      <c r="H1588" s="190" t="s">
        <v>147</v>
      </c>
      <c r="I1588" s="190" t="s">
        <v>147</v>
      </c>
      <c r="J1588" s="190" t="s">
        <v>146</v>
      </c>
      <c r="K1588" s="190" t="s">
        <v>146</v>
      </c>
      <c r="L1588" s="190" t="s">
        <v>146</v>
      </c>
      <c r="M1588" s="190" t="s">
        <v>147</v>
      </c>
      <c r="N1588" s="190" t="s">
        <v>146</v>
      </c>
    </row>
    <row r="1589" spans="1:14" x14ac:dyDescent="0.2">
      <c r="A1589" s="190">
        <v>811645</v>
      </c>
      <c r="B1589" s="190" t="s">
        <v>58</v>
      </c>
      <c r="C1589" s="190" t="s">
        <v>146</v>
      </c>
      <c r="D1589" s="190" t="s">
        <v>146</v>
      </c>
      <c r="E1589" s="190" t="s">
        <v>146</v>
      </c>
      <c r="F1589" s="190" t="s">
        <v>147</v>
      </c>
      <c r="H1589" s="190" t="s">
        <v>147</v>
      </c>
      <c r="I1589" s="190" t="s">
        <v>147</v>
      </c>
      <c r="J1589" s="190" t="s">
        <v>146</v>
      </c>
      <c r="K1589" s="190" t="s">
        <v>146</v>
      </c>
      <c r="L1589" s="190" t="s">
        <v>147</v>
      </c>
      <c r="M1589" s="190" t="s">
        <v>146</v>
      </c>
      <c r="N1589" s="190" t="s">
        <v>146</v>
      </c>
    </row>
    <row r="1590" spans="1:14" x14ac:dyDescent="0.2">
      <c r="A1590" s="190">
        <v>811661</v>
      </c>
      <c r="B1590" s="190" t="s">
        <v>58</v>
      </c>
      <c r="C1590" s="190" t="s">
        <v>145</v>
      </c>
      <c r="E1590" s="190" t="s">
        <v>146</v>
      </c>
      <c r="F1590" s="190" t="s">
        <v>145</v>
      </c>
      <c r="G1590" s="190" t="s">
        <v>145</v>
      </c>
      <c r="H1590" s="190" t="s">
        <v>146</v>
      </c>
      <c r="I1590" s="190" t="s">
        <v>145</v>
      </c>
      <c r="J1590" s="190" t="s">
        <v>146</v>
      </c>
      <c r="K1590" s="190" t="s">
        <v>146</v>
      </c>
      <c r="L1590" s="190" t="s">
        <v>146</v>
      </c>
      <c r="M1590" s="190" t="s">
        <v>145</v>
      </c>
      <c r="N1590" s="190" t="s">
        <v>146</v>
      </c>
    </row>
    <row r="1591" spans="1:14" x14ac:dyDescent="0.2">
      <c r="A1591" s="190">
        <v>811669</v>
      </c>
      <c r="B1591" s="190" t="s">
        <v>58</v>
      </c>
      <c r="C1591" s="190" t="s">
        <v>147</v>
      </c>
      <c r="D1591" s="190" t="s">
        <v>145</v>
      </c>
      <c r="E1591" s="190" t="s">
        <v>147</v>
      </c>
      <c r="F1591" s="190" t="s">
        <v>147</v>
      </c>
      <c r="I1591" s="190" t="s">
        <v>147</v>
      </c>
      <c r="J1591" s="190" t="s">
        <v>146</v>
      </c>
      <c r="L1591" s="190" t="s">
        <v>146</v>
      </c>
      <c r="M1591" s="190" t="s">
        <v>146</v>
      </c>
    </row>
    <row r="1592" spans="1:14" x14ac:dyDescent="0.2">
      <c r="A1592" s="190">
        <v>811672</v>
      </c>
      <c r="B1592" s="190" t="s">
        <v>58</v>
      </c>
      <c r="C1592" s="190" t="s">
        <v>147</v>
      </c>
      <c r="D1592" s="190" t="s">
        <v>147</v>
      </c>
      <c r="E1592" s="190" t="s">
        <v>146</v>
      </c>
      <c r="F1592" s="190" t="s">
        <v>147</v>
      </c>
      <c r="G1592" s="190" t="s">
        <v>146</v>
      </c>
      <c r="H1592" s="190" t="s">
        <v>146</v>
      </c>
      <c r="I1592" s="190" t="s">
        <v>146</v>
      </c>
      <c r="J1592" s="190" t="s">
        <v>146</v>
      </c>
      <c r="K1592" s="190" t="s">
        <v>146</v>
      </c>
      <c r="L1592" s="190" t="s">
        <v>146</v>
      </c>
      <c r="M1592" s="190" t="s">
        <v>146</v>
      </c>
      <c r="N1592" s="190" t="s">
        <v>146</v>
      </c>
    </row>
    <row r="1593" spans="1:14" x14ac:dyDescent="0.2">
      <c r="A1593" s="190">
        <v>811698</v>
      </c>
      <c r="B1593" s="190" t="s">
        <v>58</v>
      </c>
      <c r="C1593" s="190" t="s">
        <v>147</v>
      </c>
      <c r="D1593" s="190" t="s">
        <v>147</v>
      </c>
      <c r="E1593" s="190" t="s">
        <v>146</v>
      </c>
      <c r="F1593" s="190" t="s">
        <v>146</v>
      </c>
      <c r="G1593" s="190" t="s">
        <v>146</v>
      </c>
      <c r="H1593" s="190" t="s">
        <v>146</v>
      </c>
      <c r="I1593" s="190" t="s">
        <v>146</v>
      </c>
      <c r="J1593" s="190" t="s">
        <v>146</v>
      </c>
      <c r="K1593" s="190" t="s">
        <v>146</v>
      </c>
      <c r="L1593" s="190" t="s">
        <v>146</v>
      </c>
      <c r="M1593" s="190" t="s">
        <v>146</v>
      </c>
      <c r="N1593" s="190" t="s">
        <v>146</v>
      </c>
    </row>
    <row r="1594" spans="1:14" x14ac:dyDescent="0.2">
      <c r="A1594" s="190">
        <v>811701</v>
      </c>
      <c r="B1594" s="190" t="s">
        <v>58</v>
      </c>
      <c r="C1594" s="190" t="s">
        <v>145</v>
      </c>
      <c r="H1594" s="190" t="s">
        <v>145</v>
      </c>
      <c r="I1594" s="190" t="s">
        <v>145</v>
      </c>
      <c r="J1594" s="190" t="s">
        <v>145</v>
      </c>
      <c r="K1594" s="190" t="s">
        <v>145</v>
      </c>
      <c r="L1594" s="190" t="s">
        <v>147</v>
      </c>
      <c r="M1594" s="190" t="s">
        <v>145</v>
      </c>
      <c r="N1594" s="190" t="s">
        <v>146</v>
      </c>
    </row>
    <row r="1595" spans="1:14" x14ac:dyDescent="0.2">
      <c r="A1595" s="190">
        <v>811724</v>
      </c>
      <c r="B1595" s="190" t="s">
        <v>58</v>
      </c>
      <c r="C1595" s="190" t="s">
        <v>147</v>
      </c>
      <c r="D1595" s="190" t="s">
        <v>146</v>
      </c>
      <c r="E1595" s="190" t="s">
        <v>146</v>
      </c>
      <c r="F1595" s="190" t="s">
        <v>146</v>
      </c>
      <c r="G1595" s="190" t="s">
        <v>146</v>
      </c>
      <c r="H1595" s="190" t="s">
        <v>147</v>
      </c>
      <c r="I1595" s="190" t="s">
        <v>146</v>
      </c>
      <c r="J1595" s="190" t="s">
        <v>146</v>
      </c>
      <c r="K1595" s="190" t="s">
        <v>146</v>
      </c>
      <c r="L1595" s="190" t="s">
        <v>146</v>
      </c>
      <c r="M1595" s="190" t="s">
        <v>146</v>
      </c>
      <c r="N1595" s="190" t="s">
        <v>146</v>
      </c>
    </row>
    <row r="1596" spans="1:14" x14ac:dyDescent="0.2">
      <c r="A1596" s="190">
        <v>811734</v>
      </c>
      <c r="B1596" s="190" t="s">
        <v>58</v>
      </c>
      <c r="C1596" s="190" t="s">
        <v>145</v>
      </c>
      <c r="D1596" s="190" t="s">
        <v>146</v>
      </c>
      <c r="E1596" s="190" t="s">
        <v>147</v>
      </c>
      <c r="F1596" s="190" t="s">
        <v>147</v>
      </c>
      <c r="G1596" s="190" t="s">
        <v>146</v>
      </c>
      <c r="H1596" s="190" t="s">
        <v>145</v>
      </c>
      <c r="I1596" s="190" t="s">
        <v>146</v>
      </c>
      <c r="J1596" s="190" t="s">
        <v>146</v>
      </c>
      <c r="K1596" s="190" t="s">
        <v>146</v>
      </c>
      <c r="L1596" s="190" t="s">
        <v>146</v>
      </c>
      <c r="M1596" s="190" t="s">
        <v>146</v>
      </c>
      <c r="N1596" s="190" t="s">
        <v>146</v>
      </c>
    </row>
    <row r="1597" spans="1:14" x14ac:dyDescent="0.2">
      <c r="A1597" s="190">
        <v>811737</v>
      </c>
      <c r="B1597" s="190" t="s">
        <v>58</v>
      </c>
      <c r="C1597" s="190" t="s">
        <v>147</v>
      </c>
      <c r="D1597" s="190" t="s">
        <v>146</v>
      </c>
      <c r="E1597" s="190" t="s">
        <v>146</v>
      </c>
      <c r="F1597" s="190" t="s">
        <v>146</v>
      </c>
      <c r="G1597" s="190" t="s">
        <v>146</v>
      </c>
      <c r="H1597" s="190" t="s">
        <v>147</v>
      </c>
      <c r="I1597" s="190" t="s">
        <v>146</v>
      </c>
      <c r="J1597" s="190" t="s">
        <v>146</v>
      </c>
      <c r="K1597" s="190" t="s">
        <v>146</v>
      </c>
      <c r="L1597" s="190" t="s">
        <v>146</v>
      </c>
      <c r="M1597" s="190" t="s">
        <v>146</v>
      </c>
      <c r="N1597" s="190" t="s">
        <v>146</v>
      </c>
    </row>
    <row r="1598" spans="1:14" x14ac:dyDescent="0.2">
      <c r="A1598" s="190">
        <v>811753</v>
      </c>
      <c r="B1598" s="190" t="s">
        <v>58</v>
      </c>
      <c r="C1598" s="190" t="s">
        <v>146</v>
      </c>
      <c r="D1598" s="190" t="s">
        <v>146</v>
      </c>
      <c r="E1598" s="190" t="s">
        <v>147</v>
      </c>
      <c r="F1598" s="190" t="s">
        <v>145</v>
      </c>
      <c r="G1598" s="190" t="s">
        <v>147</v>
      </c>
      <c r="H1598" s="190" t="s">
        <v>145</v>
      </c>
      <c r="I1598" s="190" t="s">
        <v>146</v>
      </c>
      <c r="J1598" s="190" t="s">
        <v>146</v>
      </c>
      <c r="K1598" s="190" t="s">
        <v>146</v>
      </c>
      <c r="L1598" s="190" t="s">
        <v>146</v>
      </c>
      <c r="M1598" s="190" t="s">
        <v>146</v>
      </c>
      <c r="N1598" s="190" t="s">
        <v>146</v>
      </c>
    </row>
    <row r="1599" spans="1:14" x14ac:dyDescent="0.2">
      <c r="A1599" s="190">
        <v>811767</v>
      </c>
      <c r="B1599" s="190" t="s">
        <v>58</v>
      </c>
      <c r="C1599" s="190" t="s">
        <v>147</v>
      </c>
      <c r="D1599" s="190" t="s">
        <v>146</v>
      </c>
      <c r="E1599" s="190" t="s">
        <v>146</v>
      </c>
      <c r="F1599" s="190" t="s">
        <v>147</v>
      </c>
      <c r="G1599" s="190" t="s">
        <v>146</v>
      </c>
      <c r="H1599" s="190" t="s">
        <v>147</v>
      </c>
      <c r="I1599" s="190" t="s">
        <v>146</v>
      </c>
      <c r="J1599" s="190" t="s">
        <v>146</v>
      </c>
      <c r="K1599" s="190" t="s">
        <v>146</v>
      </c>
      <c r="L1599" s="190" t="s">
        <v>146</v>
      </c>
      <c r="M1599" s="190" t="s">
        <v>146</v>
      </c>
      <c r="N1599" s="190" t="s">
        <v>146</v>
      </c>
    </row>
    <row r="1600" spans="1:14" x14ac:dyDescent="0.2">
      <c r="A1600" s="190">
        <v>811769</v>
      </c>
      <c r="B1600" s="190" t="s">
        <v>58</v>
      </c>
      <c r="D1600" s="190" t="s">
        <v>146</v>
      </c>
      <c r="E1600" s="190" t="s">
        <v>146</v>
      </c>
      <c r="I1600" s="190" t="s">
        <v>146</v>
      </c>
      <c r="K1600" s="190" t="s">
        <v>146</v>
      </c>
      <c r="L1600" s="190" t="s">
        <v>147</v>
      </c>
    </row>
    <row r="1601" spans="1:14" x14ac:dyDescent="0.2">
      <c r="A1601" s="190">
        <v>811783</v>
      </c>
      <c r="B1601" s="190" t="s">
        <v>58</v>
      </c>
      <c r="C1601" s="190" t="s">
        <v>147</v>
      </c>
      <c r="D1601" s="190" t="s">
        <v>147</v>
      </c>
      <c r="E1601" s="190" t="s">
        <v>146</v>
      </c>
      <c r="F1601" s="190" t="s">
        <v>146</v>
      </c>
      <c r="G1601" s="190" t="s">
        <v>146</v>
      </c>
      <c r="H1601" s="190" t="s">
        <v>147</v>
      </c>
      <c r="I1601" s="190" t="s">
        <v>146</v>
      </c>
      <c r="J1601" s="190" t="s">
        <v>146</v>
      </c>
      <c r="K1601" s="190" t="s">
        <v>146</v>
      </c>
      <c r="L1601" s="190" t="s">
        <v>146</v>
      </c>
      <c r="M1601" s="190" t="s">
        <v>146</v>
      </c>
      <c r="N1601" s="190" t="s">
        <v>146</v>
      </c>
    </row>
    <row r="1602" spans="1:14" x14ac:dyDescent="0.2">
      <c r="A1602" s="190">
        <v>811944</v>
      </c>
      <c r="B1602" s="190" t="s">
        <v>58</v>
      </c>
      <c r="C1602" s="190" t="s">
        <v>145</v>
      </c>
      <c r="D1602" s="190" t="s">
        <v>145</v>
      </c>
      <c r="E1602" s="190" t="s">
        <v>147</v>
      </c>
      <c r="F1602" s="190" t="s">
        <v>147</v>
      </c>
      <c r="G1602" s="190" t="s">
        <v>147</v>
      </c>
      <c r="H1602" s="190" t="s">
        <v>147</v>
      </c>
      <c r="J1602" s="190" t="s">
        <v>146</v>
      </c>
      <c r="K1602" s="190" t="s">
        <v>146</v>
      </c>
      <c r="L1602" s="190" t="s">
        <v>146</v>
      </c>
      <c r="M1602" s="190" t="s">
        <v>146</v>
      </c>
      <c r="N1602" s="190" t="s">
        <v>146</v>
      </c>
    </row>
    <row r="1603" spans="1:14" x14ac:dyDescent="0.2">
      <c r="A1603" s="190">
        <v>811948</v>
      </c>
      <c r="B1603" s="190" t="s">
        <v>58</v>
      </c>
      <c r="D1603" s="190" t="s">
        <v>145</v>
      </c>
      <c r="F1603" s="190" t="s">
        <v>145</v>
      </c>
      <c r="H1603" s="190" t="s">
        <v>145</v>
      </c>
      <c r="J1603" s="190" t="s">
        <v>146</v>
      </c>
      <c r="L1603" s="190" t="s">
        <v>146</v>
      </c>
      <c r="M1603" s="190" t="s">
        <v>147</v>
      </c>
      <c r="N1603" s="190" t="s">
        <v>146</v>
      </c>
    </row>
    <row r="1604" spans="1:14" x14ac:dyDescent="0.2">
      <c r="A1604" s="190">
        <v>811951</v>
      </c>
      <c r="B1604" s="190" t="s">
        <v>58</v>
      </c>
      <c r="E1604" s="190" t="s">
        <v>146</v>
      </c>
      <c r="H1604" s="190" t="s">
        <v>146</v>
      </c>
      <c r="J1604" s="190" t="s">
        <v>147</v>
      </c>
      <c r="K1604" s="190" t="s">
        <v>146</v>
      </c>
      <c r="L1604" s="190" t="s">
        <v>146</v>
      </c>
      <c r="M1604" s="190" t="s">
        <v>147</v>
      </c>
    </row>
    <row r="1605" spans="1:14" x14ac:dyDescent="0.2">
      <c r="A1605" s="190">
        <v>811971</v>
      </c>
      <c r="B1605" s="190" t="s">
        <v>58</v>
      </c>
      <c r="C1605" s="190" t="s">
        <v>145</v>
      </c>
      <c r="D1605" s="190" t="s">
        <v>146</v>
      </c>
      <c r="H1605" s="190" t="s">
        <v>145</v>
      </c>
      <c r="J1605" s="190" t="s">
        <v>145</v>
      </c>
      <c r="K1605" s="190" t="s">
        <v>145</v>
      </c>
      <c r="L1605" s="190" t="s">
        <v>147</v>
      </c>
      <c r="M1605" s="190" t="s">
        <v>145</v>
      </c>
    </row>
    <row r="1606" spans="1:14" x14ac:dyDescent="0.2">
      <c r="A1606" s="190">
        <v>811972</v>
      </c>
      <c r="B1606" s="190" t="s">
        <v>58</v>
      </c>
      <c r="C1606" s="190" t="s">
        <v>145</v>
      </c>
      <c r="D1606" s="190" t="s">
        <v>146</v>
      </c>
      <c r="E1606" s="190" t="s">
        <v>146</v>
      </c>
      <c r="F1606" s="190" t="s">
        <v>146</v>
      </c>
      <c r="G1606" s="190" t="s">
        <v>147</v>
      </c>
      <c r="H1606" s="190" t="s">
        <v>147</v>
      </c>
      <c r="I1606" s="190" t="s">
        <v>145</v>
      </c>
      <c r="J1606" s="190" t="s">
        <v>146</v>
      </c>
      <c r="K1606" s="190" t="s">
        <v>146</v>
      </c>
      <c r="L1606" s="190" t="s">
        <v>145</v>
      </c>
      <c r="M1606" s="190" t="s">
        <v>145</v>
      </c>
      <c r="N1606" s="190" t="s">
        <v>146</v>
      </c>
    </row>
    <row r="1607" spans="1:14" x14ac:dyDescent="0.2">
      <c r="A1607" s="190">
        <v>811973</v>
      </c>
      <c r="B1607" s="190" t="s">
        <v>58</v>
      </c>
      <c r="D1607" s="190" t="s">
        <v>145</v>
      </c>
      <c r="H1607" s="190" t="s">
        <v>145</v>
      </c>
      <c r="K1607" s="190" t="s">
        <v>147</v>
      </c>
      <c r="M1607" s="190" t="s">
        <v>147</v>
      </c>
      <c r="N1607" s="190" t="s">
        <v>147</v>
      </c>
    </row>
    <row r="1608" spans="1:14" x14ac:dyDescent="0.2">
      <c r="A1608" s="190">
        <v>811974</v>
      </c>
      <c r="B1608" s="190" t="s">
        <v>58</v>
      </c>
      <c r="C1608" s="190" t="s">
        <v>147</v>
      </c>
      <c r="D1608" s="190" t="s">
        <v>147</v>
      </c>
      <c r="E1608" s="190" t="s">
        <v>147</v>
      </c>
      <c r="F1608" s="190" t="s">
        <v>147</v>
      </c>
      <c r="G1608" s="190" t="s">
        <v>147</v>
      </c>
      <c r="H1608" s="190" t="s">
        <v>147</v>
      </c>
      <c r="I1608" s="190" t="s">
        <v>146</v>
      </c>
      <c r="J1608" s="190" t="s">
        <v>146</v>
      </c>
      <c r="K1608" s="190" t="s">
        <v>146</v>
      </c>
      <c r="L1608" s="190" t="s">
        <v>146</v>
      </c>
      <c r="M1608" s="190" t="s">
        <v>146</v>
      </c>
      <c r="N1608" s="190" t="s">
        <v>146</v>
      </c>
    </row>
    <row r="1609" spans="1:14" x14ac:dyDescent="0.2">
      <c r="A1609" s="190">
        <v>811975</v>
      </c>
      <c r="B1609" s="190" t="s">
        <v>58</v>
      </c>
      <c r="C1609" s="190" t="s">
        <v>147</v>
      </c>
      <c r="D1609" s="190" t="s">
        <v>147</v>
      </c>
      <c r="E1609" s="190" t="s">
        <v>147</v>
      </c>
      <c r="F1609" s="190" t="s">
        <v>147</v>
      </c>
      <c r="G1609" s="190" t="s">
        <v>147</v>
      </c>
      <c r="H1609" s="190" t="s">
        <v>147</v>
      </c>
      <c r="I1609" s="190" t="s">
        <v>146</v>
      </c>
      <c r="J1609" s="190" t="s">
        <v>146</v>
      </c>
      <c r="K1609" s="190" t="s">
        <v>146</v>
      </c>
      <c r="L1609" s="190" t="s">
        <v>146</v>
      </c>
      <c r="M1609" s="190" t="s">
        <v>146</v>
      </c>
      <c r="N1609" s="190" t="s">
        <v>146</v>
      </c>
    </row>
    <row r="1610" spans="1:14" x14ac:dyDescent="0.2">
      <c r="A1610" s="190">
        <v>811977</v>
      </c>
      <c r="B1610" s="190" t="s">
        <v>58</v>
      </c>
      <c r="D1610" s="190" t="s">
        <v>147</v>
      </c>
      <c r="E1610" s="190" t="s">
        <v>146</v>
      </c>
      <c r="F1610" s="190" t="s">
        <v>145</v>
      </c>
      <c r="G1610" s="190" t="s">
        <v>147</v>
      </c>
      <c r="H1610" s="190" t="s">
        <v>145</v>
      </c>
      <c r="I1610" s="190" t="s">
        <v>145</v>
      </c>
      <c r="J1610" s="190" t="s">
        <v>146</v>
      </c>
      <c r="K1610" s="190" t="s">
        <v>146</v>
      </c>
      <c r="L1610" s="190" t="s">
        <v>146</v>
      </c>
      <c r="M1610" s="190" t="s">
        <v>147</v>
      </c>
      <c r="N1610" s="190" t="s">
        <v>146</v>
      </c>
    </row>
    <row r="1611" spans="1:14" x14ac:dyDescent="0.2">
      <c r="A1611" s="190">
        <v>811978</v>
      </c>
      <c r="B1611" s="190" t="s">
        <v>58</v>
      </c>
      <c r="C1611" s="190" t="s">
        <v>145</v>
      </c>
      <c r="D1611" s="190" t="s">
        <v>147</v>
      </c>
      <c r="E1611" s="190" t="s">
        <v>147</v>
      </c>
      <c r="I1611" s="190" t="s">
        <v>147</v>
      </c>
      <c r="J1611" s="190" t="s">
        <v>146</v>
      </c>
      <c r="K1611" s="190" t="s">
        <v>146</v>
      </c>
      <c r="L1611" s="190" t="s">
        <v>146</v>
      </c>
      <c r="M1611" s="190" t="s">
        <v>146</v>
      </c>
      <c r="N1611" s="190" t="s">
        <v>146</v>
      </c>
    </row>
    <row r="1612" spans="1:14" x14ac:dyDescent="0.2">
      <c r="A1612" s="190">
        <v>811979</v>
      </c>
      <c r="B1612" s="190" t="s">
        <v>58</v>
      </c>
      <c r="D1612" s="190" t="s">
        <v>145</v>
      </c>
      <c r="H1612" s="190" t="s">
        <v>147</v>
      </c>
      <c r="J1612" s="190" t="s">
        <v>145</v>
      </c>
      <c r="K1612" s="190" t="s">
        <v>145</v>
      </c>
      <c r="M1612" s="190" t="s">
        <v>145</v>
      </c>
      <c r="N1612" s="190" t="s">
        <v>146</v>
      </c>
    </row>
    <row r="1613" spans="1:14" x14ac:dyDescent="0.2">
      <c r="A1613" s="190">
        <v>811981</v>
      </c>
      <c r="B1613" s="190" t="s">
        <v>58</v>
      </c>
      <c r="E1613" s="190" t="s">
        <v>145</v>
      </c>
      <c r="F1613" s="190" t="s">
        <v>146</v>
      </c>
      <c r="K1613" s="190" t="s">
        <v>147</v>
      </c>
      <c r="L1613" s="190" t="s">
        <v>147</v>
      </c>
      <c r="M1613" s="190" t="s">
        <v>145</v>
      </c>
    </row>
    <row r="1614" spans="1:14" x14ac:dyDescent="0.2">
      <c r="A1614" s="190">
        <v>811983</v>
      </c>
      <c r="B1614" s="190" t="s">
        <v>58</v>
      </c>
      <c r="C1614" s="190" t="s">
        <v>147</v>
      </c>
      <c r="D1614" s="190" t="s">
        <v>147</v>
      </c>
      <c r="E1614" s="190" t="s">
        <v>147</v>
      </c>
      <c r="F1614" s="190" t="s">
        <v>147</v>
      </c>
      <c r="G1614" s="190" t="s">
        <v>147</v>
      </c>
      <c r="H1614" s="190" t="s">
        <v>147</v>
      </c>
      <c r="I1614" s="190" t="s">
        <v>146</v>
      </c>
      <c r="J1614" s="190" t="s">
        <v>146</v>
      </c>
      <c r="K1614" s="190" t="s">
        <v>146</v>
      </c>
      <c r="L1614" s="190" t="s">
        <v>146</v>
      </c>
      <c r="M1614" s="190" t="s">
        <v>146</v>
      </c>
      <c r="N1614" s="190" t="s">
        <v>146</v>
      </c>
    </row>
    <row r="1615" spans="1:14" x14ac:dyDescent="0.2">
      <c r="A1615" s="190">
        <v>811985</v>
      </c>
      <c r="B1615" s="190" t="s">
        <v>58</v>
      </c>
      <c r="C1615" s="190" t="s">
        <v>147</v>
      </c>
      <c r="D1615" s="190" t="s">
        <v>147</v>
      </c>
      <c r="E1615" s="190" t="s">
        <v>147</v>
      </c>
      <c r="F1615" s="190" t="s">
        <v>147</v>
      </c>
      <c r="G1615" s="190" t="s">
        <v>147</v>
      </c>
      <c r="H1615" s="190" t="s">
        <v>147</v>
      </c>
      <c r="I1615" s="190" t="s">
        <v>146</v>
      </c>
      <c r="J1615" s="190" t="s">
        <v>146</v>
      </c>
      <c r="K1615" s="190" t="s">
        <v>146</v>
      </c>
      <c r="L1615" s="190" t="s">
        <v>146</v>
      </c>
      <c r="M1615" s="190" t="s">
        <v>146</v>
      </c>
      <c r="N1615" s="190" t="s">
        <v>146</v>
      </c>
    </row>
    <row r="1616" spans="1:14" x14ac:dyDescent="0.2">
      <c r="A1616" s="190">
        <v>811986</v>
      </c>
      <c r="B1616" s="190" t="s">
        <v>58</v>
      </c>
      <c r="C1616" s="190" t="s">
        <v>147</v>
      </c>
      <c r="D1616" s="190" t="s">
        <v>147</v>
      </c>
      <c r="E1616" s="190" t="s">
        <v>147</v>
      </c>
      <c r="F1616" s="190" t="s">
        <v>147</v>
      </c>
      <c r="G1616" s="190" t="s">
        <v>147</v>
      </c>
      <c r="H1616" s="190" t="s">
        <v>147</v>
      </c>
      <c r="I1616" s="190" t="s">
        <v>146</v>
      </c>
      <c r="J1616" s="190" t="s">
        <v>146</v>
      </c>
      <c r="K1616" s="190" t="s">
        <v>146</v>
      </c>
      <c r="L1616" s="190" t="s">
        <v>146</v>
      </c>
      <c r="M1616" s="190" t="s">
        <v>146</v>
      </c>
      <c r="N1616" s="190" t="s">
        <v>146</v>
      </c>
    </row>
    <row r="1617" spans="1:14" x14ac:dyDescent="0.2">
      <c r="A1617" s="190">
        <v>811987</v>
      </c>
      <c r="B1617" s="190" t="s">
        <v>58</v>
      </c>
      <c r="C1617" s="190" t="s">
        <v>147</v>
      </c>
      <c r="D1617" s="190" t="s">
        <v>147</v>
      </c>
      <c r="E1617" s="190" t="s">
        <v>147</v>
      </c>
      <c r="F1617" s="190" t="s">
        <v>147</v>
      </c>
      <c r="G1617" s="190" t="s">
        <v>146</v>
      </c>
      <c r="H1617" s="190" t="s">
        <v>147</v>
      </c>
      <c r="I1617" s="190" t="s">
        <v>146</v>
      </c>
      <c r="J1617" s="190" t="s">
        <v>146</v>
      </c>
      <c r="K1617" s="190" t="s">
        <v>146</v>
      </c>
      <c r="L1617" s="190" t="s">
        <v>146</v>
      </c>
      <c r="M1617" s="190" t="s">
        <v>146</v>
      </c>
      <c r="N1617" s="190" t="s">
        <v>146</v>
      </c>
    </row>
    <row r="1618" spans="1:14" x14ac:dyDescent="0.2">
      <c r="A1618" s="190">
        <v>811988</v>
      </c>
      <c r="B1618" s="190" t="s">
        <v>58</v>
      </c>
      <c r="C1618" s="190" t="s">
        <v>147</v>
      </c>
      <c r="D1618" s="190" t="s">
        <v>147</v>
      </c>
      <c r="E1618" s="190" t="s">
        <v>146</v>
      </c>
      <c r="F1618" s="190" t="s">
        <v>147</v>
      </c>
      <c r="G1618" s="190" t="s">
        <v>147</v>
      </c>
      <c r="H1618" s="190" t="s">
        <v>147</v>
      </c>
      <c r="I1618" s="190" t="s">
        <v>146</v>
      </c>
      <c r="J1618" s="190" t="s">
        <v>146</v>
      </c>
      <c r="K1618" s="190" t="s">
        <v>146</v>
      </c>
      <c r="L1618" s="190" t="s">
        <v>146</v>
      </c>
      <c r="M1618" s="190" t="s">
        <v>146</v>
      </c>
      <c r="N1618" s="190" t="s">
        <v>146</v>
      </c>
    </row>
    <row r="1619" spans="1:14" x14ac:dyDescent="0.2">
      <c r="A1619" s="190">
        <v>811989</v>
      </c>
      <c r="B1619" s="190" t="s">
        <v>58</v>
      </c>
      <c r="C1619" s="190" t="s">
        <v>147</v>
      </c>
      <c r="D1619" s="190" t="s">
        <v>147</v>
      </c>
      <c r="E1619" s="190" t="s">
        <v>146</v>
      </c>
      <c r="F1619" s="190" t="s">
        <v>147</v>
      </c>
      <c r="H1619" s="190" t="s">
        <v>147</v>
      </c>
      <c r="I1619" s="190" t="s">
        <v>146</v>
      </c>
      <c r="J1619" s="190" t="s">
        <v>146</v>
      </c>
      <c r="K1619" s="190" t="s">
        <v>146</v>
      </c>
      <c r="L1619" s="190" t="s">
        <v>146</v>
      </c>
      <c r="M1619" s="190" t="s">
        <v>146</v>
      </c>
      <c r="N1619" s="190" t="s">
        <v>146</v>
      </c>
    </row>
    <row r="1620" spans="1:14" x14ac:dyDescent="0.2">
      <c r="A1620" s="190">
        <v>811990</v>
      </c>
      <c r="B1620" s="190" t="s">
        <v>58</v>
      </c>
      <c r="C1620" s="190" t="s">
        <v>147</v>
      </c>
      <c r="D1620" s="190" t="s">
        <v>147</v>
      </c>
      <c r="E1620" s="190" t="s">
        <v>147</v>
      </c>
      <c r="F1620" s="190" t="s">
        <v>147</v>
      </c>
      <c r="G1620" s="190" t="s">
        <v>147</v>
      </c>
      <c r="H1620" s="190" t="s">
        <v>147</v>
      </c>
      <c r="I1620" s="190" t="s">
        <v>146</v>
      </c>
      <c r="J1620" s="190" t="s">
        <v>146</v>
      </c>
      <c r="K1620" s="190" t="s">
        <v>146</v>
      </c>
      <c r="L1620" s="190" t="s">
        <v>146</v>
      </c>
      <c r="M1620" s="190" t="s">
        <v>146</v>
      </c>
      <c r="N1620" s="190" t="s">
        <v>146</v>
      </c>
    </row>
    <row r="1621" spans="1:14" x14ac:dyDescent="0.2">
      <c r="A1621" s="190">
        <v>811991</v>
      </c>
      <c r="B1621" s="190" t="s">
        <v>58</v>
      </c>
      <c r="C1621" s="190" t="s">
        <v>147</v>
      </c>
      <c r="D1621" s="190" t="s">
        <v>147</v>
      </c>
      <c r="F1621" s="190" t="s">
        <v>147</v>
      </c>
      <c r="G1621" s="190" t="s">
        <v>147</v>
      </c>
      <c r="H1621" s="190" t="s">
        <v>147</v>
      </c>
      <c r="I1621" s="190" t="s">
        <v>146</v>
      </c>
      <c r="J1621" s="190" t="s">
        <v>146</v>
      </c>
      <c r="K1621" s="190" t="s">
        <v>146</v>
      </c>
      <c r="L1621" s="190" t="s">
        <v>146</v>
      </c>
      <c r="M1621" s="190" t="s">
        <v>146</v>
      </c>
      <c r="N1621" s="190" t="s">
        <v>146</v>
      </c>
    </row>
    <row r="1622" spans="1:14" x14ac:dyDescent="0.2">
      <c r="A1622" s="190">
        <v>811993</v>
      </c>
      <c r="B1622" s="190" t="s">
        <v>58</v>
      </c>
      <c r="C1622" s="190" t="s">
        <v>147</v>
      </c>
      <c r="E1622" s="190" t="s">
        <v>146</v>
      </c>
      <c r="F1622" s="190" t="s">
        <v>147</v>
      </c>
      <c r="I1622" s="190" t="s">
        <v>146</v>
      </c>
      <c r="J1622" s="190" t="s">
        <v>146</v>
      </c>
      <c r="K1622" s="190" t="s">
        <v>146</v>
      </c>
      <c r="L1622" s="190" t="s">
        <v>146</v>
      </c>
      <c r="M1622" s="190" t="s">
        <v>146</v>
      </c>
      <c r="N1622" s="190" t="s">
        <v>146</v>
      </c>
    </row>
    <row r="1623" spans="1:14" x14ac:dyDescent="0.2">
      <c r="A1623" s="190">
        <v>811996</v>
      </c>
      <c r="B1623" s="190" t="s">
        <v>58</v>
      </c>
      <c r="C1623" s="190" t="s">
        <v>146</v>
      </c>
      <c r="D1623" s="190" t="s">
        <v>146</v>
      </c>
      <c r="E1623" s="190" t="s">
        <v>146</v>
      </c>
      <c r="F1623" s="190" t="s">
        <v>147</v>
      </c>
      <c r="H1623" s="190" t="s">
        <v>147</v>
      </c>
      <c r="I1623" s="190" t="s">
        <v>146</v>
      </c>
      <c r="J1623" s="190" t="s">
        <v>146</v>
      </c>
      <c r="K1623" s="190" t="s">
        <v>146</v>
      </c>
      <c r="L1623" s="190" t="s">
        <v>146</v>
      </c>
      <c r="M1623" s="190" t="s">
        <v>146</v>
      </c>
      <c r="N1623" s="190" t="s">
        <v>146</v>
      </c>
    </row>
    <row r="1624" spans="1:14" x14ac:dyDescent="0.2">
      <c r="A1624" s="190">
        <v>811999</v>
      </c>
      <c r="B1624" s="190" t="s">
        <v>58</v>
      </c>
      <c r="C1624" s="190" t="s">
        <v>147</v>
      </c>
      <c r="D1624" s="190" t="s">
        <v>147</v>
      </c>
      <c r="E1624" s="190" t="s">
        <v>146</v>
      </c>
      <c r="F1624" s="190" t="s">
        <v>146</v>
      </c>
      <c r="G1624" s="190" t="s">
        <v>146</v>
      </c>
      <c r="H1624" s="190" t="s">
        <v>147</v>
      </c>
      <c r="I1624" s="190" t="s">
        <v>146</v>
      </c>
      <c r="J1624" s="190" t="s">
        <v>146</v>
      </c>
      <c r="K1624" s="190" t="s">
        <v>146</v>
      </c>
      <c r="L1624" s="190" t="s">
        <v>146</v>
      </c>
      <c r="M1624" s="190" t="s">
        <v>146</v>
      </c>
      <c r="N1624" s="190" t="s">
        <v>146</v>
      </c>
    </row>
    <row r="1625" spans="1:14" x14ac:dyDescent="0.2">
      <c r="A1625" s="190">
        <v>812000</v>
      </c>
      <c r="B1625" s="190" t="s">
        <v>58</v>
      </c>
      <c r="C1625" s="190" t="s">
        <v>147</v>
      </c>
      <c r="D1625" s="190" t="s">
        <v>147</v>
      </c>
      <c r="E1625" s="190" t="s">
        <v>147</v>
      </c>
      <c r="F1625" s="190" t="s">
        <v>147</v>
      </c>
      <c r="G1625" s="190" t="s">
        <v>147</v>
      </c>
      <c r="H1625" s="190" t="s">
        <v>147</v>
      </c>
      <c r="I1625" s="190" t="s">
        <v>146</v>
      </c>
      <c r="J1625" s="190" t="s">
        <v>146</v>
      </c>
      <c r="K1625" s="190" t="s">
        <v>146</v>
      </c>
      <c r="L1625" s="190" t="s">
        <v>146</v>
      </c>
      <c r="M1625" s="190" t="s">
        <v>146</v>
      </c>
      <c r="N1625" s="190" t="s">
        <v>146</v>
      </c>
    </row>
    <row r="1626" spans="1:14" x14ac:dyDescent="0.2">
      <c r="A1626" s="190">
        <v>812002</v>
      </c>
      <c r="B1626" s="190" t="s">
        <v>58</v>
      </c>
      <c r="C1626" s="190" t="s">
        <v>147</v>
      </c>
      <c r="D1626" s="190" t="s">
        <v>147</v>
      </c>
      <c r="E1626" s="190" t="s">
        <v>147</v>
      </c>
      <c r="F1626" s="190" t="s">
        <v>146</v>
      </c>
      <c r="G1626" s="190" t="s">
        <v>146</v>
      </c>
      <c r="H1626" s="190" t="s">
        <v>147</v>
      </c>
      <c r="I1626" s="190" t="s">
        <v>146</v>
      </c>
      <c r="J1626" s="190" t="s">
        <v>146</v>
      </c>
      <c r="K1626" s="190" t="s">
        <v>146</v>
      </c>
      <c r="L1626" s="190" t="s">
        <v>146</v>
      </c>
      <c r="M1626" s="190" t="s">
        <v>146</v>
      </c>
      <c r="N1626" s="190" t="s">
        <v>146</v>
      </c>
    </row>
    <row r="1627" spans="1:14" x14ac:dyDescent="0.2">
      <c r="A1627" s="190">
        <v>812004</v>
      </c>
      <c r="B1627" s="190" t="s">
        <v>58</v>
      </c>
      <c r="D1627" s="190" t="s">
        <v>145</v>
      </c>
      <c r="F1627" s="190" t="s">
        <v>145</v>
      </c>
      <c r="H1627" s="190" t="s">
        <v>145</v>
      </c>
      <c r="J1627" s="190" t="s">
        <v>147</v>
      </c>
      <c r="K1627" s="190" t="s">
        <v>147</v>
      </c>
      <c r="L1627" s="190" t="s">
        <v>147</v>
      </c>
      <c r="M1627" s="190" t="s">
        <v>145</v>
      </c>
      <c r="N1627" s="190" t="s">
        <v>147</v>
      </c>
    </row>
    <row r="1628" spans="1:14" x14ac:dyDescent="0.2">
      <c r="A1628" s="190">
        <v>812005</v>
      </c>
      <c r="B1628" s="190" t="s">
        <v>58</v>
      </c>
      <c r="C1628" s="190" t="s">
        <v>145</v>
      </c>
      <c r="D1628" s="190" t="s">
        <v>145</v>
      </c>
      <c r="E1628" s="190" t="s">
        <v>146</v>
      </c>
      <c r="F1628" s="190" t="s">
        <v>145</v>
      </c>
      <c r="G1628" s="190" t="s">
        <v>146</v>
      </c>
      <c r="H1628" s="190" t="s">
        <v>145</v>
      </c>
      <c r="I1628" s="190" t="s">
        <v>146</v>
      </c>
      <c r="J1628" s="190" t="s">
        <v>146</v>
      </c>
      <c r="K1628" s="190" t="s">
        <v>146</v>
      </c>
      <c r="L1628" s="190" t="s">
        <v>146</v>
      </c>
      <c r="M1628" s="190" t="s">
        <v>146</v>
      </c>
      <c r="N1628" s="190" t="s">
        <v>146</v>
      </c>
    </row>
    <row r="1629" spans="1:14" x14ac:dyDescent="0.2">
      <c r="A1629" s="190">
        <v>812006</v>
      </c>
      <c r="B1629" s="190" t="s">
        <v>58</v>
      </c>
      <c r="C1629" s="190" t="s">
        <v>145</v>
      </c>
      <c r="D1629" s="190" t="s">
        <v>147</v>
      </c>
      <c r="F1629" s="190" t="s">
        <v>145</v>
      </c>
      <c r="H1629" s="190" t="s">
        <v>145</v>
      </c>
      <c r="I1629" s="190" t="s">
        <v>147</v>
      </c>
      <c r="J1629" s="190" t="s">
        <v>147</v>
      </c>
      <c r="K1629" s="190" t="s">
        <v>146</v>
      </c>
      <c r="L1629" s="190" t="s">
        <v>147</v>
      </c>
      <c r="M1629" s="190" t="s">
        <v>146</v>
      </c>
      <c r="N1629" s="190" t="s">
        <v>147</v>
      </c>
    </row>
    <row r="1630" spans="1:14" x14ac:dyDescent="0.2">
      <c r="A1630" s="190">
        <v>812007</v>
      </c>
      <c r="B1630" s="190" t="s">
        <v>58</v>
      </c>
      <c r="C1630" s="190" t="s">
        <v>145</v>
      </c>
      <c r="D1630" s="190" t="s">
        <v>145</v>
      </c>
      <c r="E1630" s="190" t="s">
        <v>147</v>
      </c>
      <c r="F1630" s="190" t="s">
        <v>145</v>
      </c>
      <c r="G1630" s="190" t="s">
        <v>147</v>
      </c>
      <c r="H1630" s="190" t="s">
        <v>145</v>
      </c>
      <c r="I1630" s="190" t="s">
        <v>146</v>
      </c>
      <c r="J1630" s="190" t="s">
        <v>146</v>
      </c>
      <c r="K1630" s="190" t="s">
        <v>146</v>
      </c>
      <c r="L1630" s="190" t="s">
        <v>146</v>
      </c>
      <c r="M1630" s="190" t="s">
        <v>146</v>
      </c>
      <c r="N1630" s="190" t="s">
        <v>146</v>
      </c>
    </row>
    <row r="1631" spans="1:14" x14ac:dyDescent="0.2">
      <c r="A1631" s="190">
        <v>812008</v>
      </c>
      <c r="B1631" s="190" t="s">
        <v>58</v>
      </c>
      <c r="C1631" s="190" t="s">
        <v>147</v>
      </c>
      <c r="D1631" s="190" t="s">
        <v>146</v>
      </c>
      <c r="E1631" s="190" t="s">
        <v>146</v>
      </c>
      <c r="F1631" s="190" t="s">
        <v>146</v>
      </c>
      <c r="G1631" s="190" t="s">
        <v>146</v>
      </c>
      <c r="H1631" s="190" t="s">
        <v>147</v>
      </c>
      <c r="I1631" s="190" t="s">
        <v>146</v>
      </c>
      <c r="J1631" s="190" t="s">
        <v>146</v>
      </c>
      <c r="K1631" s="190" t="s">
        <v>146</v>
      </c>
      <c r="L1631" s="190" t="s">
        <v>146</v>
      </c>
      <c r="M1631" s="190" t="s">
        <v>146</v>
      </c>
      <c r="N1631" s="190" t="s">
        <v>146</v>
      </c>
    </row>
    <row r="1632" spans="1:14" x14ac:dyDescent="0.2">
      <c r="A1632" s="190">
        <v>812009</v>
      </c>
      <c r="B1632" s="190" t="s">
        <v>58</v>
      </c>
      <c r="C1632" s="190" t="s">
        <v>145</v>
      </c>
      <c r="D1632" s="190" t="s">
        <v>145</v>
      </c>
      <c r="E1632" s="190" t="s">
        <v>145</v>
      </c>
      <c r="F1632" s="190" t="s">
        <v>145</v>
      </c>
      <c r="G1632" s="190" t="s">
        <v>145</v>
      </c>
      <c r="H1632" s="190" t="s">
        <v>145</v>
      </c>
      <c r="J1632" s="190" t="s">
        <v>145</v>
      </c>
      <c r="K1632" s="190" t="s">
        <v>145</v>
      </c>
      <c r="L1632" s="190" t="s">
        <v>145</v>
      </c>
      <c r="M1632" s="190" t="s">
        <v>145</v>
      </c>
      <c r="N1632" s="190" t="s">
        <v>145</v>
      </c>
    </row>
    <row r="1633" spans="1:14" x14ac:dyDescent="0.2">
      <c r="A1633" s="190">
        <v>812010</v>
      </c>
      <c r="B1633" s="190" t="s">
        <v>58</v>
      </c>
      <c r="C1633" s="190" t="s">
        <v>147</v>
      </c>
      <c r="D1633" s="190" t="s">
        <v>147</v>
      </c>
      <c r="E1633" s="190" t="s">
        <v>147</v>
      </c>
      <c r="F1633" s="190" t="s">
        <v>147</v>
      </c>
      <c r="G1633" s="190" t="s">
        <v>147</v>
      </c>
      <c r="H1633" s="190" t="s">
        <v>147</v>
      </c>
      <c r="I1633" s="190" t="s">
        <v>146</v>
      </c>
      <c r="J1633" s="190" t="s">
        <v>146</v>
      </c>
      <c r="K1633" s="190" t="s">
        <v>146</v>
      </c>
      <c r="L1633" s="190" t="s">
        <v>146</v>
      </c>
      <c r="M1633" s="190" t="s">
        <v>146</v>
      </c>
      <c r="N1633" s="190" t="s">
        <v>146</v>
      </c>
    </row>
    <row r="1634" spans="1:14" x14ac:dyDescent="0.2">
      <c r="A1634" s="190">
        <v>812012</v>
      </c>
      <c r="B1634" s="190" t="s">
        <v>58</v>
      </c>
      <c r="C1634" s="190" t="s">
        <v>147</v>
      </c>
      <c r="D1634" s="190" t="s">
        <v>147</v>
      </c>
      <c r="F1634" s="190" t="s">
        <v>146</v>
      </c>
      <c r="G1634" s="190" t="s">
        <v>146</v>
      </c>
      <c r="H1634" s="190" t="s">
        <v>147</v>
      </c>
      <c r="I1634" s="190" t="s">
        <v>146</v>
      </c>
      <c r="J1634" s="190" t="s">
        <v>146</v>
      </c>
      <c r="K1634" s="190" t="s">
        <v>146</v>
      </c>
      <c r="L1634" s="190" t="s">
        <v>146</v>
      </c>
      <c r="M1634" s="190" t="s">
        <v>146</v>
      </c>
      <c r="N1634" s="190" t="s">
        <v>146</v>
      </c>
    </row>
    <row r="1635" spans="1:14" x14ac:dyDescent="0.2">
      <c r="A1635" s="190">
        <v>812013</v>
      </c>
      <c r="B1635" s="190" t="s">
        <v>58</v>
      </c>
      <c r="C1635" s="190" t="s">
        <v>147</v>
      </c>
      <c r="D1635" s="190" t="s">
        <v>147</v>
      </c>
      <c r="F1635" s="190" t="s">
        <v>147</v>
      </c>
      <c r="G1635" s="190" t="s">
        <v>147</v>
      </c>
      <c r="H1635" s="190" t="s">
        <v>147</v>
      </c>
      <c r="I1635" s="190" t="s">
        <v>146</v>
      </c>
      <c r="J1635" s="190" t="s">
        <v>146</v>
      </c>
      <c r="K1635" s="190" t="s">
        <v>146</v>
      </c>
      <c r="L1635" s="190" t="s">
        <v>146</v>
      </c>
      <c r="M1635" s="190" t="s">
        <v>146</v>
      </c>
      <c r="N1635" s="190" t="s">
        <v>146</v>
      </c>
    </row>
    <row r="1636" spans="1:14" x14ac:dyDescent="0.2">
      <c r="A1636" s="190">
        <v>812014</v>
      </c>
      <c r="B1636" s="190" t="s">
        <v>58</v>
      </c>
      <c r="C1636" s="190" t="s">
        <v>145</v>
      </c>
      <c r="F1636" s="190" t="s">
        <v>145</v>
      </c>
      <c r="G1636" s="190" t="s">
        <v>145</v>
      </c>
      <c r="J1636" s="190" t="s">
        <v>145</v>
      </c>
      <c r="K1636" s="190" t="s">
        <v>145</v>
      </c>
      <c r="M1636" s="190" t="s">
        <v>145</v>
      </c>
    </row>
    <row r="1637" spans="1:14" x14ac:dyDescent="0.2">
      <c r="A1637" s="190">
        <v>812015</v>
      </c>
      <c r="B1637" s="190" t="s">
        <v>58</v>
      </c>
      <c r="C1637" s="190" t="s">
        <v>145</v>
      </c>
      <c r="D1637" s="190" t="s">
        <v>145</v>
      </c>
      <c r="E1637" s="190" t="s">
        <v>145</v>
      </c>
      <c r="G1637" s="190" t="s">
        <v>145</v>
      </c>
      <c r="H1637" s="190" t="s">
        <v>145</v>
      </c>
      <c r="I1637" s="190" t="s">
        <v>146</v>
      </c>
      <c r="J1637" s="190" t="s">
        <v>146</v>
      </c>
      <c r="K1637" s="190" t="s">
        <v>146</v>
      </c>
      <c r="L1637" s="190" t="s">
        <v>146</v>
      </c>
      <c r="M1637" s="190" t="s">
        <v>146</v>
      </c>
      <c r="N1637" s="190" t="s">
        <v>146</v>
      </c>
    </row>
    <row r="1638" spans="1:14" x14ac:dyDescent="0.2">
      <c r="A1638" s="190">
        <v>812017</v>
      </c>
      <c r="B1638" s="190" t="s">
        <v>58</v>
      </c>
      <c r="C1638" s="190" t="s">
        <v>147</v>
      </c>
      <c r="D1638" s="190" t="s">
        <v>147</v>
      </c>
      <c r="E1638" s="190" t="s">
        <v>147</v>
      </c>
      <c r="F1638" s="190" t="s">
        <v>146</v>
      </c>
      <c r="G1638" s="190" t="s">
        <v>146</v>
      </c>
      <c r="H1638" s="190" t="s">
        <v>146</v>
      </c>
      <c r="I1638" s="190" t="s">
        <v>146</v>
      </c>
      <c r="J1638" s="190" t="s">
        <v>146</v>
      </c>
      <c r="K1638" s="190" t="s">
        <v>146</v>
      </c>
      <c r="L1638" s="190" t="s">
        <v>146</v>
      </c>
      <c r="M1638" s="190" t="s">
        <v>146</v>
      </c>
      <c r="N1638" s="190" t="s">
        <v>146</v>
      </c>
    </row>
    <row r="1639" spans="1:14" x14ac:dyDescent="0.2">
      <c r="A1639" s="190">
        <v>812020</v>
      </c>
      <c r="B1639" s="190" t="s">
        <v>58</v>
      </c>
      <c r="C1639" s="190" t="s">
        <v>147</v>
      </c>
      <c r="D1639" s="190" t="s">
        <v>147</v>
      </c>
      <c r="E1639" s="190" t="s">
        <v>147</v>
      </c>
      <c r="F1639" s="190" t="s">
        <v>147</v>
      </c>
      <c r="G1639" s="190" t="s">
        <v>147</v>
      </c>
      <c r="H1639" s="190" t="s">
        <v>147</v>
      </c>
      <c r="I1639" s="190" t="s">
        <v>146</v>
      </c>
      <c r="J1639" s="190" t="s">
        <v>146</v>
      </c>
      <c r="K1639" s="190" t="s">
        <v>146</v>
      </c>
      <c r="L1639" s="190" t="s">
        <v>146</v>
      </c>
      <c r="M1639" s="190" t="s">
        <v>146</v>
      </c>
      <c r="N1639" s="190" t="s">
        <v>146</v>
      </c>
    </row>
    <row r="1640" spans="1:14" x14ac:dyDescent="0.2">
      <c r="A1640" s="190">
        <v>812021</v>
      </c>
      <c r="B1640" s="190" t="s">
        <v>58</v>
      </c>
      <c r="C1640" s="190" t="s">
        <v>147</v>
      </c>
      <c r="D1640" s="190" t="s">
        <v>147</v>
      </c>
      <c r="E1640" s="190" t="s">
        <v>147</v>
      </c>
      <c r="F1640" s="190" t="s">
        <v>146</v>
      </c>
      <c r="G1640" s="190" t="s">
        <v>146</v>
      </c>
      <c r="H1640" s="190" t="s">
        <v>146</v>
      </c>
      <c r="I1640" s="190" t="s">
        <v>146</v>
      </c>
      <c r="J1640" s="190" t="s">
        <v>146</v>
      </c>
      <c r="K1640" s="190" t="s">
        <v>146</v>
      </c>
      <c r="L1640" s="190" t="s">
        <v>146</v>
      </c>
      <c r="M1640" s="190" t="s">
        <v>146</v>
      </c>
      <c r="N1640" s="190" t="s">
        <v>146</v>
      </c>
    </row>
    <row r="1641" spans="1:14" x14ac:dyDescent="0.2">
      <c r="A1641" s="190">
        <v>812023</v>
      </c>
      <c r="B1641" s="190" t="s">
        <v>58</v>
      </c>
      <c r="C1641" s="190" t="s">
        <v>145</v>
      </c>
      <c r="D1641" s="190" t="s">
        <v>146</v>
      </c>
      <c r="E1641" s="190" t="s">
        <v>147</v>
      </c>
      <c r="F1641" s="190" t="s">
        <v>145</v>
      </c>
      <c r="G1641" s="190" t="s">
        <v>145</v>
      </c>
      <c r="H1641" s="190" t="s">
        <v>145</v>
      </c>
      <c r="I1641" s="190" t="s">
        <v>146</v>
      </c>
      <c r="J1641" s="190" t="s">
        <v>146</v>
      </c>
      <c r="K1641" s="190" t="s">
        <v>146</v>
      </c>
      <c r="L1641" s="190" t="s">
        <v>146</v>
      </c>
      <c r="M1641" s="190" t="s">
        <v>146</v>
      </c>
      <c r="N1641" s="190" t="s">
        <v>146</v>
      </c>
    </row>
    <row r="1642" spans="1:14" x14ac:dyDescent="0.2">
      <c r="A1642" s="190">
        <v>812024</v>
      </c>
      <c r="B1642" s="190" t="s">
        <v>58</v>
      </c>
      <c r="C1642" s="190" t="s">
        <v>147</v>
      </c>
      <c r="D1642" s="190" t="s">
        <v>146</v>
      </c>
      <c r="H1642" s="190" t="s">
        <v>146</v>
      </c>
      <c r="I1642" s="190" t="s">
        <v>145</v>
      </c>
      <c r="L1642" s="190" t="s">
        <v>147</v>
      </c>
      <c r="M1642" s="190" t="s">
        <v>145</v>
      </c>
      <c r="N1642" s="190" t="s">
        <v>146</v>
      </c>
    </row>
    <row r="1643" spans="1:14" x14ac:dyDescent="0.2">
      <c r="A1643" s="190">
        <v>812025</v>
      </c>
      <c r="B1643" s="190" t="s">
        <v>58</v>
      </c>
      <c r="D1643" s="190" t="s">
        <v>146</v>
      </c>
      <c r="E1643" s="190" t="s">
        <v>145</v>
      </c>
      <c r="F1643" s="190" t="s">
        <v>147</v>
      </c>
      <c r="G1643" s="190" t="s">
        <v>145</v>
      </c>
      <c r="H1643" s="190" t="s">
        <v>145</v>
      </c>
      <c r="I1643" s="190" t="s">
        <v>146</v>
      </c>
      <c r="J1643" s="190" t="s">
        <v>146</v>
      </c>
      <c r="K1643" s="190" t="s">
        <v>146</v>
      </c>
      <c r="L1643" s="190" t="s">
        <v>146</v>
      </c>
      <c r="M1643" s="190" t="s">
        <v>146</v>
      </c>
      <c r="N1643" s="190" t="s">
        <v>146</v>
      </c>
    </row>
    <row r="1644" spans="1:14" x14ac:dyDescent="0.2">
      <c r="A1644" s="190">
        <v>812026</v>
      </c>
      <c r="B1644" s="190" t="s">
        <v>58</v>
      </c>
      <c r="C1644" s="190" t="s">
        <v>147</v>
      </c>
      <c r="D1644" s="190" t="s">
        <v>147</v>
      </c>
      <c r="E1644" s="190" t="s">
        <v>147</v>
      </c>
      <c r="F1644" s="190" t="s">
        <v>147</v>
      </c>
      <c r="G1644" s="190" t="s">
        <v>146</v>
      </c>
      <c r="H1644" s="190" t="s">
        <v>146</v>
      </c>
      <c r="I1644" s="190" t="s">
        <v>146</v>
      </c>
      <c r="J1644" s="190" t="s">
        <v>146</v>
      </c>
      <c r="K1644" s="190" t="s">
        <v>146</v>
      </c>
      <c r="L1644" s="190" t="s">
        <v>146</v>
      </c>
      <c r="M1644" s="190" t="s">
        <v>146</v>
      </c>
      <c r="N1644" s="190" t="s">
        <v>146</v>
      </c>
    </row>
    <row r="1645" spans="1:14" x14ac:dyDescent="0.2">
      <c r="A1645" s="190">
        <v>812028</v>
      </c>
      <c r="B1645" s="190" t="s">
        <v>58</v>
      </c>
      <c r="C1645" s="190" t="s">
        <v>145</v>
      </c>
      <c r="D1645" s="190" t="s">
        <v>145</v>
      </c>
      <c r="F1645" s="190" t="s">
        <v>147</v>
      </c>
      <c r="I1645" s="190" t="s">
        <v>147</v>
      </c>
      <c r="J1645" s="190" t="s">
        <v>147</v>
      </c>
      <c r="K1645" s="190" t="s">
        <v>147</v>
      </c>
      <c r="L1645" s="190" t="s">
        <v>147</v>
      </c>
      <c r="M1645" s="190" t="s">
        <v>147</v>
      </c>
      <c r="N1645" s="190" t="s">
        <v>147</v>
      </c>
    </row>
    <row r="1646" spans="1:14" x14ac:dyDescent="0.2">
      <c r="A1646" s="190">
        <v>812029</v>
      </c>
      <c r="B1646" s="190" t="s">
        <v>58</v>
      </c>
      <c r="C1646" s="190" t="s">
        <v>147</v>
      </c>
      <c r="D1646" s="190" t="s">
        <v>147</v>
      </c>
      <c r="F1646" s="190" t="s">
        <v>147</v>
      </c>
      <c r="G1646" s="190" t="s">
        <v>146</v>
      </c>
      <c r="H1646" s="190" t="s">
        <v>147</v>
      </c>
      <c r="I1646" s="190" t="s">
        <v>146</v>
      </c>
      <c r="J1646" s="190" t="s">
        <v>146</v>
      </c>
      <c r="K1646" s="190" t="s">
        <v>146</v>
      </c>
      <c r="L1646" s="190" t="s">
        <v>146</v>
      </c>
      <c r="M1646" s="190" t="s">
        <v>146</v>
      </c>
      <c r="N1646" s="190" t="s">
        <v>146</v>
      </c>
    </row>
    <row r="1647" spans="1:14" x14ac:dyDescent="0.2">
      <c r="A1647" s="190">
        <v>812030</v>
      </c>
      <c r="B1647" s="190" t="s">
        <v>58</v>
      </c>
      <c r="C1647" s="190" t="s">
        <v>145</v>
      </c>
      <c r="D1647" s="190" t="s">
        <v>147</v>
      </c>
      <c r="F1647" s="190" t="s">
        <v>147</v>
      </c>
      <c r="G1647" s="190" t="s">
        <v>147</v>
      </c>
      <c r="H1647" s="190" t="s">
        <v>145</v>
      </c>
      <c r="I1647" s="190" t="s">
        <v>147</v>
      </c>
      <c r="J1647" s="190" t="s">
        <v>147</v>
      </c>
      <c r="K1647" s="190" t="s">
        <v>147</v>
      </c>
      <c r="L1647" s="190" t="s">
        <v>147</v>
      </c>
      <c r="M1647" s="190" t="s">
        <v>147</v>
      </c>
      <c r="N1647" s="190" t="s">
        <v>147</v>
      </c>
    </row>
    <row r="1648" spans="1:14" x14ac:dyDescent="0.2">
      <c r="A1648" s="190">
        <v>812031</v>
      </c>
      <c r="B1648" s="190" t="s">
        <v>58</v>
      </c>
      <c r="D1648" s="190" t="s">
        <v>147</v>
      </c>
      <c r="E1648" s="190" t="s">
        <v>146</v>
      </c>
      <c r="F1648" s="190" t="s">
        <v>146</v>
      </c>
      <c r="G1648" s="190" t="s">
        <v>147</v>
      </c>
      <c r="H1648" s="190" t="s">
        <v>146</v>
      </c>
      <c r="I1648" s="190" t="s">
        <v>146</v>
      </c>
      <c r="J1648" s="190" t="s">
        <v>146</v>
      </c>
      <c r="K1648" s="190" t="s">
        <v>146</v>
      </c>
      <c r="L1648" s="190" t="s">
        <v>146</v>
      </c>
      <c r="M1648" s="190" t="s">
        <v>146</v>
      </c>
      <c r="N1648" s="190" t="s">
        <v>146</v>
      </c>
    </row>
    <row r="1649" spans="1:14" x14ac:dyDescent="0.2">
      <c r="A1649" s="190">
        <v>812032</v>
      </c>
      <c r="B1649" s="190" t="s">
        <v>58</v>
      </c>
      <c r="C1649" s="190" t="s">
        <v>147</v>
      </c>
      <c r="D1649" s="190" t="s">
        <v>147</v>
      </c>
      <c r="E1649" s="190" t="s">
        <v>147</v>
      </c>
      <c r="F1649" s="190" t="s">
        <v>147</v>
      </c>
      <c r="G1649" s="190" t="s">
        <v>147</v>
      </c>
      <c r="H1649" s="190" t="s">
        <v>147</v>
      </c>
      <c r="I1649" s="190" t="s">
        <v>146</v>
      </c>
      <c r="J1649" s="190" t="s">
        <v>146</v>
      </c>
      <c r="K1649" s="190" t="s">
        <v>146</v>
      </c>
      <c r="L1649" s="190" t="s">
        <v>146</v>
      </c>
      <c r="M1649" s="190" t="s">
        <v>146</v>
      </c>
      <c r="N1649" s="190" t="s">
        <v>146</v>
      </c>
    </row>
    <row r="1650" spans="1:14" x14ac:dyDescent="0.2">
      <c r="A1650" s="190">
        <v>812034</v>
      </c>
      <c r="B1650" s="190" t="s">
        <v>58</v>
      </c>
      <c r="C1650" s="190" t="s">
        <v>146</v>
      </c>
      <c r="D1650" s="190" t="s">
        <v>147</v>
      </c>
      <c r="E1650" s="190" t="s">
        <v>147</v>
      </c>
      <c r="F1650" s="190" t="s">
        <v>147</v>
      </c>
      <c r="H1650" s="190" t="s">
        <v>147</v>
      </c>
      <c r="I1650" s="190" t="s">
        <v>146</v>
      </c>
      <c r="J1650" s="190" t="s">
        <v>146</v>
      </c>
      <c r="K1650" s="190" t="s">
        <v>146</v>
      </c>
      <c r="L1650" s="190" t="s">
        <v>146</v>
      </c>
      <c r="M1650" s="190" t="s">
        <v>146</v>
      </c>
      <c r="N1650" s="190" t="s">
        <v>146</v>
      </c>
    </row>
    <row r="1651" spans="1:14" x14ac:dyDescent="0.2">
      <c r="A1651" s="190">
        <v>812035</v>
      </c>
      <c r="B1651" s="190" t="s">
        <v>58</v>
      </c>
      <c r="C1651" s="190" t="s">
        <v>146</v>
      </c>
      <c r="D1651" s="190" t="s">
        <v>147</v>
      </c>
      <c r="E1651" s="190" t="s">
        <v>147</v>
      </c>
      <c r="F1651" s="190" t="s">
        <v>146</v>
      </c>
      <c r="G1651" s="190" t="s">
        <v>146</v>
      </c>
      <c r="H1651" s="190" t="s">
        <v>147</v>
      </c>
      <c r="I1651" s="190" t="s">
        <v>146</v>
      </c>
      <c r="J1651" s="190" t="s">
        <v>146</v>
      </c>
      <c r="K1651" s="190" t="s">
        <v>146</v>
      </c>
      <c r="L1651" s="190" t="s">
        <v>146</v>
      </c>
      <c r="M1651" s="190" t="s">
        <v>146</v>
      </c>
      <c r="N1651" s="190" t="s">
        <v>146</v>
      </c>
    </row>
    <row r="1652" spans="1:14" x14ac:dyDescent="0.2">
      <c r="A1652" s="190">
        <v>812036</v>
      </c>
      <c r="B1652" s="190" t="s">
        <v>58</v>
      </c>
      <c r="D1652" s="190" t="s">
        <v>147</v>
      </c>
      <c r="E1652" s="190" t="s">
        <v>147</v>
      </c>
      <c r="F1652" s="190" t="s">
        <v>145</v>
      </c>
      <c r="H1652" s="190" t="s">
        <v>147</v>
      </c>
      <c r="I1652" s="190" t="s">
        <v>145</v>
      </c>
      <c r="J1652" s="190" t="s">
        <v>145</v>
      </c>
    </row>
    <row r="1653" spans="1:14" x14ac:dyDescent="0.2">
      <c r="A1653" s="190">
        <v>812037</v>
      </c>
      <c r="B1653" s="190" t="s">
        <v>58</v>
      </c>
      <c r="C1653" s="190" t="s">
        <v>145</v>
      </c>
      <c r="D1653" s="190" t="s">
        <v>146</v>
      </c>
      <c r="E1653" s="190" t="s">
        <v>147</v>
      </c>
      <c r="I1653" s="190" t="s">
        <v>146</v>
      </c>
      <c r="K1653" s="190" t="s">
        <v>147</v>
      </c>
      <c r="L1653" s="190" t="s">
        <v>146</v>
      </c>
      <c r="M1653" s="190" t="s">
        <v>146</v>
      </c>
      <c r="N1653" s="190" t="s">
        <v>147</v>
      </c>
    </row>
    <row r="1654" spans="1:14" x14ac:dyDescent="0.2">
      <c r="A1654" s="190">
        <v>812038</v>
      </c>
      <c r="B1654" s="190" t="s">
        <v>58</v>
      </c>
      <c r="D1654" s="190" t="s">
        <v>145</v>
      </c>
      <c r="E1654" s="190" t="s">
        <v>145</v>
      </c>
      <c r="F1654" s="190" t="s">
        <v>145</v>
      </c>
      <c r="G1654" s="190" t="s">
        <v>147</v>
      </c>
      <c r="H1654" s="190" t="s">
        <v>147</v>
      </c>
      <c r="I1654" s="190" t="s">
        <v>147</v>
      </c>
      <c r="J1654" s="190" t="s">
        <v>147</v>
      </c>
      <c r="K1654" s="190" t="s">
        <v>146</v>
      </c>
      <c r="L1654" s="190" t="s">
        <v>147</v>
      </c>
      <c r="N1654" s="190" t="s">
        <v>147</v>
      </c>
    </row>
    <row r="1655" spans="1:14" x14ac:dyDescent="0.2">
      <c r="A1655" s="190">
        <v>812040</v>
      </c>
      <c r="B1655" s="190" t="s">
        <v>58</v>
      </c>
      <c r="C1655" s="190" t="s">
        <v>146</v>
      </c>
      <c r="D1655" s="190" t="s">
        <v>146</v>
      </c>
      <c r="E1655" s="190" t="s">
        <v>146</v>
      </c>
      <c r="F1655" s="190" t="s">
        <v>146</v>
      </c>
      <c r="G1655" s="190" t="s">
        <v>146</v>
      </c>
      <c r="H1655" s="190" t="s">
        <v>146</v>
      </c>
      <c r="I1655" s="190" t="s">
        <v>146</v>
      </c>
      <c r="J1655" s="190" t="s">
        <v>146</v>
      </c>
      <c r="K1655" s="190" t="s">
        <v>146</v>
      </c>
      <c r="L1655" s="190" t="s">
        <v>146</v>
      </c>
      <c r="M1655" s="190" t="s">
        <v>146</v>
      </c>
      <c r="N1655" s="190" t="s">
        <v>146</v>
      </c>
    </row>
    <row r="1656" spans="1:14" x14ac:dyDescent="0.2">
      <c r="A1656" s="190">
        <v>812041</v>
      </c>
      <c r="B1656" s="190" t="s">
        <v>58</v>
      </c>
      <c r="D1656" s="190" t="s">
        <v>145</v>
      </c>
      <c r="E1656" s="190" t="s">
        <v>147</v>
      </c>
      <c r="F1656" s="190" t="s">
        <v>145</v>
      </c>
      <c r="G1656" s="190" t="s">
        <v>145</v>
      </c>
      <c r="I1656" s="190" t="s">
        <v>145</v>
      </c>
      <c r="J1656" s="190" t="s">
        <v>147</v>
      </c>
      <c r="K1656" s="190" t="s">
        <v>147</v>
      </c>
      <c r="L1656" s="190" t="s">
        <v>146</v>
      </c>
      <c r="M1656" s="190" t="s">
        <v>145</v>
      </c>
    </row>
    <row r="1657" spans="1:14" x14ac:dyDescent="0.2">
      <c r="A1657" s="190">
        <v>812042</v>
      </c>
      <c r="B1657" s="190" t="s">
        <v>58</v>
      </c>
      <c r="C1657" s="190" t="s">
        <v>146</v>
      </c>
      <c r="D1657" s="190" t="s">
        <v>146</v>
      </c>
      <c r="E1657" s="190" t="s">
        <v>146</v>
      </c>
      <c r="F1657" s="190" t="s">
        <v>146</v>
      </c>
      <c r="G1657" s="190" t="s">
        <v>146</v>
      </c>
      <c r="H1657" s="190" t="s">
        <v>146</v>
      </c>
      <c r="I1657" s="190" t="s">
        <v>146</v>
      </c>
      <c r="J1657" s="190" t="s">
        <v>146</v>
      </c>
      <c r="K1657" s="190" t="s">
        <v>146</v>
      </c>
      <c r="L1657" s="190" t="s">
        <v>146</v>
      </c>
      <c r="M1657" s="190" t="s">
        <v>146</v>
      </c>
      <c r="N1657" s="190" t="s">
        <v>146</v>
      </c>
    </row>
    <row r="1658" spans="1:14" x14ac:dyDescent="0.2">
      <c r="A1658" s="190">
        <v>812043</v>
      </c>
      <c r="B1658" s="190" t="s">
        <v>58</v>
      </c>
      <c r="C1658" s="190" t="s">
        <v>147</v>
      </c>
      <c r="D1658" s="190" t="s">
        <v>146</v>
      </c>
      <c r="E1658" s="190" t="s">
        <v>146</v>
      </c>
      <c r="F1658" s="190" t="s">
        <v>147</v>
      </c>
      <c r="G1658" s="190" t="s">
        <v>147</v>
      </c>
      <c r="H1658" s="190" t="s">
        <v>146</v>
      </c>
      <c r="I1658" s="190" t="s">
        <v>146</v>
      </c>
      <c r="J1658" s="190" t="s">
        <v>146</v>
      </c>
      <c r="K1658" s="190" t="s">
        <v>146</v>
      </c>
      <c r="L1658" s="190" t="s">
        <v>146</v>
      </c>
      <c r="M1658" s="190" t="s">
        <v>146</v>
      </c>
      <c r="N1658" s="190" t="s">
        <v>146</v>
      </c>
    </row>
    <row r="1659" spans="1:14" x14ac:dyDescent="0.2">
      <c r="A1659" s="190">
        <v>812044</v>
      </c>
      <c r="B1659" s="190" t="s">
        <v>58</v>
      </c>
      <c r="C1659" s="190" t="s">
        <v>147</v>
      </c>
      <c r="D1659" s="190" t="s">
        <v>147</v>
      </c>
      <c r="E1659" s="190" t="s">
        <v>146</v>
      </c>
      <c r="F1659" s="190" t="s">
        <v>147</v>
      </c>
      <c r="G1659" s="190" t="s">
        <v>147</v>
      </c>
      <c r="H1659" s="190" t="s">
        <v>147</v>
      </c>
      <c r="I1659" s="190" t="s">
        <v>146</v>
      </c>
      <c r="J1659" s="190" t="s">
        <v>146</v>
      </c>
      <c r="K1659" s="190" t="s">
        <v>146</v>
      </c>
      <c r="L1659" s="190" t="s">
        <v>146</v>
      </c>
      <c r="M1659" s="190" t="s">
        <v>146</v>
      </c>
      <c r="N1659" s="190" t="s">
        <v>146</v>
      </c>
    </row>
    <row r="1660" spans="1:14" x14ac:dyDescent="0.2">
      <c r="A1660" s="190">
        <v>812045</v>
      </c>
      <c r="B1660" s="190" t="s">
        <v>58</v>
      </c>
      <c r="C1660" s="190" t="s">
        <v>147</v>
      </c>
      <c r="D1660" s="190" t="s">
        <v>146</v>
      </c>
      <c r="E1660" s="190" t="s">
        <v>146</v>
      </c>
      <c r="F1660" s="190" t="s">
        <v>146</v>
      </c>
      <c r="G1660" s="190" t="s">
        <v>146</v>
      </c>
      <c r="H1660" s="190" t="s">
        <v>147</v>
      </c>
      <c r="I1660" s="190" t="s">
        <v>146</v>
      </c>
      <c r="J1660" s="190" t="s">
        <v>146</v>
      </c>
      <c r="K1660" s="190" t="s">
        <v>146</v>
      </c>
      <c r="L1660" s="190" t="s">
        <v>146</v>
      </c>
      <c r="M1660" s="190" t="s">
        <v>146</v>
      </c>
      <c r="N1660" s="190" t="s">
        <v>146</v>
      </c>
    </row>
    <row r="1661" spans="1:14" x14ac:dyDescent="0.2">
      <c r="A1661" s="190">
        <v>812047</v>
      </c>
      <c r="B1661" s="190" t="s">
        <v>58</v>
      </c>
      <c r="C1661" s="190" t="s">
        <v>147</v>
      </c>
      <c r="D1661" s="190" t="s">
        <v>147</v>
      </c>
      <c r="E1661" s="190" t="s">
        <v>147</v>
      </c>
      <c r="F1661" s="190" t="s">
        <v>146</v>
      </c>
      <c r="G1661" s="190" t="s">
        <v>146</v>
      </c>
      <c r="H1661" s="190" t="s">
        <v>147</v>
      </c>
      <c r="I1661" s="190" t="s">
        <v>146</v>
      </c>
      <c r="J1661" s="190" t="s">
        <v>146</v>
      </c>
      <c r="K1661" s="190" t="s">
        <v>146</v>
      </c>
      <c r="L1661" s="190" t="s">
        <v>146</v>
      </c>
      <c r="M1661" s="190" t="s">
        <v>146</v>
      </c>
      <c r="N1661" s="190" t="s">
        <v>146</v>
      </c>
    </row>
    <row r="1662" spans="1:14" x14ac:dyDescent="0.2">
      <c r="A1662" s="190">
        <v>812049</v>
      </c>
      <c r="B1662" s="190" t="s">
        <v>58</v>
      </c>
      <c r="D1662" s="190" t="s">
        <v>147</v>
      </c>
      <c r="F1662" s="190" t="s">
        <v>147</v>
      </c>
      <c r="G1662" s="190" t="s">
        <v>147</v>
      </c>
      <c r="H1662" s="190" t="s">
        <v>147</v>
      </c>
      <c r="I1662" s="190" t="s">
        <v>146</v>
      </c>
      <c r="J1662" s="190" t="s">
        <v>146</v>
      </c>
      <c r="K1662" s="190" t="s">
        <v>146</v>
      </c>
      <c r="L1662" s="190" t="s">
        <v>146</v>
      </c>
      <c r="M1662" s="190" t="s">
        <v>146</v>
      </c>
      <c r="N1662" s="190" t="s">
        <v>146</v>
      </c>
    </row>
    <row r="1663" spans="1:14" x14ac:dyDescent="0.2">
      <c r="A1663" s="190">
        <v>812050</v>
      </c>
      <c r="B1663" s="190" t="s">
        <v>58</v>
      </c>
      <c r="D1663" s="190" t="s">
        <v>146</v>
      </c>
      <c r="E1663" s="190" t="s">
        <v>147</v>
      </c>
      <c r="F1663" s="190" t="s">
        <v>146</v>
      </c>
      <c r="G1663" s="190" t="s">
        <v>146</v>
      </c>
      <c r="I1663" s="190" t="s">
        <v>146</v>
      </c>
      <c r="J1663" s="190" t="s">
        <v>146</v>
      </c>
      <c r="K1663" s="190" t="s">
        <v>146</v>
      </c>
      <c r="L1663" s="190" t="s">
        <v>146</v>
      </c>
      <c r="M1663" s="190" t="s">
        <v>146</v>
      </c>
      <c r="N1663" s="190" t="s">
        <v>146</v>
      </c>
    </row>
    <row r="1664" spans="1:14" x14ac:dyDescent="0.2">
      <c r="A1664" s="190">
        <v>812052</v>
      </c>
      <c r="B1664" s="190" t="s">
        <v>58</v>
      </c>
      <c r="C1664" s="190" t="s">
        <v>146</v>
      </c>
      <c r="D1664" s="190" t="s">
        <v>147</v>
      </c>
      <c r="E1664" s="190" t="s">
        <v>147</v>
      </c>
      <c r="F1664" s="190" t="s">
        <v>147</v>
      </c>
      <c r="G1664" s="190" t="s">
        <v>146</v>
      </c>
      <c r="H1664" s="190" t="s">
        <v>147</v>
      </c>
      <c r="I1664" s="190" t="s">
        <v>146</v>
      </c>
      <c r="J1664" s="190" t="s">
        <v>146</v>
      </c>
      <c r="K1664" s="190" t="s">
        <v>146</v>
      </c>
      <c r="L1664" s="190" t="s">
        <v>146</v>
      </c>
      <c r="M1664" s="190" t="s">
        <v>146</v>
      </c>
      <c r="N1664" s="190" t="s">
        <v>146</v>
      </c>
    </row>
    <row r="1665" spans="1:14" x14ac:dyDescent="0.2">
      <c r="A1665" s="190">
        <v>812054</v>
      </c>
      <c r="B1665" s="190" t="s">
        <v>58</v>
      </c>
      <c r="C1665" s="190" t="s">
        <v>147</v>
      </c>
      <c r="D1665" s="190" t="s">
        <v>147</v>
      </c>
      <c r="E1665" s="190" t="s">
        <v>147</v>
      </c>
      <c r="F1665" s="190" t="s">
        <v>145</v>
      </c>
      <c r="H1665" s="190" t="s">
        <v>145</v>
      </c>
      <c r="I1665" s="190" t="s">
        <v>146</v>
      </c>
      <c r="J1665" s="190" t="s">
        <v>147</v>
      </c>
      <c r="K1665" s="190" t="s">
        <v>147</v>
      </c>
      <c r="M1665" s="190" t="s">
        <v>145</v>
      </c>
      <c r="N1665" s="190" t="s">
        <v>145</v>
      </c>
    </row>
    <row r="1666" spans="1:14" x14ac:dyDescent="0.2">
      <c r="A1666" s="190">
        <v>812056</v>
      </c>
      <c r="B1666" s="190" t="s">
        <v>58</v>
      </c>
      <c r="D1666" s="190" t="s">
        <v>145</v>
      </c>
      <c r="F1666" s="190" t="s">
        <v>147</v>
      </c>
      <c r="G1666" s="190" t="s">
        <v>147</v>
      </c>
      <c r="H1666" s="190" t="s">
        <v>145</v>
      </c>
      <c r="I1666" s="190" t="s">
        <v>145</v>
      </c>
      <c r="J1666" s="190" t="s">
        <v>147</v>
      </c>
      <c r="K1666" s="190" t="s">
        <v>147</v>
      </c>
      <c r="L1666" s="190" t="s">
        <v>146</v>
      </c>
      <c r="M1666" s="190" t="s">
        <v>147</v>
      </c>
      <c r="N1666" s="190" t="s">
        <v>145</v>
      </c>
    </row>
    <row r="1667" spans="1:14" x14ac:dyDescent="0.2">
      <c r="A1667" s="190">
        <v>812057</v>
      </c>
      <c r="B1667" s="190" t="s">
        <v>58</v>
      </c>
      <c r="D1667" s="190" t="s">
        <v>145</v>
      </c>
      <c r="E1667" s="190" t="s">
        <v>145</v>
      </c>
      <c r="F1667" s="190" t="s">
        <v>145</v>
      </c>
      <c r="K1667" s="190" t="s">
        <v>146</v>
      </c>
      <c r="L1667" s="190" t="s">
        <v>145</v>
      </c>
    </row>
    <row r="1668" spans="1:14" x14ac:dyDescent="0.2">
      <c r="A1668" s="190">
        <v>812059</v>
      </c>
      <c r="B1668" s="190" t="s">
        <v>58</v>
      </c>
      <c r="C1668" s="190" t="s">
        <v>147</v>
      </c>
      <c r="D1668" s="190" t="s">
        <v>147</v>
      </c>
      <c r="E1668" s="190" t="s">
        <v>147</v>
      </c>
      <c r="F1668" s="190" t="s">
        <v>147</v>
      </c>
      <c r="G1668" s="190" t="s">
        <v>147</v>
      </c>
      <c r="I1668" s="190" t="s">
        <v>146</v>
      </c>
      <c r="J1668" s="190" t="s">
        <v>146</v>
      </c>
      <c r="K1668" s="190" t="s">
        <v>146</v>
      </c>
      <c r="L1668" s="190" t="s">
        <v>146</v>
      </c>
      <c r="M1668" s="190" t="s">
        <v>146</v>
      </c>
      <c r="N1668" s="190" t="s">
        <v>146</v>
      </c>
    </row>
    <row r="1669" spans="1:14" x14ac:dyDescent="0.2">
      <c r="A1669" s="190">
        <v>812060</v>
      </c>
      <c r="B1669" s="190" t="s">
        <v>58</v>
      </c>
      <c r="D1669" s="190" t="s">
        <v>146</v>
      </c>
      <c r="E1669" s="190" t="s">
        <v>145</v>
      </c>
      <c r="L1669" s="190" t="s">
        <v>147</v>
      </c>
      <c r="M1669" s="190" t="s">
        <v>147</v>
      </c>
      <c r="N1669" s="190" t="s">
        <v>145</v>
      </c>
    </row>
    <row r="1670" spans="1:14" x14ac:dyDescent="0.2">
      <c r="A1670" s="190">
        <v>812061</v>
      </c>
      <c r="B1670" s="190" t="s">
        <v>58</v>
      </c>
      <c r="F1670" s="190" t="s">
        <v>147</v>
      </c>
      <c r="H1670" s="190" t="s">
        <v>147</v>
      </c>
      <c r="I1670" s="190" t="s">
        <v>145</v>
      </c>
      <c r="L1670" s="190" t="s">
        <v>145</v>
      </c>
      <c r="M1670" s="190" t="s">
        <v>146</v>
      </c>
      <c r="N1670" s="190" t="s">
        <v>146</v>
      </c>
    </row>
    <row r="1671" spans="1:14" x14ac:dyDescent="0.2">
      <c r="A1671" s="190">
        <v>812062</v>
      </c>
      <c r="B1671" s="190" t="s">
        <v>58</v>
      </c>
      <c r="C1671" s="190" t="s">
        <v>145</v>
      </c>
      <c r="H1671" s="190" t="s">
        <v>145</v>
      </c>
      <c r="I1671" s="190" t="s">
        <v>145</v>
      </c>
      <c r="M1671" s="190" t="s">
        <v>145</v>
      </c>
      <c r="N1671" s="190" t="s">
        <v>147</v>
      </c>
    </row>
    <row r="1672" spans="1:14" x14ac:dyDescent="0.2">
      <c r="A1672" s="190">
        <v>812063</v>
      </c>
      <c r="B1672" s="190" t="s">
        <v>58</v>
      </c>
      <c r="D1672" s="190" t="s">
        <v>145</v>
      </c>
      <c r="F1672" s="190" t="s">
        <v>145</v>
      </c>
      <c r="H1672" s="190" t="s">
        <v>145</v>
      </c>
      <c r="I1672" s="190" t="s">
        <v>145</v>
      </c>
      <c r="L1672" s="190" t="s">
        <v>147</v>
      </c>
      <c r="M1672" s="190" t="s">
        <v>145</v>
      </c>
      <c r="N1672" s="190" t="s">
        <v>145</v>
      </c>
    </row>
    <row r="1673" spans="1:14" x14ac:dyDescent="0.2">
      <c r="A1673" s="190">
        <v>812064</v>
      </c>
      <c r="B1673" s="190" t="s">
        <v>58</v>
      </c>
      <c r="E1673" s="190" t="s">
        <v>146</v>
      </c>
      <c r="H1673" s="190" t="s">
        <v>146</v>
      </c>
      <c r="I1673" s="190" t="s">
        <v>146</v>
      </c>
      <c r="J1673" s="190" t="s">
        <v>146</v>
      </c>
      <c r="K1673" s="190" t="s">
        <v>146</v>
      </c>
      <c r="L1673" s="190" t="s">
        <v>146</v>
      </c>
      <c r="M1673" s="190" t="s">
        <v>146</v>
      </c>
      <c r="N1673" s="190" t="s">
        <v>146</v>
      </c>
    </row>
    <row r="1674" spans="1:14" x14ac:dyDescent="0.2">
      <c r="A1674" s="190">
        <v>812065</v>
      </c>
      <c r="B1674" s="190" t="s">
        <v>58</v>
      </c>
      <c r="C1674" s="190" t="s">
        <v>147</v>
      </c>
      <c r="D1674" s="190" t="s">
        <v>147</v>
      </c>
      <c r="E1674" s="190" t="s">
        <v>147</v>
      </c>
      <c r="F1674" s="190" t="s">
        <v>147</v>
      </c>
      <c r="I1674" s="190" t="s">
        <v>146</v>
      </c>
      <c r="J1674" s="190" t="s">
        <v>146</v>
      </c>
      <c r="K1674" s="190" t="s">
        <v>146</v>
      </c>
      <c r="L1674" s="190" t="s">
        <v>146</v>
      </c>
      <c r="M1674" s="190" t="s">
        <v>146</v>
      </c>
      <c r="N1674" s="190" t="s">
        <v>146</v>
      </c>
    </row>
    <row r="1675" spans="1:14" x14ac:dyDescent="0.2">
      <c r="A1675" s="190">
        <v>812066</v>
      </c>
      <c r="B1675" s="190" t="s">
        <v>58</v>
      </c>
      <c r="C1675" s="190" t="s">
        <v>145</v>
      </c>
      <c r="D1675" s="190" t="s">
        <v>145</v>
      </c>
      <c r="E1675" s="190" t="s">
        <v>145</v>
      </c>
      <c r="F1675" s="190" t="s">
        <v>145</v>
      </c>
      <c r="H1675" s="190" t="s">
        <v>145</v>
      </c>
      <c r="J1675" s="190" t="s">
        <v>145</v>
      </c>
      <c r="K1675" s="190" t="s">
        <v>145</v>
      </c>
      <c r="L1675" s="190" t="s">
        <v>145</v>
      </c>
      <c r="M1675" s="190" t="s">
        <v>145</v>
      </c>
      <c r="N1675" s="190" t="s">
        <v>147</v>
      </c>
    </row>
    <row r="1676" spans="1:14" x14ac:dyDescent="0.2">
      <c r="A1676" s="190">
        <v>812067</v>
      </c>
      <c r="B1676" s="190" t="s">
        <v>58</v>
      </c>
      <c r="C1676" s="190" t="s">
        <v>147</v>
      </c>
      <c r="D1676" s="190" t="s">
        <v>147</v>
      </c>
      <c r="E1676" s="190" t="s">
        <v>147</v>
      </c>
      <c r="F1676" s="190" t="s">
        <v>147</v>
      </c>
      <c r="G1676" s="190" t="s">
        <v>147</v>
      </c>
      <c r="H1676" s="190" t="s">
        <v>147</v>
      </c>
      <c r="I1676" s="190" t="s">
        <v>146</v>
      </c>
      <c r="J1676" s="190" t="s">
        <v>146</v>
      </c>
      <c r="K1676" s="190" t="s">
        <v>146</v>
      </c>
      <c r="L1676" s="190" t="s">
        <v>146</v>
      </c>
      <c r="M1676" s="190" t="s">
        <v>146</v>
      </c>
      <c r="N1676" s="190" t="s">
        <v>146</v>
      </c>
    </row>
    <row r="1677" spans="1:14" x14ac:dyDescent="0.2">
      <c r="A1677" s="190">
        <v>812068</v>
      </c>
      <c r="B1677" s="190" t="s">
        <v>58</v>
      </c>
      <c r="C1677" s="190" t="s">
        <v>147</v>
      </c>
      <c r="D1677" s="190" t="s">
        <v>147</v>
      </c>
      <c r="E1677" s="190" t="s">
        <v>147</v>
      </c>
      <c r="F1677" s="190" t="s">
        <v>147</v>
      </c>
      <c r="G1677" s="190" t="s">
        <v>147</v>
      </c>
      <c r="H1677" s="190" t="s">
        <v>147</v>
      </c>
      <c r="I1677" s="190" t="s">
        <v>146</v>
      </c>
      <c r="J1677" s="190" t="s">
        <v>146</v>
      </c>
      <c r="K1677" s="190" t="s">
        <v>146</v>
      </c>
      <c r="L1677" s="190" t="s">
        <v>146</v>
      </c>
      <c r="M1677" s="190" t="s">
        <v>146</v>
      </c>
      <c r="N1677" s="190" t="s">
        <v>146</v>
      </c>
    </row>
    <row r="1678" spans="1:14" x14ac:dyDescent="0.2">
      <c r="A1678" s="190">
        <v>812069</v>
      </c>
      <c r="B1678" s="190" t="s">
        <v>58</v>
      </c>
      <c r="C1678" s="190" t="s">
        <v>147</v>
      </c>
      <c r="D1678" s="190" t="s">
        <v>147</v>
      </c>
      <c r="E1678" s="190" t="s">
        <v>147</v>
      </c>
      <c r="F1678" s="190" t="s">
        <v>147</v>
      </c>
      <c r="H1678" s="190" t="s">
        <v>146</v>
      </c>
      <c r="I1678" s="190" t="s">
        <v>146</v>
      </c>
      <c r="J1678" s="190" t="s">
        <v>146</v>
      </c>
      <c r="K1678" s="190" t="s">
        <v>146</v>
      </c>
      <c r="L1678" s="190" t="s">
        <v>146</v>
      </c>
      <c r="M1678" s="190" t="s">
        <v>146</v>
      </c>
      <c r="N1678" s="190" t="s">
        <v>146</v>
      </c>
    </row>
    <row r="1679" spans="1:14" x14ac:dyDescent="0.2">
      <c r="A1679" s="190">
        <v>812071</v>
      </c>
      <c r="B1679" s="190" t="s">
        <v>58</v>
      </c>
      <c r="C1679" s="190" t="s">
        <v>147</v>
      </c>
      <c r="D1679" s="190" t="s">
        <v>146</v>
      </c>
      <c r="E1679" s="190" t="s">
        <v>146</v>
      </c>
      <c r="F1679" s="190" t="s">
        <v>146</v>
      </c>
      <c r="G1679" s="190" t="s">
        <v>146</v>
      </c>
      <c r="H1679" s="190" t="s">
        <v>147</v>
      </c>
      <c r="I1679" s="190" t="s">
        <v>146</v>
      </c>
      <c r="J1679" s="190" t="s">
        <v>146</v>
      </c>
      <c r="K1679" s="190" t="s">
        <v>146</v>
      </c>
      <c r="L1679" s="190" t="s">
        <v>146</v>
      </c>
      <c r="M1679" s="190" t="s">
        <v>146</v>
      </c>
      <c r="N1679" s="190" t="s">
        <v>146</v>
      </c>
    </row>
    <row r="1680" spans="1:14" x14ac:dyDescent="0.2">
      <c r="A1680" s="190">
        <v>812073</v>
      </c>
      <c r="B1680" s="190" t="s">
        <v>58</v>
      </c>
      <c r="C1680" s="190" t="s">
        <v>147</v>
      </c>
      <c r="D1680" s="190" t="s">
        <v>146</v>
      </c>
      <c r="E1680" s="190" t="s">
        <v>146</v>
      </c>
      <c r="F1680" s="190" t="s">
        <v>147</v>
      </c>
      <c r="H1680" s="190" t="s">
        <v>147</v>
      </c>
      <c r="I1680" s="190" t="s">
        <v>146</v>
      </c>
      <c r="J1680" s="190" t="s">
        <v>146</v>
      </c>
      <c r="K1680" s="190" t="s">
        <v>146</v>
      </c>
      <c r="L1680" s="190" t="s">
        <v>147</v>
      </c>
      <c r="M1680" s="190" t="s">
        <v>147</v>
      </c>
      <c r="N1680" s="190" t="s">
        <v>146</v>
      </c>
    </row>
    <row r="1681" spans="1:14" x14ac:dyDescent="0.2">
      <c r="A1681" s="190">
        <v>812076</v>
      </c>
      <c r="B1681" s="190" t="s">
        <v>58</v>
      </c>
      <c r="G1681" s="190" t="s">
        <v>145</v>
      </c>
      <c r="J1681" s="190" t="s">
        <v>145</v>
      </c>
      <c r="K1681" s="190" t="s">
        <v>147</v>
      </c>
      <c r="L1681" s="190" t="s">
        <v>147</v>
      </c>
      <c r="M1681" s="190" t="s">
        <v>147</v>
      </c>
    </row>
    <row r="1682" spans="1:14" x14ac:dyDescent="0.2">
      <c r="A1682" s="190">
        <v>812080</v>
      </c>
      <c r="B1682" s="190" t="s">
        <v>58</v>
      </c>
      <c r="C1682" s="190" t="s">
        <v>147</v>
      </c>
      <c r="D1682" s="190" t="s">
        <v>145</v>
      </c>
      <c r="E1682" s="190" t="s">
        <v>145</v>
      </c>
      <c r="H1682" s="190" t="s">
        <v>147</v>
      </c>
      <c r="I1682" s="190" t="s">
        <v>147</v>
      </c>
      <c r="J1682" s="190" t="s">
        <v>147</v>
      </c>
      <c r="K1682" s="190" t="s">
        <v>146</v>
      </c>
      <c r="L1682" s="190" t="s">
        <v>146</v>
      </c>
      <c r="M1682" s="190" t="s">
        <v>147</v>
      </c>
      <c r="N1682" s="190" t="s">
        <v>146</v>
      </c>
    </row>
    <row r="1683" spans="1:14" x14ac:dyDescent="0.2">
      <c r="A1683" s="190">
        <v>812083</v>
      </c>
      <c r="B1683" s="190" t="s">
        <v>58</v>
      </c>
      <c r="C1683" s="190" t="s">
        <v>147</v>
      </c>
      <c r="D1683" s="190" t="s">
        <v>147</v>
      </c>
      <c r="E1683" s="190" t="s">
        <v>147</v>
      </c>
      <c r="F1683" s="190" t="s">
        <v>147</v>
      </c>
      <c r="G1683" s="190" t="s">
        <v>147</v>
      </c>
      <c r="H1683" s="190" t="s">
        <v>147</v>
      </c>
      <c r="I1683" s="190" t="s">
        <v>146</v>
      </c>
      <c r="J1683" s="190" t="s">
        <v>146</v>
      </c>
      <c r="K1683" s="190" t="s">
        <v>146</v>
      </c>
      <c r="L1683" s="190" t="s">
        <v>146</v>
      </c>
      <c r="M1683" s="190" t="s">
        <v>146</v>
      </c>
      <c r="N1683" s="190" t="s">
        <v>146</v>
      </c>
    </row>
    <row r="1684" spans="1:14" x14ac:dyDescent="0.2">
      <c r="A1684" s="190">
        <v>812084</v>
      </c>
      <c r="B1684" s="190" t="s">
        <v>58</v>
      </c>
      <c r="D1684" s="190" t="s">
        <v>145</v>
      </c>
      <c r="E1684" s="190" t="s">
        <v>146</v>
      </c>
      <c r="F1684" s="190" t="s">
        <v>147</v>
      </c>
      <c r="I1684" s="190" t="s">
        <v>145</v>
      </c>
      <c r="J1684" s="190" t="s">
        <v>146</v>
      </c>
      <c r="K1684" s="190" t="s">
        <v>146</v>
      </c>
      <c r="L1684" s="190" t="s">
        <v>145</v>
      </c>
      <c r="M1684" s="190" t="s">
        <v>146</v>
      </c>
    </row>
    <row r="1685" spans="1:14" x14ac:dyDescent="0.2">
      <c r="A1685" s="190">
        <v>812086</v>
      </c>
      <c r="B1685" s="190" t="s">
        <v>58</v>
      </c>
      <c r="D1685" s="190" t="s">
        <v>147</v>
      </c>
      <c r="E1685" s="190" t="s">
        <v>147</v>
      </c>
      <c r="F1685" s="190" t="s">
        <v>146</v>
      </c>
      <c r="G1685" s="190" t="s">
        <v>147</v>
      </c>
      <c r="H1685" s="190" t="s">
        <v>147</v>
      </c>
      <c r="I1685" s="190" t="s">
        <v>146</v>
      </c>
      <c r="J1685" s="190" t="s">
        <v>146</v>
      </c>
      <c r="K1685" s="190" t="s">
        <v>146</v>
      </c>
      <c r="L1685" s="190" t="s">
        <v>146</v>
      </c>
      <c r="M1685" s="190" t="s">
        <v>146</v>
      </c>
      <c r="N1685" s="190" t="s">
        <v>146</v>
      </c>
    </row>
    <row r="1686" spans="1:14" x14ac:dyDescent="0.2">
      <c r="A1686" s="190">
        <v>812087</v>
      </c>
      <c r="B1686" s="190" t="s">
        <v>58</v>
      </c>
      <c r="D1686" s="190" t="s">
        <v>145</v>
      </c>
      <c r="E1686" s="190" t="s">
        <v>146</v>
      </c>
      <c r="F1686" s="190" t="s">
        <v>146</v>
      </c>
      <c r="G1686" s="190" t="s">
        <v>145</v>
      </c>
      <c r="H1686" s="190" t="s">
        <v>147</v>
      </c>
      <c r="I1686" s="190" t="s">
        <v>146</v>
      </c>
      <c r="J1686" s="190" t="s">
        <v>146</v>
      </c>
      <c r="K1686" s="190" t="s">
        <v>146</v>
      </c>
      <c r="L1686" s="190" t="s">
        <v>147</v>
      </c>
      <c r="M1686" s="190" t="s">
        <v>146</v>
      </c>
      <c r="N1686" s="190" t="s">
        <v>146</v>
      </c>
    </row>
    <row r="1687" spans="1:14" x14ac:dyDescent="0.2">
      <c r="A1687" s="190">
        <v>812088</v>
      </c>
      <c r="B1687" s="190" t="s">
        <v>58</v>
      </c>
      <c r="D1687" s="190" t="s">
        <v>146</v>
      </c>
      <c r="E1687" s="190" t="s">
        <v>146</v>
      </c>
      <c r="H1687" s="190" t="s">
        <v>147</v>
      </c>
      <c r="J1687" s="190" t="s">
        <v>147</v>
      </c>
      <c r="K1687" s="190" t="s">
        <v>147</v>
      </c>
      <c r="M1687" s="190" t="s">
        <v>147</v>
      </c>
      <c r="N1687" s="190" t="s">
        <v>146</v>
      </c>
    </row>
    <row r="1688" spans="1:14" x14ac:dyDescent="0.2">
      <c r="A1688" s="190">
        <v>812090</v>
      </c>
      <c r="B1688" s="190" t="s">
        <v>58</v>
      </c>
      <c r="D1688" s="190" t="s">
        <v>147</v>
      </c>
      <c r="E1688" s="190" t="s">
        <v>147</v>
      </c>
      <c r="F1688" s="190" t="s">
        <v>146</v>
      </c>
      <c r="G1688" s="190" t="s">
        <v>147</v>
      </c>
      <c r="H1688" s="190" t="s">
        <v>147</v>
      </c>
      <c r="I1688" s="190" t="s">
        <v>147</v>
      </c>
      <c r="J1688" s="190" t="s">
        <v>147</v>
      </c>
      <c r="K1688" s="190" t="s">
        <v>146</v>
      </c>
      <c r="M1688" s="190" t="s">
        <v>147</v>
      </c>
    </row>
    <row r="1689" spans="1:14" x14ac:dyDescent="0.2">
      <c r="A1689" s="190">
        <v>812091</v>
      </c>
      <c r="B1689" s="190" t="s">
        <v>58</v>
      </c>
      <c r="C1689" s="190" t="s">
        <v>147</v>
      </c>
      <c r="D1689" s="190" t="s">
        <v>147</v>
      </c>
      <c r="E1689" s="190" t="s">
        <v>147</v>
      </c>
      <c r="F1689" s="190" t="s">
        <v>147</v>
      </c>
      <c r="G1689" s="190" t="s">
        <v>146</v>
      </c>
      <c r="H1689" s="190" t="s">
        <v>147</v>
      </c>
      <c r="I1689" s="190" t="s">
        <v>146</v>
      </c>
      <c r="J1689" s="190" t="s">
        <v>146</v>
      </c>
      <c r="K1689" s="190" t="s">
        <v>146</v>
      </c>
      <c r="L1689" s="190" t="s">
        <v>146</v>
      </c>
      <c r="M1689" s="190" t="s">
        <v>146</v>
      </c>
      <c r="N1689" s="190" t="s">
        <v>146</v>
      </c>
    </row>
    <row r="1690" spans="1:14" x14ac:dyDescent="0.2">
      <c r="A1690" s="190">
        <v>812092</v>
      </c>
      <c r="B1690" s="190" t="s">
        <v>58</v>
      </c>
      <c r="C1690" s="190" t="s">
        <v>147</v>
      </c>
      <c r="D1690" s="190" t="s">
        <v>147</v>
      </c>
      <c r="E1690" s="190" t="s">
        <v>147</v>
      </c>
      <c r="F1690" s="190" t="s">
        <v>146</v>
      </c>
      <c r="G1690" s="190" t="s">
        <v>146</v>
      </c>
      <c r="H1690" s="190" t="s">
        <v>146</v>
      </c>
      <c r="I1690" s="190" t="s">
        <v>146</v>
      </c>
      <c r="J1690" s="190" t="s">
        <v>146</v>
      </c>
      <c r="K1690" s="190" t="s">
        <v>146</v>
      </c>
      <c r="L1690" s="190" t="s">
        <v>146</v>
      </c>
      <c r="M1690" s="190" t="s">
        <v>146</v>
      </c>
      <c r="N1690" s="190" t="s">
        <v>146</v>
      </c>
    </row>
    <row r="1691" spans="1:14" x14ac:dyDescent="0.2">
      <c r="A1691" s="190">
        <v>812093</v>
      </c>
      <c r="B1691" s="190" t="s">
        <v>58</v>
      </c>
      <c r="C1691" s="190" t="s">
        <v>147</v>
      </c>
      <c r="D1691" s="190" t="s">
        <v>146</v>
      </c>
      <c r="E1691" s="190" t="s">
        <v>147</v>
      </c>
      <c r="F1691" s="190" t="s">
        <v>147</v>
      </c>
      <c r="G1691" s="190" t="s">
        <v>147</v>
      </c>
      <c r="H1691" s="190" t="s">
        <v>147</v>
      </c>
      <c r="I1691" s="190" t="s">
        <v>146</v>
      </c>
      <c r="J1691" s="190" t="s">
        <v>146</v>
      </c>
      <c r="K1691" s="190" t="s">
        <v>146</v>
      </c>
      <c r="L1691" s="190" t="s">
        <v>146</v>
      </c>
      <c r="M1691" s="190" t="s">
        <v>146</v>
      </c>
      <c r="N1691" s="190" t="s">
        <v>146</v>
      </c>
    </row>
    <row r="1692" spans="1:14" x14ac:dyDescent="0.2">
      <c r="A1692" s="190">
        <v>812094</v>
      </c>
      <c r="B1692" s="190" t="s">
        <v>58</v>
      </c>
      <c r="D1692" s="190" t="s">
        <v>147</v>
      </c>
      <c r="E1692" s="190" t="s">
        <v>147</v>
      </c>
      <c r="F1692" s="190" t="s">
        <v>147</v>
      </c>
      <c r="I1692" s="190" t="s">
        <v>147</v>
      </c>
      <c r="J1692" s="190" t="s">
        <v>146</v>
      </c>
      <c r="K1692" s="190" t="s">
        <v>146</v>
      </c>
      <c r="L1692" s="190" t="s">
        <v>147</v>
      </c>
      <c r="M1692" s="190" t="s">
        <v>147</v>
      </c>
    </row>
    <row r="1693" spans="1:14" x14ac:dyDescent="0.2">
      <c r="A1693" s="190">
        <v>812095</v>
      </c>
      <c r="B1693" s="190" t="s">
        <v>58</v>
      </c>
      <c r="C1693" s="190" t="s">
        <v>147</v>
      </c>
      <c r="D1693" s="190" t="s">
        <v>147</v>
      </c>
      <c r="E1693" s="190" t="s">
        <v>147</v>
      </c>
      <c r="F1693" s="190" t="s">
        <v>147</v>
      </c>
      <c r="G1693" s="190" t="s">
        <v>147</v>
      </c>
      <c r="I1693" s="190" t="s">
        <v>146</v>
      </c>
      <c r="J1693" s="190" t="s">
        <v>146</v>
      </c>
      <c r="K1693" s="190" t="s">
        <v>146</v>
      </c>
      <c r="L1693" s="190" t="s">
        <v>146</v>
      </c>
      <c r="M1693" s="190" t="s">
        <v>146</v>
      </c>
      <c r="N1693" s="190" t="s">
        <v>146</v>
      </c>
    </row>
    <row r="1694" spans="1:14" x14ac:dyDescent="0.2">
      <c r="A1694" s="190">
        <v>812097</v>
      </c>
      <c r="B1694" s="190" t="s">
        <v>58</v>
      </c>
      <c r="D1694" s="190" t="s">
        <v>147</v>
      </c>
      <c r="E1694" s="190" t="s">
        <v>145</v>
      </c>
      <c r="F1694" s="190" t="s">
        <v>147</v>
      </c>
      <c r="G1694" s="190" t="s">
        <v>146</v>
      </c>
      <c r="J1694" s="190" t="s">
        <v>147</v>
      </c>
      <c r="K1694" s="190" t="s">
        <v>146</v>
      </c>
      <c r="M1694" s="190" t="s">
        <v>147</v>
      </c>
      <c r="N1694" s="190" t="s">
        <v>145</v>
      </c>
    </row>
    <row r="1695" spans="1:14" x14ac:dyDescent="0.2">
      <c r="A1695" s="190">
        <v>812099</v>
      </c>
      <c r="B1695" s="190" t="s">
        <v>58</v>
      </c>
      <c r="C1695" s="190" t="s">
        <v>147</v>
      </c>
      <c r="D1695" s="190" t="s">
        <v>147</v>
      </c>
      <c r="E1695" s="190" t="s">
        <v>147</v>
      </c>
      <c r="F1695" s="190" t="s">
        <v>147</v>
      </c>
      <c r="G1695" s="190" t="s">
        <v>147</v>
      </c>
      <c r="H1695" s="190" t="s">
        <v>147</v>
      </c>
      <c r="I1695" s="190" t="s">
        <v>146</v>
      </c>
      <c r="J1695" s="190" t="s">
        <v>146</v>
      </c>
      <c r="K1695" s="190" t="s">
        <v>146</v>
      </c>
      <c r="L1695" s="190" t="s">
        <v>146</v>
      </c>
      <c r="M1695" s="190" t="s">
        <v>146</v>
      </c>
      <c r="N1695" s="190" t="s">
        <v>146</v>
      </c>
    </row>
    <row r="1696" spans="1:14" x14ac:dyDescent="0.2">
      <c r="A1696" s="190">
        <v>812100</v>
      </c>
      <c r="B1696" s="190" t="s">
        <v>58</v>
      </c>
      <c r="D1696" s="190" t="s">
        <v>145</v>
      </c>
      <c r="H1696" s="190" t="s">
        <v>145</v>
      </c>
      <c r="I1696" s="190" t="s">
        <v>145</v>
      </c>
      <c r="M1696" s="190" t="s">
        <v>147</v>
      </c>
      <c r="N1696" s="190" t="s">
        <v>147</v>
      </c>
    </row>
    <row r="1697" spans="1:14" x14ac:dyDescent="0.2">
      <c r="A1697" s="190">
        <v>812103</v>
      </c>
      <c r="B1697" s="190" t="s">
        <v>58</v>
      </c>
      <c r="C1697" s="190" t="s">
        <v>147</v>
      </c>
      <c r="D1697" s="190" t="s">
        <v>146</v>
      </c>
      <c r="E1697" s="190" t="s">
        <v>147</v>
      </c>
      <c r="F1697" s="190" t="s">
        <v>147</v>
      </c>
      <c r="G1697" s="190" t="s">
        <v>147</v>
      </c>
      <c r="H1697" s="190" t="s">
        <v>147</v>
      </c>
      <c r="I1697" s="190" t="s">
        <v>146</v>
      </c>
      <c r="J1697" s="190" t="s">
        <v>146</v>
      </c>
      <c r="K1697" s="190" t="s">
        <v>146</v>
      </c>
      <c r="L1697" s="190" t="s">
        <v>146</v>
      </c>
      <c r="M1697" s="190" t="s">
        <v>146</v>
      </c>
      <c r="N1697" s="190" t="s">
        <v>146</v>
      </c>
    </row>
    <row r="1698" spans="1:14" x14ac:dyDescent="0.2">
      <c r="A1698" s="190">
        <v>812104</v>
      </c>
      <c r="B1698" s="190" t="s">
        <v>58</v>
      </c>
      <c r="C1698" s="190" t="s">
        <v>147</v>
      </c>
      <c r="D1698" s="190" t="s">
        <v>146</v>
      </c>
      <c r="E1698" s="190" t="s">
        <v>146</v>
      </c>
      <c r="F1698" s="190" t="s">
        <v>147</v>
      </c>
      <c r="G1698" s="190" t="s">
        <v>147</v>
      </c>
      <c r="H1698" s="190" t="s">
        <v>147</v>
      </c>
      <c r="I1698" s="190" t="s">
        <v>146</v>
      </c>
      <c r="J1698" s="190" t="s">
        <v>146</v>
      </c>
      <c r="K1698" s="190" t="s">
        <v>146</v>
      </c>
      <c r="L1698" s="190" t="s">
        <v>146</v>
      </c>
      <c r="M1698" s="190" t="s">
        <v>146</v>
      </c>
      <c r="N1698" s="190" t="s">
        <v>146</v>
      </c>
    </row>
    <row r="1699" spans="1:14" x14ac:dyDescent="0.2">
      <c r="A1699" s="190">
        <v>812105</v>
      </c>
      <c r="B1699" s="190" t="s">
        <v>58</v>
      </c>
      <c r="C1699" s="190" t="s">
        <v>147</v>
      </c>
      <c r="D1699" s="190" t="s">
        <v>147</v>
      </c>
      <c r="E1699" s="190" t="s">
        <v>147</v>
      </c>
      <c r="G1699" s="190" t="s">
        <v>146</v>
      </c>
      <c r="H1699" s="190" t="s">
        <v>146</v>
      </c>
      <c r="I1699" s="190" t="s">
        <v>146</v>
      </c>
      <c r="J1699" s="190" t="s">
        <v>146</v>
      </c>
      <c r="K1699" s="190" t="s">
        <v>146</v>
      </c>
      <c r="L1699" s="190" t="s">
        <v>146</v>
      </c>
      <c r="M1699" s="190" t="s">
        <v>146</v>
      </c>
      <c r="N1699" s="190" t="s">
        <v>146</v>
      </c>
    </row>
    <row r="1700" spans="1:14" x14ac:dyDescent="0.2">
      <c r="A1700" s="190">
        <v>812106</v>
      </c>
      <c r="B1700" s="190" t="s">
        <v>58</v>
      </c>
      <c r="C1700" s="190" t="s">
        <v>147</v>
      </c>
      <c r="D1700" s="190" t="s">
        <v>147</v>
      </c>
      <c r="E1700" s="190" t="s">
        <v>146</v>
      </c>
      <c r="F1700" s="190" t="s">
        <v>147</v>
      </c>
      <c r="G1700" s="190" t="s">
        <v>146</v>
      </c>
      <c r="H1700" s="190" t="s">
        <v>147</v>
      </c>
      <c r="I1700" s="190" t="s">
        <v>146</v>
      </c>
      <c r="J1700" s="190" t="s">
        <v>146</v>
      </c>
      <c r="K1700" s="190" t="s">
        <v>146</v>
      </c>
      <c r="L1700" s="190" t="s">
        <v>146</v>
      </c>
      <c r="M1700" s="190" t="s">
        <v>146</v>
      </c>
      <c r="N1700" s="190" t="s">
        <v>146</v>
      </c>
    </row>
    <row r="1701" spans="1:14" x14ac:dyDescent="0.2">
      <c r="A1701" s="190">
        <v>812108</v>
      </c>
      <c r="B1701" s="190" t="s">
        <v>58</v>
      </c>
      <c r="C1701" s="190" t="s">
        <v>147</v>
      </c>
      <c r="D1701" s="190" t="s">
        <v>146</v>
      </c>
      <c r="E1701" s="190" t="s">
        <v>147</v>
      </c>
      <c r="F1701" s="190" t="s">
        <v>147</v>
      </c>
      <c r="G1701" s="190" t="s">
        <v>147</v>
      </c>
      <c r="H1701" s="190" t="s">
        <v>146</v>
      </c>
      <c r="I1701" s="190" t="s">
        <v>146</v>
      </c>
      <c r="J1701" s="190" t="s">
        <v>146</v>
      </c>
      <c r="K1701" s="190" t="s">
        <v>146</v>
      </c>
      <c r="L1701" s="190" t="s">
        <v>146</v>
      </c>
      <c r="M1701" s="190" t="s">
        <v>146</v>
      </c>
      <c r="N1701" s="190" t="s">
        <v>146</v>
      </c>
    </row>
    <row r="1702" spans="1:14" x14ac:dyDescent="0.2">
      <c r="A1702" s="190">
        <v>812109</v>
      </c>
      <c r="B1702" s="190" t="s">
        <v>58</v>
      </c>
      <c r="C1702" s="190" t="s">
        <v>145</v>
      </c>
      <c r="D1702" s="190" t="s">
        <v>145</v>
      </c>
      <c r="F1702" s="190" t="s">
        <v>147</v>
      </c>
      <c r="G1702" s="190" t="s">
        <v>145</v>
      </c>
      <c r="H1702" s="190" t="s">
        <v>147</v>
      </c>
      <c r="I1702" s="190" t="s">
        <v>146</v>
      </c>
      <c r="J1702" s="190" t="s">
        <v>146</v>
      </c>
      <c r="K1702" s="190" t="s">
        <v>146</v>
      </c>
      <c r="L1702" s="190" t="s">
        <v>146</v>
      </c>
      <c r="M1702" s="190" t="s">
        <v>146</v>
      </c>
      <c r="N1702" s="190" t="s">
        <v>146</v>
      </c>
    </row>
    <row r="1703" spans="1:14" x14ac:dyDescent="0.2">
      <c r="A1703" s="190">
        <v>812110</v>
      </c>
      <c r="B1703" s="190" t="s">
        <v>58</v>
      </c>
      <c r="C1703" s="190" t="s">
        <v>146</v>
      </c>
      <c r="D1703" s="190" t="s">
        <v>146</v>
      </c>
      <c r="E1703" s="190" t="s">
        <v>146</v>
      </c>
      <c r="F1703" s="190" t="s">
        <v>146</v>
      </c>
      <c r="G1703" s="190" t="s">
        <v>146</v>
      </c>
      <c r="H1703" s="190" t="s">
        <v>146</v>
      </c>
      <c r="I1703" s="190" t="s">
        <v>146</v>
      </c>
      <c r="J1703" s="190" t="s">
        <v>146</v>
      </c>
      <c r="K1703" s="190" t="s">
        <v>146</v>
      </c>
      <c r="L1703" s="190" t="s">
        <v>146</v>
      </c>
      <c r="M1703" s="190" t="s">
        <v>146</v>
      </c>
      <c r="N1703" s="190" t="s">
        <v>146</v>
      </c>
    </row>
    <row r="1704" spans="1:14" x14ac:dyDescent="0.2">
      <c r="A1704" s="190">
        <v>812112</v>
      </c>
      <c r="B1704" s="190" t="s">
        <v>58</v>
      </c>
      <c r="C1704" s="190" t="s">
        <v>147</v>
      </c>
      <c r="D1704" s="190" t="s">
        <v>146</v>
      </c>
      <c r="E1704" s="190" t="s">
        <v>147</v>
      </c>
      <c r="F1704" s="190" t="s">
        <v>147</v>
      </c>
      <c r="G1704" s="190" t="s">
        <v>147</v>
      </c>
      <c r="I1704" s="190" t="s">
        <v>146</v>
      </c>
      <c r="J1704" s="190" t="s">
        <v>146</v>
      </c>
      <c r="K1704" s="190" t="s">
        <v>146</v>
      </c>
      <c r="L1704" s="190" t="s">
        <v>146</v>
      </c>
      <c r="M1704" s="190" t="s">
        <v>146</v>
      </c>
      <c r="N1704" s="190" t="s">
        <v>146</v>
      </c>
    </row>
    <row r="1705" spans="1:14" x14ac:dyDescent="0.2">
      <c r="A1705" s="190">
        <v>812115</v>
      </c>
      <c r="B1705" s="190" t="s">
        <v>58</v>
      </c>
      <c r="E1705" s="190" t="s">
        <v>147</v>
      </c>
      <c r="F1705" s="190" t="s">
        <v>145</v>
      </c>
      <c r="G1705" s="190" t="s">
        <v>145</v>
      </c>
      <c r="H1705" s="190" t="s">
        <v>145</v>
      </c>
      <c r="I1705" s="190" t="s">
        <v>147</v>
      </c>
      <c r="J1705" s="190" t="s">
        <v>147</v>
      </c>
      <c r="K1705" s="190" t="s">
        <v>145</v>
      </c>
      <c r="L1705" s="190" t="s">
        <v>146</v>
      </c>
      <c r="M1705" s="190" t="s">
        <v>147</v>
      </c>
      <c r="N1705" s="190" t="s">
        <v>145</v>
      </c>
    </row>
    <row r="1706" spans="1:14" x14ac:dyDescent="0.2">
      <c r="A1706" s="190">
        <v>812116</v>
      </c>
      <c r="B1706" s="190" t="s">
        <v>58</v>
      </c>
      <c r="C1706" s="190" t="s">
        <v>145</v>
      </c>
      <c r="D1706" s="190" t="s">
        <v>145</v>
      </c>
      <c r="E1706" s="190" t="s">
        <v>147</v>
      </c>
      <c r="F1706" s="190" t="s">
        <v>145</v>
      </c>
      <c r="H1706" s="190" t="s">
        <v>146</v>
      </c>
      <c r="I1706" s="190" t="s">
        <v>146</v>
      </c>
      <c r="J1706" s="190" t="s">
        <v>146</v>
      </c>
      <c r="K1706" s="190" t="s">
        <v>146</v>
      </c>
      <c r="L1706" s="190" t="s">
        <v>146</v>
      </c>
      <c r="M1706" s="190" t="s">
        <v>146</v>
      </c>
      <c r="N1706" s="190" t="s">
        <v>146</v>
      </c>
    </row>
    <row r="1707" spans="1:14" x14ac:dyDescent="0.2">
      <c r="A1707" s="190">
        <v>812117</v>
      </c>
      <c r="B1707" s="190" t="s">
        <v>58</v>
      </c>
      <c r="C1707" s="190" t="s">
        <v>147</v>
      </c>
      <c r="D1707" s="190" t="s">
        <v>147</v>
      </c>
      <c r="E1707" s="190" t="s">
        <v>147</v>
      </c>
      <c r="F1707" s="190" t="s">
        <v>147</v>
      </c>
      <c r="G1707" s="190" t="s">
        <v>146</v>
      </c>
      <c r="H1707" s="190" t="s">
        <v>147</v>
      </c>
      <c r="I1707" s="190" t="s">
        <v>146</v>
      </c>
      <c r="J1707" s="190" t="s">
        <v>146</v>
      </c>
      <c r="K1707" s="190" t="s">
        <v>146</v>
      </c>
      <c r="L1707" s="190" t="s">
        <v>146</v>
      </c>
      <c r="M1707" s="190" t="s">
        <v>146</v>
      </c>
      <c r="N1707" s="190" t="s">
        <v>146</v>
      </c>
    </row>
    <row r="1708" spans="1:14" x14ac:dyDescent="0.2">
      <c r="A1708" s="190">
        <v>812118</v>
      </c>
      <c r="B1708" s="190" t="s">
        <v>58</v>
      </c>
      <c r="C1708" s="190" t="s">
        <v>147</v>
      </c>
      <c r="D1708" s="190" t="s">
        <v>146</v>
      </c>
      <c r="E1708" s="190" t="s">
        <v>147</v>
      </c>
      <c r="F1708" s="190" t="s">
        <v>146</v>
      </c>
      <c r="G1708" s="190" t="s">
        <v>147</v>
      </c>
      <c r="H1708" s="190" t="s">
        <v>147</v>
      </c>
      <c r="I1708" s="190" t="s">
        <v>146</v>
      </c>
      <c r="J1708" s="190" t="s">
        <v>146</v>
      </c>
      <c r="K1708" s="190" t="s">
        <v>146</v>
      </c>
      <c r="L1708" s="190" t="s">
        <v>146</v>
      </c>
      <c r="M1708" s="190" t="s">
        <v>146</v>
      </c>
      <c r="N1708" s="190" t="s">
        <v>146</v>
      </c>
    </row>
    <row r="1709" spans="1:14" x14ac:dyDescent="0.2">
      <c r="A1709" s="190">
        <v>812119</v>
      </c>
      <c r="B1709" s="190" t="s">
        <v>58</v>
      </c>
      <c r="C1709" s="190" t="s">
        <v>146</v>
      </c>
      <c r="D1709" s="190" t="s">
        <v>146</v>
      </c>
      <c r="E1709" s="190" t="s">
        <v>146</v>
      </c>
      <c r="F1709" s="190" t="s">
        <v>146</v>
      </c>
      <c r="G1709" s="190" t="s">
        <v>146</v>
      </c>
      <c r="H1709" s="190" t="s">
        <v>146</v>
      </c>
      <c r="I1709" s="190" t="s">
        <v>146</v>
      </c>
      <c r="J1709" s="190" t="s">
        <v>146</v>
      </c>
      <c r="K1709" s="190" t="s">
        <v>146</v>
      </c>
      <c r="L1709" s="190" t="s">
        <v>146</v>
      </c>
      <c r="M1709" s="190" t="s">
        <v>146</v>
      </c>
      <c r="N1709" s="190" t="s">
        <v>146</v>
      </c>
    </row>
    <row r="1710" spans="1:14" x14ac:dyDescent="0.2">
      <c r="A1710" s="190">
        <v>812120</v>
      </c>
      <c r="B1710" s="190" t="s">
        <v>58</v>
      </c>
      <c r="C1710" s="190" t="s">
        <v>145</v>
      </c>
      <c r="D1710" s="190" t="s">
        <v>147</v>
      </c>
      <c r="E1710" s="190" t="s">
        <v>147</v>
      </c>
      <c r="F1710" s="190" t="s">
        <v>146</v>
      </c>
      <c r="G1710" s="190" t="s">
        <v>146</v>
      </c>
      <c r="H1710" s="190" t="s">
        <v>147</v>
      </c>
      <c r="I1710" s="190" t="s">
        <v>147</v>
      </c>
      <c r="J1710" s="190" t="s">
        <v>146</v>
      </c>
      <c r="K1710" s="190" t="s">
        <v>146</v>
      </c>
      <c r="L1710" s="190" t="s">
        <v>146</v>
      </c>
      <c r="M1710" s="190" t="s">
        <v>146</v>
      </c>
      <c r="N1710" s="190" t="s">
        <v>146</v>
      </c>
    </row>
    <row r="1711" spans="1:14" x14ac:dyDescent="0.2">
      <c r="A1711" s="190">
        <v>812121</v>
      </c>
      <c r="B1711" s="190" t="s">
        <v>58</v>
      </c>
      <c r="C1711" s="190" t="s">
        <v>147</v>
      </c>
      <c r="E1711" s="190" t="s">
        <v>147</v>
      </c>
      <c r="F1711" s="190" t="s">
        <v>147</v>
      </c>
      <c r="H1711" s="190" t="s">
        <v>147</v>
      </c>
      <c r="I1711" s="190" t="s">
        <v>146</v>
      </c>
      <c r="J1711" s="190" t="s">
        <v>146</v>
      </c>
      <c r="K1711" s="190" t="s">
        <v>146</v>
      </c>
      <c r="L1711" s="190" t="s">
        <v>146</v>
      </c>
      <c r="M1711" s="190" t="s">
        <v>146</v>
      </c>
      <c r="N1711" s="190" t="s">
        <v>146</v>
      </c>
    </row>
    <row r="1712" spans="1:14" x14ac:dyDescent="0.2">
      <c r="A1712" s="190">
        <v>812122</v>
      </c>
      <c r="B1712" s="190" t="s">
        <v>58</v>
      </c>
      <c r="C1712" s="190" t="s">
        <v>147</v>
      </c>
      <c r="D1712" s="190" t="s">
        <v>147</v>
      </c>
      <c r="E1712" s="190" t="s">
        <v>147</v>
      </c>
      <c r="F1712" s="190" t="s">
        <v>147</v>
      </c>
      <c r="G1712" s="190" t="s">
        <v>147</v>
      </c>
      <c r="H1712" s="190" t="s">
        <v>147</v>
      </c>
      <c r="I1712" s="190" t="s">
        <v>146</v>
      </c>
      <c r="J1712" s="190" t="s">
        <v>146</v>
      </c>
      <c r="K1712" s="190" t="s">
        <v>146</v>
      </c>
      <c r="L1712" s="190" t="s">
        <v>146</v>
      </c>
      <c r="M1712" s="190" t="s">
        <v>146</v>
      </c>
      <c r="N1712" s="190" t="s">
        <v>146</v>
      </c>
    </row>
    <row r="1713" spans="1:14" x14ac:dyDescent="0.2">
      <c r="A1713" s="190">
        <v>812124</v>
      </c>
      <c r="B1713" s="190" t="s">
        <v>58</v>
      </c>
      <c r="C1713" s="190" t="s">
        <v>147</v>
      </c>
      <c r="D1713" s="190" t="s">
        <v>147</v>
      </c>
      <c r="E1713" s="190" t="s">
        <v>147</v>
      </c>
      <c r="F1713" s="190" t="s">
        <v>146</v>
      </c>
      <c r="G1713" s="190" t="s">
        <v>146</v>
      </c>
      <c r="H1713" s="190" t="s">
        <v>147</v>
      </c>
      <c r="I1713" s="190" t="s">
        <v>146</v>
      </c>
      <c r="J1713" s="190" t="s">
        <v>146</v>
      </c>
      <c r="K1713" s="190" t="s">
        <v>146</v>
      </c>
      <c r="L1713" s="190" t="s">
        <v>146</v>
      </c>
      <c r="M1713" s="190" t="s">
        <v>146</v>
      </c>
      <c r="N1713" s="190" t="s">
        <v>146</v>
      </c>
    </row>
    <row r="1714" spans="1:14" x14ac:dyDescent="0.2">
      <c r="A1714" s="190">
        <v>812125</v>
      </c>
      <c r="B1714" s="190" t="s">
        <v>58</v>
      </c>
      <c r="C1714" s="190" t="s">
        <v>147</v>
      </c>
      <c r="D1714" s="190" t="s">
        <v>146</v>
      </c>
      <c r="E1714" s="190" t="s">
        <v>146</v>
      </c>
      <c r="F1714" s="190" t="s">
        <v>146</v>
      </c>
      <c r="H1714" s="190" t="s">
        <v>147</v>
      </c>
      <c r="I1714" s="190" t="s">
        <v>146</v>
      </c>
      <c r="J1714" s="190" t="s">
        <v>146</v>
      </c>
      <c r="K1714" s="190" t="s">
        <v>146</v>
      </c>
      <c r="L1714" s="190" t="s">
        <v>146</v>
      </c>
      <c r="M1714" s="190" t="s">
        <v>146</v>
      </c>
      <c r="N1714" s="190" t="s">
        <v>146</v>
      </c>
    </row>
    <row r="1715" spans="1:14" x14ac:dyDescent="0.2">
      <c r="A1715" s="190">
        <v>812128</v>
      </c>
      <c r="B1715" s="190" t="s">
        <v>58</v>
      </c>
      <c r="C1715" s="190" t="s">
        <v>145</v>
      </c>
      <c r="D1715" s="190" t="s">
        <v>145</v>
      </c>
      <c r="E1715" s="190" t="s">
        <v>147</v>
      </c>
      <c r="F1715" s="190" t="s">
        <v>147</v>
      </c>
      <c r="G1715" s="190" t="s">
        <v>146</v>
      </c>
      <c r="H1715" s="190" t="s">
        <v>146</v>
      </c>
      <c r="I1715" s="190" t="s">
        <v>146</v>
      </c>
      <c r="J1715" s="190" t="s">
        <v>147</v>
      </c>
      <c r="K1715" s="190" t="s">
        <v>146</v>
      </c>
      <c r="L1715" s="190" t="s">
        <v>147</v>
      </c>
      <c r="M1715" s="190" t="s">
        <v>146</v>
      </c>
      <c r="N1715" s="190" t="s">
        <v>146</v>
      </c>
    </row>
    <row r="1716" spans="1:14" x14ac:dyDescent="0.2">
      <c r="A1716" s="190">
        <v>812129</v>
      </c>
      <c r="B1716" s="190" t="s">
        <v>58</v>
      </c>
      <c r="C1716" s="190" t="s">
        <v>145</v>
      </c>
      <c r="D1716" s="190" t="s">
        <v>145</v>
      </c>
      <c r="F1716" s="190" t="s">
        <v>145</v>
      </c>
      <c r="G1716" s="190" t="s">
        <v>146</v>
      </c>
      <c r="I1716" s="190" t="s">
        <v>147</v>
      </c>
      <c r="J1716" s="190" t="s">
        <v>147</v>
      </c>
      <c r="K1716" s="190" t="s">
        <v>147</v>
      </c>
      <c r="L1716" s="190" t="s">
        <v>147</v>
      </c>
      <c r="M1716" s="190" t="s">
        <v>147</v>
      </c>
      <c r="N1716" s="190" t="s">
        <v>147</v>
      </c>
    </row>
    <row r="1717" spans="1:14" x14ac:dyDescent="0.2">
      <c r="A1717" s="190">
        <v>812130</v>
      </c>
      <c r="B1717" s="190" t="s">
        <v>58</v>
      </c>
      <c r="C1717" s="190" t="s">
        <v>147</v>
      </c>
      <c r="D1717" s="190" t="s">
        <v>147</v>
      </c>
      <c r="E1717" s="190" t="s">
        <v>147</v>
      </c>
      <c r="F1717" s="190" t="s">
        <v>147</v>
      </c>
      <c r="G1717" s="190" t="s">
        <v>146</v>
      </c>
      <c r="H1717" s="190" t="s">
        <v>146</v>
      </c>
      <c r="I1717" s="190" t="s">
        <v>146</v>
      </c>
      <c r="J1717" s="190" t="s">
        <v>146</v>
      </c>
      <c r="K1717" s="190" t="s">
        <v>146</v>
      </c>
      <c r="L1717" s="190" t="s">
        <v>146</v>
      </c>
      <c r="M1717" s="190" t="s">
        <v>146</v>
      </c>
      <c r="N1717" s="190" t="s">
        <v>146</v>
      </c>
    </row>
    <row r="1718" spans="1:14" x14ac:dyDescent="0.2">
      <c r="A1718" s="190">
        <v>812131</v>
      </c>
      <c r="B1718" s="190" t="s">
        <v>58</v>
      </c>
      <c r="D1718" s="190" t="s">
        <v>145</v>
      </c>
      <c r="F1718" s="190" t="s">
        <v>145</v>
      </c>
      <c r="G1718" s="190" t="s">
        <v>147</v>
      </c>
      <c r="H1718" s="190" t="s">
        <v>146</v>
      </c>
      <c r="J1718" s="190" t="s">
        <v>147</v>
      </c>
      <c r="K1718" s="190" t="s">
        <v>147</v>
      </c>
      <c r="L1718" s="190" t="s">
        <v>147</v>
      </c>
      <c r="M1718" s="190" t="s">
        <v>147</v>
      </c>
      <c r="N1718" s="190" t="s">
        <v>146</v>
      </c>
    </row>
    <row r="1719" spans="1:14" x14ac:dyDescent="0.2">
      <c r="A1719" s="190">
        <v>812132</v>
      </c>
      <c r="B1719" s="190" t="s">
        <v>58</v>
      </c>
      <c r="C1719" s="190" t="s">
        <v>145</v>
      </c>
      <c r="D1719" s="190" t="s">
        <v>145</v>
      </c>
      <c r="E1719" s="190" t="s">
        <v>145</v>
      </c>
      <c r="I1719" s="190" t="s">
        <v>145</v>
      </c>
      <c r="K1719" s="190" t="s">
        <v>146</v>
      </c>
      <c r="L1719" s="190" t="s">
        <v>145</v>
      </c>
      <c r="N1719" s="190" t="s">
        <v>147</v>
      </c>
    </row>
    <row r="1720" spans="1:14" x14ac:dyDescent="0.2">
      <c r="A1720" s="190">
        <v>812134</v>
      </c>
      <c r="B1720" s="190" t="s">
        <v>58</v>
      </c>
      <c r="C1720" s="190" t="s">
        <v>145</v>
      </c>
      <c r="F1720" s="190" t="s">
        <v>147</v>
      </c>
      <c r="G1720" s="190" t="s">
        <v>146</v>
      </c>
      <c r="H1720" s="190" t="s">
        <v>145</v>
      </c>
      <c r="J1720" s="190" t="s">
        <v>145</v>
      </c>
    </row>
    <row r="1721" spans="1:14" x14ac:dyDescent="0.2">
      <c r="A1721" s="190">
        <v>812135</v>
      </c>
      <c r="B1721" s="190" t="s">
        <v>58</v>
      </c>
      <c r="D1721" s="190" t="s">
        <v>147</v>
      </c>
      <c r="E1721" s="190" t="s">
        <v>147</v>
      </c>
      <c r="F1721" s="190" t="s">
        <v>147</v>
      </c>
      <c r="J1721" s="190" t="s">
        <v>147</v>
      </c>
      <c r="K1721" s="190" t="s">
        <v>147</v>
      </c>
      <c r="M1721" s="190" t="s">
        <v>147</v>
      </c>
      <c r="N1721" s="190" t="s">
        <v>145</v>
      </c>
    </row>
    <row r="1722" spans="1:14" x14ac:dyDescent="0.2">
      <c r="A1722" s="190">
        <v>812137</v>
      </c>
      <c r="B1722" s="190" t="s">
        <v>58</v>
      </c>
      <c r="D1722" s="190" t="s">
        <v>147</v>
      </c>
      <c r="G1722" s="190" t="s">
        <v>147</v>
      </c>
      <c r="I1722" s="190" t="s">
        <v>145</v>
      </c>
      <c r="K1722" s="190" t="s">
        <v>146</v>
      </c>
      <c r="L1722" s="190" t="s">
        <v>147</v>
      </c>
    </row>
    <row r="1723" spans="1:14" x14ac:dyDescent="0.2">
      <c r="A1723" s="190">
        <v>812138</v>
      </c>
      <c r="B1723" s="190" t="s">
        <v>58</v>
      </c>
      <c r="C1723" s="190" t="s">
        <v>146</v>
      </c>
      <c r="D1723" s="190" t="s">
        <v>147</v>
      </c>
      <c r="H1723" s="190" t="s">
        <v>146</v>
      </c>
      <c r="I1723" s="190" t="s">
        <v>147</v>
      </c>
      <c r="J1723" s="190" t="s">
        <v>146</v>
      </c>
      <c r="K1723" s="190" t="s">
        <v>147</v>
      </c>
      <c r="L1723" s="190" t="s">
        <v>147</v>
      </c>
      <c r="M1723" s="190" t="s">
        <v>146</v>
      </c>
      <c r="N1723" s="190" t="s">
        <v>146</v>
      </c>
    </row>
    <row r="1724" spans="1:14" x14ac:dyDescent="0.2">
      <c r="A1724" s="190">
        <v>812140</v>
      </c>
      <c r="B1724" s="190" t="s">
        <v>58</v>
      </c>
      <c r="C1724" s="190" t="s">
        <v>146</v>
      </c>
      <c r="D1724" s="190" t="s">
        <v>146</v>
      </c>
      <c r="E1724" s="190" t="s">
        <v>147</v>
      </c>
      <c r="F1724" s="190" t="s">
        <v>147</v>
      </c>
      <c r="G1724" s="190" t="s">
        <v>147</v>
      </c>
      <c r="H1724" s="190" t="s">
        <v>147</v>
      </c>
      <c r="I1724" s="190" t="s">
        <v>146</v>
      </c>
      <c r="J1724" s="190" t="s">
        <v>146</v>
      </c>
      <c r="K1724" s="190" t="s">
        <v>146</v>
      </c>
      <c r="L1724" s="190" t="s">
        <v>146</v>
      </c>
      <c r="M1724" s="190" t="s">
        <v>146</v>
      </c>
      <c r="N1724" s="190" t="s">
        <v>146</v>
      </c>
    </row>
    <row r="1725" spans="1:14" x14ac:dyDescent="0.2">
      <c r="A1725" s="190">
        <v>812143</v>
      </c>
      <c r="B1725" s="190" t="s">
        <v>58</v>
      </c>
      <c r="E1725" s="190" t="s">
        <v>147</v>
      </c>
      <c r="F1725" s="190" t="s">
        <v>146</v>
      </c>
      <c r="G1725" s="190" t="s">
        <v>147</v>
      </c>
      <c r="H1725" s="190" t="s">
        <v>146</v>
      </c>
      <c r="I1725" s="190" t="s">
        <v>146</v>
      </c>
      <c r="J1725" s="190" t="s">
        <v>146</v>
      </c>
      <c r="K1725" s="190" t="s">
        <v>146</v>
      </c>
      <c r="L1725" s="190" t="s">
        <v>146</v>
      </c>
      <c r="M1725" s="190" t="s">
        <v>146</v>
      </c>
      <c r="N1725" s="190" t="s">
        <v>146</v>
      </c>
    </row>
    <row r="1726" spans="1:14" x14ac:dyDescent="0.2">
      <c r="A1726" s="190">
        <v>812146</v>
      </c>
      <c r="B1726" s="190" t="s">
        <v>58</v>
      </c>
      <c r="C1726" s="190" t="s">
        <v>145</v>
      </c>
      <c r="D1726" s="190" t="s">
        <v>145</v>
      </c>
      <c r="E1726" s="190" t="s">
        <v>146</v>
      </c>
      <c r="F1726" s="190" t="s">
        <v>146</v>
      </c>
      <c r="H1726" s="190" t="s">
        <v>147</v>
      </c>
      <c r="I1726" s="190" t="s">
        <v>146</v>
      </c>
      <c r="J1726" s="190" t="s">
        <v>146</v>
      </c>
      <c r="K1726" s="190" t="s">
        <v>146</v>
      </c>
      <c r="L1726" s="190" t="s">
        <v>146</v>
      </c>
      <c r="M1726" s="190" t="s">
        <v>146</v>
      </c>
      <c r="N1726" s="190" t="s">
        <v>146</v>
      </c>
    </row>
    <row r="1727" spans="1:14" x14ac:dyDescent="0.2">
      <c r="A1727" s="190">
        <v>812149</v>
      </c>
      <c r="B1727" s="190" t="s">
        <v>58</v>
      </c>
      <c r="C1727" s="190" t="s">
        <v>147</v>
      </c>
      <c r="D1727" s="190" t="s">
        <v>147</v>
      </c>
      <c r="F1727" s="190" t="s">
        <v>147</v>
      </c>
      <c r="G1727" s="190" t="s">
        <v>146</v>
      </c>
      <c r="H1727" s="190" t="s">
        <v>147</v>
      </c>
      <c r="I1727" s="190" t="s">
        <v>146</v>
      </c>
      <c r="J1727" s="190" t="s">
        <v>146</v>
      </c>
      <c r="K1727" s="190" t="s">
        <v>146</v>
      </c>
      <c r="L1727" s="190" t="s">
        <v>146</v>
      </c>
      <c r="M1727" s="190" t="s">
        <v>146</v>
      </c>
      <c r="N1727" s="190" t="s">
        <v>146</v>
      </c>
    </row>
    <row r="1728" spans="1:14" x14ac:dyDescent="0.2">
      <c r="A1728" s="190">
        <v>812150</v>
      </c>
      <c r="B1728" s="190" t="s">
        <v>58</v>
      </c>
      <c r="D1728" s="190" t="s">
        <v>145</v>
      </c>
      <c r="E1728" s="190" t="s">
        <v>145</v>
      </c>
      <c r="H1728" s="190" t="s">
        <v>145</v>
      </c>
      <c r="J1728" s="190" t="s">
        <v>147</v>
      </c>
      <c r="K1728" s="190" t="s">
        <v>147</v>
      </c>
      <c r="N1728" s="190" t="s">
        <v>146</v>
      </c>
    </row>
    <row r="1729" spans="1:14" x14ac:dyDescent="0.2">
      <c r="A1729" s="190">
        <v>812151</v>
      </c>
      <c r="B1729" s="190" t="s">
        <v>58</v>
      </c>
      <c r="D1729" s="190" t="s">
        <v>147</v>
      </c>
      <c r="E1729" s="190" t="s">
        <v>145</v>
      </c>
      <c r="F1729" s="190" t="s">
        <v>147</v>
      </c>
      <c r="G1729" s="190" t="s">
        <v>145</v>
      </c>
      <c r="H1729" s="190" t="s">
        <v>145</v>
      </c>
      <c r="I1729" s="190" t="s">
        <v>147</v>
      </c>
      <c r="J1729" s="190" t="s">
        <v>147</v>
      </c>
      <c r="K1729" s="190" t="s">
        <v>146</v>
      </c>
      <c r="L1729" s="190" t="s">
        <v>146</v>
      </c>
      <c r="M1729" s="190" t="s">
        <v>145</v>
      </c>
    </row>
    <row r="1730" spans="1:14" x14ac:dyDescent="0.2">
      <c r="A1730" s="190">
        <v>812152</v>
      </c>
      <c r="B1730" s="190" t="s">
        <v>58</v>
      </c>
      <c r="C1730" s="190" t="s">
        <v>145</v>
      </c>
      <c r="D1730" s="190" t="s">
        <v>146</v>
      </c>
      <c r="E1730" s="190" t="s">
        <v>146</v>
      </c>
      <c r="F1730" s="190" t="s">
        <v>147</v>
      </c>
      <c r="G1730" s="190" t="s">
        <v>147</v>
      </c>
      <c r="I1730" s="190" t="s">
        <v>146</v>
      </c>
      <c r="J1730" s="190" t="s">
        <v>146</v>
      </c>
      <c r="K1730" s="190" t="s">
        <v>146</v>
      </c>
      <c r="L1730" s="190" t="s">
        <v>146</v>
      </c>
      <c r="M1730" s="190" t="s">
        <v>147</v>
      </c>
      <c r="N1730" s="190" t="s">
        <v>147</v>
      </c>
    </row>
    <row r="1731" spans="1:14" x14ac:dyDescent="0.2">
      <c r="A1731" s="190">
        <v>812153</v>
      </c>
      <c r="B1731" s="190" t="s">
        <v>58</v>
      </c>
      <c r="D1731" s="190" t="s">
        <v>147</v>
      </c>
      <c r="F1731" s="190" t="s">
        <v>145</v>
      </c>
      <c r="K1731" s="190" t="s">
        <v>145</v>
      </c>
      <c r="M1731" s="190" t="s">
        <v>145</v>
      </c>
      <c r="N1731" s="190" t="s">
        <v>145</v>
      </c>
    </row>
    <row r="1732" spans="1:14" x14ac:dyDescent="0.2">
      <c r="A1732" s="190">
        <v>812154</v>
      </c>
      <c r="B1732" s="190" t="s">
        <v>58</v>
      </c>
      <c r="C1732" s="190" t="s">
        <v>145</v>
      </c>
      <c r="D1732" s="190" t="s">
        <v>145</v>
      </c>
      <c r="E1732" s="190" t="s">
        <v>147</v>
      </c>
      <c r="I1732" s="190" t="s">
        <v>145</v>
      </c>
      <c r="K1732" s="190" t="s">
        <v>145</v>
      </c>
      <c r="L1732" s="190" t="s">
        <v>146</v>
      </c>
      <c r="M1732" s="190" t="s">
        <v>145</v>
      </c>
      <c r="N1732" s="190" t="s">
        <v>145</v>
      </c>
    </row>
    <row r="1733" spans="1:14" x14ac:dyDescent="0.2">
      <c r="A1733" s="190">
        <v>812156</v>
      </c>
      <c r="B1733" s="190" t="s">
        <v>58</v>
      </c>
      <c r="C1733" s="190" t="s">
        <v>145</v>
      </c>
      <c r="D1733" s="190" t="s">
        <v>147</v>
      </c>
      <c r="E1733" s="190" t="s">
        <v>147</v>
      </c>
      <c r="F1733" s="190" t="s">
        <v>147</v>
      </c>
      <c r="G1733" s="190" t="s">
        <v>147</v>
      </c>
      <c r="H1733" s="190" t="s">
        <v>145</v>
      </c>
      <c r="J1733" s="190" t="s">
        <v>146</v>
      </c>
      <c r="K1733" s="190" t="s">
        <v>146</v>
      </c>
      <c r="L1733" s="190" t="s">
        <v>146</v>
      </c>
      <c r="M1733" s="190" t="s">
        <v>146</v>
      </c>
      <c r="N1733" s="190" t="s">
        <v>146</v>
      </c>
    </row>
    <row r="1734" spans="1:14" x14ac:dyDescent="0.2">
      <c r="A1734" s="190">
        <v>812157</v>
      </c>
      <c r="B1734" s="190" t="s">
        <v>58</v>
      </c>
      <c r="C1734" s="190" t="s">
        <v>145</v>
      </c>
      <c r="D1734" s="190" t="s">
        <v>145</v>
      </c>
      <c r="H1734" s="190" t="s">
        <v>145</v>
      </c>
      <c r="L1734" s="190" t="s">
        <v>147</v>
      </c>
      <c r="N1734" s="190" t="s">
        <v>147</v>
      </c>
    </row>
    <row r="1735" spans="1:14" x14ac:dyDescent="0.2">
      <c r="A1735" s="190">
        <v>812158</v>
      </c>
      <c r="B1735" s="190" t="s">
        <v>58</v>
      </c>
      <c r="C1735" s="190" t="s">
        <v>147</v>
      </c>
      <c r="D1735" s="190" t="s">
        <v>147</v>
      </c>
      <c r="E1735" s="190" t="s">
        <v>147</v>
      </c>
      <c r="F1735" s="190" t="s">
        <v>147</v>
      </c>
      <c r="G1735" s="190" t="s">
        <v>147</v>
      </c>
      <c r="H1735" s="190" t="s">
        <v>147</v>
      </c>
      <c r="I1735" s="190" t="s">
        <v>146</v>
      </c>
      <c r="J1735" s="190" t="s">
        <v>146</v>
      </c>
      <c r="K1735" s="190" t="s">
        <v>146</v>
      </c>
      <c r="L1735" s="190" t="s">
        <v>146</v>
      </c>
      <c r="M1735" s="190" t="s">
        <v>146</v>
      </c>
      <c r="N1735" s="190" t="s">
        <v>146</v>
      </c>
    </row>
    <row r="1736" spans="1:14" x14ac:dyDescent="0.2">
      <c r="A1736" s="190">
        <v>812160</v>
      </c>
      <c r="B1736" s="190" t="s">
        <v>58</v>
      </c>
      <c r="C1736" s="190" t="s">
        <v>145</v>
      </c>
      <c r="D1736" s="190" t="s">
        <v>145</v>
      </c>
      <c r="E1736" s="190" t="s">
        <v>145</v>
      </c>
      <c r="H1736" s="190" t="s">
        <v>145</v>
      </c>
      <c r="I1736" s="190" t="s">
        <v>147</v>
      </c>
      <c r="J1736" s="190" t="s">
        <v>147</v>
      </c>
      <c r="K1736" s="190" t="s">
        <v>146</v>
      </c>
      <c r="L1736" s="190" t="s">
        <v>146</v>
      </c>
      <c r="M1736" s="190" t="s">
        <v>146</v>
      </c>
      <c r="N1736" s="190" t="s">
        <v>145</v>
      </c>
    </row>
    <row r="1737" spans="1:14" x14ac:dyDescent="0.2">
      <c r="A1737" s="190">
        <v>812161</v>
      </c>
      <c r="B1737" s="190" t="s">
        <v>58</v>
      </c>
      <c r="C1737" s="190" t="s">
        <v>146</v>
      </c>
      <c r="D1737" s="190" t="s">
        <v>147</v>
      </c>
      <c r="E1737" s="190" t="s">
        <v>147</v>
      </c>
      <c r="F1737" s="190" t="s">
        <v>146</v>
      </c>
      <c r="G1737" s="190" t="s">
        <v>147</v>
      </c>
      <c r="H1737" s="190" t="s">
        <v>146</v>
      </c>
      <c r="I1737" s="190" t="s">
        <v>146</v>
      </c>
      <c r="J1737" s="190" t="s">
        <v>146</v>
      </c>
      <c r="K1737" s="190" t="s">
        <v>146</v>
      </c>
      <c r="L1737" s="190" t="s">
        <v>146</v>
      </c>
      <c r="M1737" s="190" t="s">
        <v>146</v>
      </c>
      <c r="N1737" s="190" t="s">
        <v>146</v>
      </c>
    </row>
    <row r="1738" spans="1:14" x14ac:dyDescent="0.2">
      <c r="A1738" s="190">
        <v>812162</v>
      </c>
      <c r="B1738" s="190" t="s">
        <v>58</v>
      </c>
      <c r="D1738" s="190" t="s">
        <v>147</v>
      </c>
      <c r="E1738" s="190" t="s">
        <v>147</v>
      </c>
      <c r="F1738" s="190" t="s">
        <v>147</v>
      </c>
      <c r="H1738" s="190" t="s">
        <v>145</v>
      </c>
      <c r="I1738" s="190" t="s">
        <v>147</v>
      </c>
      <c r="J1738" s="190" t="s">
        <v>146</v>
      </c>
      <c r="K1738" s="190" t="s">
        <v>146</v>
      </c>
      <c r="L1738" s="190" t="s">
        <v>146</v>
      </c>
      <c r="M1738" s="190" t="s">
        <v>147</v>
      </c>
      <c r="N1738" s="190" t="s">
        <v>147</v>
      </c>
    </row>
    <row r="1739" spans="1:14" x14ac:dyDescent="0.2">
      <c r="A1739" s="190">
        <v>812163</v>
      </c>
      <c r="B1739" s="190" t="s">
        <v>58</v>
      </c>
      <c r="C1739" s="190" t="s">
        <v>147</v>
      </c>
      <c r="D1739" s="190" t="s">
        <v>147</v>
      </c>
      <c r="E1739" s="190" t="s">
        <v>147</v>
      </c>
      <c r="F1739" s="190" t="s">
        <v>146</v>
      </c>
      <c r="G1739" s="190" t="s">
        <v>146</v>
      </c>
      <c r="H1739" s="190" t="s">
        <v>146</v>
      </c>
      <c r="I1739" s="190" t="s">
        <v>146</v>
      </c>
      <c r="J1739" s="190" t="s">
        <v>146</v>
      </c>
      <c r="K1739" s="190" t="s">
        <v>146</v>
      </c>
      <c r="L1739" s="190" t="s">
        <v>146</v>
      </c>
      <c r="M1739" s="190" t="s">
        <v>146</v>
      </c>
      <c r="N1739" s="190" t="s">
        <v>146</v>
      </c>
    </row>
    <row r="1740" spans="1:14" x14ac:dyDescent="0.2">
      <c r="A1740" s="190">
        <v>812164</v>
      </c>
      <c r="B1740" s="190" t="s">
        <v>58</v>
      </c>
      <c r="C1740" s="190" t="s">
        <v>145</v>
      </c>
      <c r="D1740" s="190" t="s">
        <v>145</v>
      </c>
      <c r="E1740" s="190" t="s">
        <v>145</v>
      </c>
      <c r="F1740" s="190" t="s">
        <v>145</v>
      </c>
      <c r="G1740" s="190" t="s">
        <v>147</v>
      </c>
      <c r="H1740" s="190" t="s">
        <v>145</v>
      </c>
      <c r="I1740" s="190" t="s">
        <v>146</v>
      </c>
      <c r="J1740" s="190" t="s">
        <v>146</v>
      </c>
      <c r="K1740" s="190" t="s">
        <v>146</v>
      </c>
      <c r="L1740" s="190" t="s">
        <v>146</v>
      </c>
      <c r="M1740" s="190" t="s">
        <v>146</v>
      </c>
      <c r="N1740" s="190" t="s">
        <v>146</v>
      </c>
    </row>
    <row r="1741" spans="1:14" x14ac:dyDescent="0.2">
      <c r="A1741" s="190">
        <v>812166</v>
      </c>
      <c r="B1741" s="190" t="s">
        <v>58</v>
      </c>
      <c r="D1741" s="190" t="s">
        <v>146</v>
      </c>
      <c r="G1741" s="190" t="s">
        <v>145</v>
      </c>
      <c r="H1741" s="190" t="s">
        <v>146</v>
      </c>
      <c r="K1741" s="190" t="s">
        <v>146</v>
      </c>
      <c r="L1741" s="190" t="s">
        <v>146</v>
      </c>
      <c r="M1741" s="190" t="s">
        <v>145</v>
      </c>
      <c r="N1741" s="190" t="s">
        <v>146</v>
      </c>
    </row>
    <row r="1742" spans="1:14" x14ac:dyDescent="0.2">
      <c r="A1742" s="190">
        <v>812167</v>
      </c>
      <c r="B1742" s="190" t="s">
        <v>58</v>
      </c>
      <c r="C1742" s="190" t="s">
        <v>145</v>
      </c>
      <c r="D1742" s="190" t="s">
        <v>145</v>
      </c>
      <c r="E1742" s="190" t="s">
        <v>145</v>
      </c>
      <c r="F1742" s="190" t="s">
        <v>145</v>
      </c>
      <c r="G1742" s="190" t="s">
        <v>145</v>
      </c>
      <c r="I1742" s="190" t="s">
        <v>147</v>
      </c>
      <c r="J1742" s="190" t="s">
        <v>147</v>
      </c>
      <c r="K1742" s="190" t="s">
        <v>146</v>
      </c>
      <c r="L1742" s="190" t="s">
        <v>146</v>
      </c>
      <c r="M1742" s="190" t="s">
        <v>146</v>
      </c>
    </row>
    <row r="1743" spans="1:14" x14ac:dyDescent="0.2">
      <c r="A1743" s="190">
        <v>812168</v>
      </c>
      <c r="B1743" s="190" t="s">
        <v>58</v>
      </c>
      <c r="D1743" s="190" t="s">
        <v>146</v>
      </c>
      <c r="E1743" s="190" t="s">
        <v>146</v>
      </c>
      <c r="F1743" s="190" t="s">
        <v>146</v>
      </c>
      <c r="I1743" s="190" t="s">
        <v>146</v>
      </c>
      <c r="J1743" s="190" t="s">
        <v>146</v>
      </c>
      <c r="K1743" s="190" t="s">
        <v>147</v>
      </c>
      <c r="N1743" s="190" t="s">
        <v>147</v>
      </c>
    </row>
    <row r="1744" spans="1:14" x14ac:dyDescent="0.2">
      <c r="A1744" s="190">
        <v>812169</v>
      </c>
      <c r="B1744" s="190" t="s">
        <v>58</v>
      </c>
      <c r="C1744" s="190" t="s">
        <v>146</v>
      </c>
      <c r="D1744" s="190" t="s">
        <v>147</v>
      </c>
      <c r="E1744" s="190" t="s">
        <v>146</v>
      </c>
      <c r="F1744" s="190" t="s">
        <v>147</v>
      </c>
      <c r="G1744" s="190" t="s">
        <v>146</v>
      </c>
      <c r="H1744" s="190" t="s">
        <v>146</v>
      </c>
      <c r="I1744" s="190" t="s">
        <v>146</v>
      </c>
      <c r="J1744" s="190" t="s">
        <v>146</v>
      </c>
      <c r="K1744" s="190" t="s">
        <v>146</v>
      </c>
      <c r="L1744" s="190" t="s">
        <v>146</v>
      </c>
      <c r="M1744" s="190" t="s">
        <v>146</v>
      </c>
      <c r="N1744" s="190" t="s">
        <v>146</v>
      </c>
    </row>
    <row r="1745" spans="1:14" x14ac:dyDescent="0.2">
      <c r="A1745" s="190">
        <v>812171</v>
      </c>
      <c r="B1745" s="190" t="s">
        <v>58</v>
      </c>
      <c r="C1745" s="190" t="s">
        <v>145</v>
      </c>
      <c r="D1745" s="190" t="s">
        <v>146</v>
      </c>
      <c r="E1745" s="190" t="s">
        <v>146</v>
      </c>
      <c r="F1745" s="190" t="s">
        <v>147</v>
      </c>
      <c r="G1745" s="190" t="s">
        <v>145</v>
      </c>
      <c r="H1745" s="190" t="s">
        <v>147</v>
      </c>
      <c r="I1745" s="190" t="s">
        <v>146</v>
      </c>
      <c r="J1745" s="190" t="s">
        <v>146</v>
      </c>
      <c r="K1745" s="190" t="s">
        <v>146</v>
      </c>
      <c r="L1745" s="190" t="s">
        <v>146</v>
      </c>
      <c r="M1745" s="190" t="s">
        <v>146</v>
      </c>
      <c r="N1745" s="190" t="s">
        <v>146</v>
      </c>
    </row>
    <row r="1746" spans="1:14" x14ac:dyDescent="0.2">
      <c r="A1746" s="190">
        <v>812172</v>
      </c>
      <c r="B1746" s="190" t="s">
        <v>58</v>
      </c>
      <c r="C1746" s="190" t="s">
        <v>147</v>
      </c>
      <c r="D1746" s="190" t="s">
        <v>147</v>
      </c>
      <c r="E1746" s="190" t="s">
        <v>147</v>
      </c>
      <c r="F1746" s="190" t="s">
        <v>147</v>
      </c>
      <c r="G1746" s="190" t="s">
        <v>147</v>
      </c>
      <c r="H1746" s="190" t="s">
        <v>147</v>
      </c>
      <c r="I1746" s="190" t="s">
        <v>146</v>
      </c>
      <c r="J1746" s="190" t="s">
        <v>146</v>
      </c>
      <c r="K1746" s="190" t="s">
        <v>146</v>
      </c>
      <c r="L1746" s="190" t="s">
        <v>146</v>
      </c>
      <c r="M1746" s="190" t="s">
        <v>146</v>
      </c>
      <c r="N1746" s="190" t="s">
        <v>146</v>
      </c>
    </row>
    <row r="1747" spans="1:14" x14ac:dyDescent="0.2">
      <c r="A1747" s="190">
        <v>812173</v>
      </c>
      <c r="B1747" s="190" t="s">
        <v>58</v>
      </c>
      <c r="C1747" s="190" t="s">
        <v>147</v>
      </c>
      <c r="D1747" s="190" t="s">
        <v>147</v>
      </c>
      <c r="I1747" s="190" t="s">
        <v>146</v>
      </c>
      <c r="J1747" s="190" t="s">
        <v>146</v>
      </c>
      <c r="K1747" s="190" t="s">
        <v>146</v>
      </c>
      <c r="L1747" s="190" t="s">
        <v>146</v>
      </c>
      <c r="M1747" s="190" t="s">
        <v>146</v>
      </c>
    </row>
    <row r="1748" spans="1:14" x14ac:dyDescent="0.2">
      <c r="A1748" s="190">
        <v>812174</v>
      </c>
      <c r="B1748" s="190" t="s">
        <v>58</v>
      </c>
      <c r="C1748" s="190" t="s">
        <v>147</v>
      </c>
      <c r="D1748" s="190" t="s">
        <v>146</v>
      </c>
      <c r="E1748" s="190" t="s">
        <v>147</v>
      </c>
      <c r="F1748" s="190" t="s">
        <v>146</v>
      </c>
      <c r="G1748" s="190" t="s">
        <v>146</v>
      </c>
      <c r="H1748" s="190" t="s">
        <v>146</v>
      </c>
      <c r="I1748" s="190" t="s">
        <v>146</v>
      </c>
      <c r="J1748" s="190" t="s">
        <v>146</v>
      </c>
      <c r="K1748" s="190" t="s">
        <v>146</v>
      </c>
      <c r="L1748" s="190" t="s">
        <v>146</v>
      </c>
      <c r="M1748" s="190" t="s">
        <v>146</v>
      </c>
      <c r="N1748" s="190" t="s">
        <v>146</v>
      </c>
    </row>
    <row r="1749" spans="1:14" x14ac:dyDescent="0.2">
      <c r="A1749" s="190">
        <v>812176</v>
      </c>
      <c r="B1749" s="190" t="s">
        <v>58</v>
      </c>
      <c r="C1749" s="190" t="s">
        <v>145</v>
      </c>
      <c r="D1749" s="190" t="s">
        <v>145</v>
      </c>
      <c r="E1749" s="190" t="s">
        <v>145</v>
      </c>
      <c r="F1749" s="190" t="s">
        <v>145</v>
      </c>
      <c r="G1749" s="190" t="s">
        <v>145</v>
      </c>
      <c r="H1749" s="190" t="s">
        <v>145</v>
      </c>
      <c r="I1749" s="190" t="s">
        <v>147</v>
      </c>
      <c r="J1749" s="190" t="s">
        <v>147</v>
      </c>
      <c r="K1749" s="190" t="s">
        <v>147</v>
      </c>
      <c r="L1749" s="190" t="s">
        <v>147</v>
      </c>
      <c r="M1749" s="190" t="s">
        <v>147</v>
      </c>
      <c r="N1749" s="190" t="s">
        <v>147</v>
      </c>
    </row>
    <row r="1750" spans="1:14" x14ac:dyDescent="0.2">
      <c r="A1750" s="190">
        <v>812177</v>
      </c>
      <c r="B1750" s="190" t="s">
        <v>58</v>
      </c>
      <c r="C1750" s="190" t="s">
        <v>147</v>
      </c>
      <c r="D1750" s="190" t="s">
        <v>147</v>
      </c>
      <c r="E1750" s="190" t="s">
        <v>146</v>
      </c>
      <c r="F1750" s="190" t="s">
        <v>146</v>
      </c>
      <c r="G1750" s="190" t="s">
        <v>147</v>
      </c>
      <c r="H1750" s="190" t="s">
        <v>147</v>
      </c>
      <c r="I1750" s="190" t="s">
        <v>146</v>
      </c>
      <c r="J1750" s="190" t="s">
        <v>146</v>
      </c>
      <c r="K1750" s="190" t="s">
        <v>146</v>
      </c>
      <c r="L1750" s="190" t="s">
        <v>146</v>
      </c>
      <c r="M1750" s="190" t="s">
        <v>146</v>
      </c>
      <c r="N1750" s="190" t="s">
        <v>146</v>
      </c>
    </row>
    <row r="1751" spans="1:14" x14ac:dyDescent="0.2">
      <c r="A1751" s="190">
        <v>812178</v>
      </c>
      <c r="B1751" s="190" t="s">
        <v>58</v>
      </c>
      <c r="C1751" s="190" t="s">
        <v>147</v>
      </c>
      <c r="D1751" s="190" t="s">
        <v>146</v>
      </c>
      <c r="E1751" s="190" t="s">
        <v>146</v>
      </c>
      <c r="F1751" s="190" t="s">
        <v>147</v>
      </c>
      <c r="G1751" s="190" t="s">
        <v>146</v>
      </c>
      <c r="H1751" s="190" t="s">
        <v>146</v>
      </c>
      <c r="I1751" s="190" t="s">
        <v>146</v>
      </c>
      <c r="J1751" s="190" t="s">
        <v>146</v>
      </c>
      <c r="K1751" s="190" t="s">
        <v>146</v>
      </c>
      <c r="L1751" s="190" t="s">
        <v>146</v>
      </c>
      <c r="M1751" s="190" t="s">
        <v>146</v>
      </c>
      <c r="N1751" s="190" t="s">
        <v>146</v>
      </c>
    </row>
    <row r="1752" spans="1:14" x14ac:dyDescent="0.2">
      <c r="A1752" s="190">
        <v>812179</v>
      </c>
      <c r="B1752" s="190" t="s">
        <v>58</v>
      </c>
      <c r="D1752" s="190" t="s">
        <v>145</v>
      </c>
      <c r="F1752" s="190" t="s">
        <v>145</v>
      </c>
      <c r="G1752" s="190" t="s">
        <v>145</v>
      </c>
      <c r="J1752" s="190" t="s">
        <v>145</v>
      </c>
      <c r="K1752" s="190" t="s">
        <v>145</v>
      </c>
      <c r="N1752" s="190" t="s">
        <v>145</v>
      </c>
    </row>
    <row r="1753" spans="1:14" x14ac:dyDescent="0.2">
      <c r="A1753" s="190">
        <v>812181</v>
      </c>
      <c r="B1753" s="190" t="s">
        <v>58</v>
      </c>
      <c r="C1753" s="190" t="s">
        <v>147</v>
      </c>
      <c r="D1753" s="190" t="s">
        <v>146</v>
      </c>
      <c r="E1753" s="190" t="s">
        <v>146</v>
      </c>
      <c r="F1753" s="190" t="s">
        <v>147</v>
      </c>
      <c r="G1753" s="190" t="s">
        <v>147</v>
      </c>
      <c r="H1753" s="190" t="s">
        <v>147</v>
      </c>
      <c r="I1753" s="190" t="s">
        <v>146</v>
      </c>
      <c r="J1753" s="190" t="s">
        <v>146</v>
      </c>
      <c r="K1753" s="190" t="s">
        <v>146</v>
      </c>
      <c r="L1753" s="190" t="s">
        <v>146</v>
      </c>
      <c r="M1753" s="190" t="s">
        <v>146</v>
      </c>
      <c r="N1753" s="190" t="s">
        <v>146</v>
      </c>
    </row>
    <row r="1754" spans="1:14" x14ac:dyDescent="0.2">
      <c r="A1754" s="190">
        <v>812182</v>
      </c>
      <c r="B1754" s="190" t="s">
        <v>58</v>
      </c>
      <c r="C1754" s="190" t="s">
        <v>145</v>
      </c>
      <c r="D1754" s="190" t="s">
        <v>147</v>
      </c>
      <c r="E1754" s="190" t="s">
        <v>147</v>
      </c>
      <c r="F1754" s="190" t="s">
        <v>145</v>
      </c>
      <c r="I1754" s="190" t="s">
        <v>145</v>
      </c>
      <c r="J1754" s="190" t="s">
        <v>147</v>
      </c>
      <c r="K1754" s="190" t="s">
        <v>147</v>
      </c>
      <c r="L1754" s="190" t="s">
        <v>145</v>
      </c>
      <c r="N1754" s="190" t="s">
        <v>145</v>
      </c>
    </row>
    <row r="1755" spans="1:14" x14ac:dyDescent="0.2">
      <c r="A1755" s="190">
        <v>812183</v>
      </c>
      <c r="B1755" s="190" t="s">
        <v>58</v>
      </c>
      <c r="D1755" s="190" t="s">
        <v>145</v>
      </c>
      <c r="H1755" s="190" t="s">
        <v>147</v>
      </c>
      <c r="I1755" s="190" t="s">
        <v>145</v>
      </c>
      <c r="J1755" s="190" t="s">
        <v>145</v>
      </c>
      <c r="K1755" s="190" t="s">
        <v>145</v>
      </c>
      <c r="L1755" s="190" t="s">
        <v>145</v>
      </c>
      <c r="M1755" s="190" t="s">
        <v>145</v>
      </c>
      <c r="N1755" s="190" t="s">
        <v>146</v>
      </c>
    </row>
    <row r="1756" spans="1:14" x14ac:dyDescent="0.2">
      <c r="A1756" s="190">
        <v>812184</v>
      </c>
      <c r="B1756" s="190" t="s">
        <v>58</v>
      </c>
      <c r="C1756" s="190" t="s">
        <v>147</v>
      </c>
      <c r="D1756" s="190" t="s">
        <v>146</v>
      </c>
      <c r="E1756" s="190" t="s">
        <v>146</v>
      </c>
      <c r="F1756" s="190" t="s">
        <v>147</v>
      </c>
      <c r="G1756" s="190" t="s">
        <v>146</v>
      </c>
      <c r="H1756" s="190" t="s">
        <v>146</v>
      </c>
      <c r="I1756" s="190" t="s">
        <v>146</v>
      </c>
      <c r="J1756" s="190" t="s">
        <v>146</v>
      </c>
      <c r="K1756" s="190" t="s">
        <v>146</v>
      </c>
      <c r="L1756" s="190" t="s">
        <v>146</v>
      </c>
      <c r="M1756" s="190" t="s">
        <v>146</v>
      </c>
      <c r="N1756" s="190" t="s">
        <v>146</v>
      </c>
    </row>
    <row r="1757" spans="1:14" x14ac:dyDescent="0.2">
      <c r="A1757" s="190">
        <v>812185</v>
      </c>
      <c r="B1757" s="190" t="s">
        <v>58</v>
      </c>
      <c r="C1757" s="190" t="s">
        <v>147</v>
      </c>
      <c r="D1757" s="190" t="s">
        <v>146</v>
      </c>
      <c r="E1757" s="190" t="s">
        <v>146</v>
      </c>
      <c r="F1757" s="190" t="s">
        <v>147</v>
      </c>
      <c r="G1757" s="190" t="s">
        <v>147</v>
      </c>
      <c r="H1757" s="190" t="s">
        <v>147</v>
      </c>
      <c r="I1757" s="190" t="s">
        <v>146</v>
      </c>
      <c r="J1757" s="190" t="s">
        <v>146</v>
      </c>
      <c r="K1757" s="190" t="s">
        <v>146</v>
      </c>
      <c r="L1757" s="190" t="s">
        <v>146</v>
      </c>
      <c r="M1757" s="190" t="s">
        <v>146</v>
      </c>
      <c r="N1757" s="190" t="s">
        <v>146</v>
      </c>
    </row>
    <row r="1758" spans="1:14" x14ac:dyDescent="0.2">
      <c r="A1758" s="190">
        <v>812187</v>
      </c>
      <c r="B1758" s="190" t="s">
        <v>58</v>
      </c>
      <c r="C1758" s="190" t="s">
        <v>147</v>
      </c>
      <c r="D1758" s="190" t="s">
        <v>147</v>
      </c>
      <c r="E1758" s="190" t="s">
        <v>147</v>
      </c>
      <c r="F1758" s="190" t="s">
        <v>147</v>
      </c>
      <c r="G1758" s="190" t="s">
        <v>147</v>
      </c>
      <c r="H1758" s="190" t="s">
        <v>147</v>
      </c>
      <c r="I1758" s="190" t="s">
        <v>146</v>
      </c>
      <c r="J1758" s="190" t="s">
        <v>146</v>
      </c>
      <c r="K1758" s="190" t="s">
        <v>146</v>
      </c>
      <c r="L1758" s="190" t="s">
        <v>146</v>
      </c>
      <c r="M1758" s="190" t="s">
        <v>146</v>
      </c>
      <c r="N1758" s="190" t="s">
        <v>146</v>
      </c>
    </row>
    <row r="1759" spans="1:14" x14ac:dyDescent="0.2">
      <c r="A1759" s="190">
        <v>812189</v>
      </c>
      <c r="B1759" s="190" t="s">
        <v>58</v>
      </c>
      <c r="C1759" s="190" t="s">
        <v>146</v>
      </c>
      <c r="D1759" s="190" t="s">
        <v>146</v>
      </c>
      <c r="E1759" s="190" t="s">
        <v>147</v>
      </c>
      <c r="F1759" s="190" t="s">
        <v>146</v>
      </c>
      <c r="G1759" s="190" t="s">
        <v>147</v>
      </c>
      <c r="H1759" s="190" t="s">
        <v>147</v>
      </c>
      <c r="I1759" s="190" t="s">
        <v>146</v>
      </c>
      <c r="J1759" s="190" t="s">
        <v>146</v>
      </c>
      <c r="K1759" s="190" t="s">
        <v>146</v>
      </c>
      <c r="L1759" s="190" t="s">
        <v>146</v>
      </c>
      <c r="M1759" s="190" t="s">
        <v>146</v>
      </c>
      <c r="N1759" s="190" t="s">
        <v>146</v>
      </c>
    </row>
    <row r="1760" spans="1:14" x14ac:dyDescent="0.2">
      <c r="A1760" s="190">
        <v>812190</v>
      </c>
      <c r="B1760" s="190" t="s">
        <v>58</v>
      </c>
      <c r="C1760" s="190" t="s">
        <v>147</v>
      </c>
      <c r="D1760" s="190" t="s">
        <v>146</v>
      </c>
      <c r="E1760" s="190" t="s">
        <v>146</v>
      </c>
      <c r="F1760" s="190" t="s">
        <v>146</v>
      </c>
      <c r="G1760" s="190" t="s">
        <v>146</v>
      </c>
      <c r="H1760" s="190" t="s">
        <v>147</v>
      </c>
      <c r="I1760" s="190" t="s">
        <v>146</v>
      </c>
      <c r="J1760" s="190" t="s">
        <v>146</v>
      </c>
      <c r="K1760" s="190" t="s">
        <v>146</v>
      </c>
      <c r="L1760" s="190" t="s">
        <v>146</v>
      </c>
      <c r="M1760" s="190" t="s">
        <v>146</v>
      </c>
      <c r="N1760" s="190" t="s">
        <v>146</v>
      </c>
    </row>
    <row r="1761" spans="1:14" x14ac:dyDescent="0.2">
      <c r="A1761" s="190">
        <v>812191</v>
      </c>
      <c r="B1761" s="190" t="s">
        <v>58</v>
      </c>
      <c r="C1761" s="190" t="s">
        <v>147</v>
      </c>
      <c r="D1761" s="190" t="s">
        <v>146</v>
      </c>
      <c r="E1761" s="190" t="s">
        <v>147</v>
      </c>
      <c r="F1761" s="190" t="s">
        <v>147</v>
      </c>
      <c r="G1761" s="190" t="s">
        <v>146</v>
      </c>
      <c r="H1761" s="190" t="s">
        <v>147</v>
      </c>
      <c r="I1761" s="190" t="s">
        <v>146</v>
      </c>
      <c r="J1761" s="190" t="s">
        <v>146</v>
      </c>
      <c r="K1761" s="190" t="s">
        <v>146</v>
      </c>
      <c r="L1761" s="190" t="s">
        <v>146</v>
      </c>
      <c r="M1761" s="190" t="s">
        <v>146</v>
      </c>
      <c r="N1761" s="190" t="s">
        <v>146</v>
      </c>
    </row>
    <row r="1762" spans="1:14" x14ac:dyDescent="0.2">
      <c r="A1762" s="190">
        <v>812193</v>
      </c>
      <c r="B1762" s="190" t="s">
        <v>58</v>
      </c>
      <c r="C1762" s="190" t="s">
        <v>147</v>
      </c>
      <c r="D1762" s="190" t="s">
        <v>147</v>
      </c>
      <c r="E1762" s="190" t="s">
        <v>146</v>
      </c>
      <c r="F1762" s="190" t="s">
        <v>146</v>
      </c>
      <c r="G1762" s="190" t="s">
        <v>146</v>
      </c>
      <c r="H1762" s="190" t="s">
        <v>147</v>
      </c>
      <c r="I1762" s="190" t="s">
        <v>146</v>
      </c>
      <c r="J1762" s="190" t="s">
        <v>146</v>
      </c>
      <c r="K1762" s="190" t="s">
        <v>146</v>
      </c>
      <c r="L1762" s="190" t="s">
        <v>146</v>
      </c>
      <c r="M1762" s="190" t="s">
        <v>146</v>
      </c>
      <c r="N1762" s="190" t="s">
        <v>146</v>
      </c>
    </row>
    <row r="1763" spans="1:14" x14ac:dyDescent="0.2">
      <c r="A1763" s="190">
        <v>812194</v>
      </c>
      <c r="B1763" s="190" t="s">
        <v>58</v>
      </c>
      <c r="C1763" s="190" t="s">
        <v>145</v>
      </c>
      <c r="D1763" s="190" t="s">
        <v>145</v>
      </c>
      <c r="E1763" s="190" t="s">
        <v>147</v>
      </c>
      <c r="F1763" s="190" t="s">
        <v>147</v>
      </c>
      <c r="G1763" s="190" t="s">
        <v>147</v>
      </c>
      <c r="H1763" s="190" t="s">
        <v>145</v>
      </c>
      <c r="I1763" s="190" t="s">
        <v>146</v>
      </c>
      <c r="J1763" s="190" t="s">
        <v>146</v>
      </c>
      <c r="K1763" s="190" t="s">
        <v>146</v>
      </c>
      <c r="L1763" s="190" t="s">
        <v>146</v>
      </c>
      <c r="M1763" s="190" t="s">
        <v>146</v>
      </c>
      <c r="N1763" s="190" t="s">
        <v>146</v>
      </c>
    </row>
    <row r="1764" spans="1:14" x14ac:dyDescent="0.2">
      <c r="A1764" s="190">
        <v>812196</v>
      </c>
      <c r="B1764" s="190" t="s">
        <v>58</v>
      </c>
      <c r="C1764" s="190" t="s">
        <v>145</v>
      </c>
      <c r="F1764" s="190" t="s">
        <v>145</v>
      </c>
      <c r="H1764" s="190" t="s">
        <v>145</v>
      </c>
      <c r="J1764" s="190" t="s">
        <v>145</v>
      </c>
      <c r="L1764" s="190" t="s">
        <v>147</v>
      </c>
      <c r="M1764" s="190" t="s">
        <v>145</v>
      </c>
      <c r="N1764" s="190" t="s">
        <v>147</v>
      </c>
    </row>
    <row r="1765" spans="1:14" x14ac:dyDescent="0.2">
      <c r="A1765" s="190">
        <v>812197</v>
      </c>
      <c r="B1765" s="190" t="s">
        <v>58</v>
      </c>
      <c r="D1765" s="190" t="s">
        <v>146</v>
      </c>
      <c r="E1765" s="190" t="s">
        <v>145</v>
      </c>
      <c r="F1765" s="190" t="s">
        <v>145</v>
      </c>
      <c r="H1765" s="190" t="s">
        <v>145</v>
      </c>
      <c r="I1765" s="190" t="s">
        <v>146</v>
      </c>
      <c r="J1765" s="190" t="s">
        <v>146</v>
      </c>
      <c r="K1765" s="190" t="s">
        <v>146</v>
      </c>
      <c r="L1765" s="190" t="s">
        <v>146</v>
      </c>
      <c r="M1765" s="190" t="s">
        <v>146</v>
      </c>
      <c r="N1765" s="190" t="s">
        <v>146</v>
      </c>
    </row>
    <row r="1766" spans="1:14" x14ac:dyDescent="0.2">
      <c r="A1766" s="190">
        <v>812199</v>
      </c>
      <c r="B1766" s="190" t="s">
        <v>58</v>
      </c>
      <c r="C1766" s="190" t="s">
        <v>147</v>
      </c>
      <c r="D1766" s="190" t="s">
        <v>147</v>
      </c>
      <c r="E1766" s="190" t="s">
        <v>147</v>
      </c>
      <c r="F1766" s="190" t="s">
        <v>147</v>
      </c>
      <c r="G1766" s="190" t="s">
        <v>147</v>
      </c>
      <c r="H1766" s="190" t="s">
        <v>147</v>
      </c>
      <c r="I1766" s="190" t="s">
        <v>146</v>
      </c>
      <c r="J1766" s="190" t="s">
        <v>146</v>
      </c>
      <c r="K1766" s="190" t="s">
        <v>146</v>
      </c>
      <c r="L1766" s="190" t="s">
        <v>146</v>
      </c>
      <c r="M1766" s="190" t="s">
        <v>146</v>
      </c>
      <c r="N1766" s="190" t="s">
        <v>146</v>
      </c>
    </row>
    <row r="1767" spans="1:14" x14ac:dyDescent="0.2">
      <c r="A1767" s="190">
        <v>812200</v>
      </c>
      <c r="B1767" s="190" t="s">
        <v>58</v>
      </c>
      <c r="C1767" s="190" t="s">
        <v>146</v>
      </c>
      <c r="D1767" s="190" t="s">
        <v>146</v>
      </c>
      <c r="E1767" s="190" t="s">
        <v>146</v>
      </c>
      <c r="F1767" s="190" t="s">
        <v>146</v>
      </c>
      <c r="G1767" s="190" t="s">
        <v>146</v>
      </c>
      <c r="H1767" s="190" t="s">
        <v>146</v>
      </c>
      <c r="I1767" s="190" t="s">
        <v>146</v>
      </c>
      <c r="J1767" s="190" t="s">
        <v>146</v>
      </c>
      <c r="K1767" s="190" t="s">
        <v>146</v>
      </c>
      <c r="L1767" s="190" t="s">
        <v>146</v>
      </c>
      <c r="M1767" s="190" t="s">
        <v>146</v>
      </c>
      <c r="N1767" s="190" t="s">
        <v>146</v>
      </c>
    </row>
    <row r="1768" spans="1:14" x14ac:dyDescent="0.2">
      <c r="A1768" s="190">
        <v>812201</v>
      </c>
      <c r="B1768" s="190" t="s">
        <v>58</v>
      </c>
      <c r="C1768" s="190" t="s">
        <v>145</v>
      </c>
      <c r="D1768" s="190" t="s">
        <v>147</v>
      </c>
      <c r="E1768" s="190" t="s">
        <v>145</v>
      </c>
      <c r="H1768" s="190" t="s">
        <v>147</v>
      </c>
      <c r="I1768" s="190" t="s">
        <v>147</v>
      </c>
      <c r="L1768" s="190" t="s">
        <v>147</v>
      </c>
      <c r="N1768" s="190" t="s">
        <v>145</v>
      </c>
    </row>
    <row r="1769" spans="1:14" x14ac:dyDescent="0.2">
      <c r="A1769" s="190">
        <v>812202</v>
      </c>
      <c r="B1769" s="190" t="s">
        <v>58</v>
      </c>
      <c r="C1769" s="190" t="s">
        <v>147</v>
      </c>
      <c r="D1769" s="190" t="s">
        <v>146</v>
      </c>
      <c r="E1769" s="190" t="s">
        <v>146</v>
      </c>
      <c r="F1769" s="190" t="s">
        <v>146</v>
      </c>
      <c r="G1769" s="190" t="s">
        <v>147</v>
      </c>
      <c r="H1769" s="190" t="s">
        <v>146</v>
      </c>
      <c r="I1769" s="190" t="s">
        <v>146</v>
      </c>
      <c r="J1769" s="190" t="s">
        <v>146</v>
      </c>
      <c r="K1769" s="190" t="s">
        <v>146</v>
      </c>
      <c r="L1769" s="190" t="s">
        <v>146</v>
      </c>
      <c r="M1769" s="190" t="s">
        <v>146</v>
      </c>
      <c r="N1769" s="190" t="s">
        <v>146</v>
      </c>
    </row>
    <row r="1770" spans="1:14" x14ac:dyDescent="0.2">
      <c r="A1770" s="190">
        <v>812203</v>
      </c>
      <c r="B1770" s="190" t="s">
        <v>58</v>
      </c>
      <c r="C1770" s="190" t="s">
        <v>147</v>
      </c>
      <c r="D1770" s="190" t="s">
        <v>147</v>
      </c>
      <c r="E1770" s="190" t="s">
        <v>147</v>
      </c>
      <c r="F1770" s="190" t="s">
        <v>147</v>
      </c>
      <c r="G1770" s="190" t="s">
        <v>147</v>
      </c>
      <c r="H1770" s="190" t="s">
        <v>147</v>
      </c>
      <c r="I1770" s="190" t="s">
        <v>146</v>
      </c>
      <c r="J1770" s="190" t="s">
        <v>146</v>
      </c>
      <c r="K1770" s="190" t="s">
        <v>146</v>
      </c>
      <c r="L1770" s="190" t="s">
        <v>146</v>
      </c>
      <c r="M1770" s="190" t="s">
        <v>146</v>
      </c>
      <c r="N1770" s="190" t="s">
        <v>146</v>
      </c>
    </row>
    <row r="1771" spans="1:14" x14ac:dyDescent="0.2">
      <c r="A1771" s="190">
        <v>812204</v>
      </c>
      <c r="B1771" s="190" t="s">
        <v>58</v>
      </c>
      <c r="E1771" s="190" t="s">
        <v>145</v>
      </c>
      <c r="F1771" s="190" t="s">
        <v>145</v>
      </c>
      <c r="J1771" s="190" t="s">
        <v>145</v>
      </c>
      <c r="K1771" s="190" t="s">
        <v>145</v>
      </c>
      <c r="M1771" s="190" t="s">
        <v>145</v>
      </c>
    </row>
    <row r="1772" spans="1:14" x14ac:dyDescent="0.2">
      <c r="A1772" s="190">
        <v>812207</v>
      </c>
      <c r="B1772" s="190" t="s">
        <v>58</v>
      </c>
      <c r="C1772" s="190" t="s">
        <v>147</v>
      </c>
      <c r="D1772" s="190" t="s">
        <v>147</v>
      </c>
      <c r="E1772" s="190" t="s">
        <v>146</v>
      </c>
      <c r="F1772" s="190" t="s">
        <v>146</v>
      </c>
      <c r="G1772" s="190" t="s">
        <v>146</v>
      </c>
      <c r="H1772" s="190" t="s">
        <v>147</v>
      </c>
      <c r="I1772" s="190" t="s">
        <v>146</v>
      </c>
      <c r="J1772" s="190" t="s">
        <v>146</v>
      </c>
      <c r="K1772" s="190" t="s">
        <v>146</v>
      </c>
      <c r="L1772" s="190" t="s">
        <v>146</v>
      </c>
      <c r="M1772" s="190" t="s">
        <v>146</v>
      </c>
      <c r="N1772" s="190" t="s">
        <v>146</v>
      </c>
    </row>
    <row r="1773" spans="1:14" x14ac:dyDescent="0.2">
      <c r="A1773" s="190">
        <v>812208</v>
      </c>
      <c r="B1773" s="190" t="s">
        <v>58</v>
      </c>
      <c r="C1773" s="190" t="s">
        <v>146</v>
      </c>
      <c r="D1773" s="190" t="s">
        <v>147</v>
      </c>
      <c r="E1773" s="190" t="s">
        <v>147</v>
      </c>
      <c r="F1773" s="190" t="s">
        <v>146</v>
      </c>
      <c r="G1773" s="190" t="s">
        <v>147</v>
      </c>
      <c r="H1773" s="190" t="s">
        <v>147</v>
      </c>
      <c r="I1773" s="190" t="s">
        <v>146</v>
      </c>
      <c r="J1773" s="190" t="s">
        <v>146</v>
      </c>
      <c r="K1773" s="190" t="s">
        <v>146</v>
      </c>
      <c r="L1773" s="190" t="s">
        <v>146</v>
      </c>
      <c r="M1773" s="190" t="s">
        <v>146</v>
      </c>
      <c r="N1773" s="190" t="s">
        <v>146</v>
      </c>
    </row>
    <row r="1774" spans="1:14" x14ac:dyDescent="0.2">
      <c r="A1774" s="190">
        <v>812210</v>
      </c>
      <c r="B1774" s="190" t="s">
        <v>58</v>
      </c>
      <c r="C1774" s="190" t="s">
        <v>147</v>
      </c>
      <c r="D1774" s="190" t="s">
        <v>147</v>
      </c>
      <c r="E1774" s="190" t="s">
        <v>147</v>
      </c>
      <c r="F1774" s="190" t="s">
        <v>147</v>
      </c>
      <c r="G1774" s="190" t="s">
        <v>147</v>
      </c>
      <c r="H1774" s="190" t="s">
        <v>147</v>
      </c>
      <c r="I1774" s="190" t="s">
        <v>146</v>
      </c>
      <c r="J1774" s="190" t="s">
        <v>146</v>
      </c>
      <c r="K1774" s="190" t="s">
        <v>146</v>
      </c>
      <c r="L1774" s="190" t="s">
        <v>146</v>
      </c>
      <c r="M1774" s="190" t="s">
        <v>146</v>
      </c>
      <c r="N1774" s="190" t="s">
        <v>146</v>
      </c>
    </row>
    <row r="1775" spans="1:14" x14ac:dyDescent="0.2">
      <c r="A1775" s="190">
        <v>812211</v>
      </c>
      <c r="B1775" s="190" t="s">
        <v>58</v>
      </c>
      <c r="C1775" s="190" t="s">
        <v>147</v>
      </c>
      <c r="D1775" s="190" t="s">
        <v>147</v>
      </c>
      <c r="E1775" s="190" t="s">
        <v>147</v>
      </c>
      <c r="F1775" s="190" t="s">
        <v>146</v>
      </c>
      <c r="G1775" s="190" t="s">
        <v>146</v>
      </c>
      <c r="H1775" s="190" t="s">
        <v>147</v>
      </c>
      <c r="I1775" s="190" t="s">
        <v>146</v>
      </c>
      <c r="J1775" s="190" t="s">
        <v>146</v>
      </c>
      <c r="K1775" s="190" t="s">
        <v>146</v>
      </c>
      <c r="L1775" s="190" t="s">
        <v>146</v>
      </c>
      <c r="M1775" s="190" t="s">
        <v>146</v>
      </c>
      <c r="N1775" s="190" t="s">
        <v>146</v>
      </c>
    </row>
    <row r="1776" spans="1:14" x14ac:dyDescent="0.2">
      <c r="A1776" s="190">
        <v>812212</v>
      </c>
      <c r="B1776" s="190" t="s">
        <v>58</v>
      </c>
      <c r="E1776" s="190" t="s">
        <v>145</v>
      </c>
      <c r="G1776" s="190" t="s">
        <v>145</v>
      </c>
      <c r="H1776" s="190" t="s">
        <v>147</v>
      </c>
      <c r="J1776" s="190" t="s">
        <v>147</v>
      </c>
      <c r="K1776" s="190" t="s">
        <v>147</v>
      </c>
      <c r="L1776" s="190" t="s">
        <v>147</v>
      </c>
      <c r="M1776" s="190" t="s">
        <v>147</v>
      </c>
      <c r="N1776" s="190" t="s">
        <v>147</v>
      </c>
    </row>
    <row r="1777" spans="1:14" x14ac:dyDescent="0.2">
      <c r="A1777" s="190">
        <v>812213</v>
      </c>
      <c r="B1777" s="190" t="s">
        <v>58</v>
      </c>
      <c r="C1777" s="190" t="s">
        <v>147</v>
      </c>
      <c r="D1777" s="190" t="s">
        <v>147</v>
      </c>
      <c r="E1777" s="190" t="s">
        <v>147</v>
      </c>
      <c r="F1777" s="190" t="s">
        <v>147</v>
      </c>
      <c r="G1777" s="190" t="s">
        <v>147</v>
      </c>
      <c r="H1777" s="190" t="s">
        <v>147</v>
      </c>
      <c r="I1777" s="190" t="s">
        <v>146</v>
      </c>
      <c r="J1777" s="190" t="s">
        <v>146</v>
      </c>
      <c r="K1777" s="190" t="s">
        <v>146</v>
      </c>
      <c r="L1777" s="190" t="s">
        <v>146</v>
      </c>
      <c r="M1777" s="190" t="s">
        <v>146</v>
      </c>
      <c r="N1777" s="190" t="s">
        <v>146</v>
      </c>
    </row>
    <row r="1778" spans="1:14" x14ac:dyDescent="0.2">
      <c r="A1778" s="190">
        <v>812216</v>
      </c>
      <c r="B1778" s="190" t="s">
        <v>58</v>
      </c>
      <c r="C1778" s="190" t="s">
        <v>147</v>
      </c>
      <c r="D1778" s="190" t="s">
        <v>147</v>
      </c>
      <c r="E1778" s="190" t="s">
        <v>147</v>
      </c>
      <c r="F1778" s="190" t="s">
        <v>147</v>
      </c>
      <c r="G1778" s="190" t="s">
        <v>147</v>
      </c>
      <c r="H1778" s="190" t="s">
        <v>147</v>
      </c>
      <c r="I1778" s="190" t="s">
        <v>146</v>
      </c>
      <c r="J1778" s="190" t="s">
        <v>146</v>
      </c>
      <c r="K1778" s="190" t="s">
        <v>146</v>
      </c>
      <c r="L1778" s="190" t="s">
        <v>146</v>
      </c>
      <c r="M1778" s="190" t="s">
        <v>146</v>
      </c>
      <c r="N1778" s="190" t="s">
        <v>146</v>
      </c>
    </row>
    <row r="1779" spans="1:14" x14ac:dyDescent="0.2">
      <c r="A1779" s="190">
        <v>812217</v>
      </c>
      <c r="B1779" s="190" t="s">
        <v>58</v>
      </c>
      <c r="C1779" s="190" t="s">
        <v>147</v>
      </c>
      <c r="D1779" s="190" t="s">
        <v>147</v>
      </c>
      <c r="E1779" s="190" t="s">
        <v>147</v>
      </c>
      <c r="F1779" s="190" t="s">
        <v>147</v>
      </c>
      <c r="G1779" s="190" t="s">
        <v>147</v>
      </c>
      <c r="H1779" s="190" t="s">
        <v>147</v>
      </c>
      <c r="I1779" s="190" t="s">
        <v>146</v>
      </c>
      <c r="J1779" s="190" t="s">
        <v>146</v>
      </c>
      <c r="K1779" s="190" t="s">
        <v>146</v>
      </c>
      <c r="L1779" s="190" t="s">
        <v>146</v>
      </c>
      <c r="M1779" s="190" t="s">
        <v>146</v>
      </c>
      <c r="N1779" s="190" t="s">
        <v>146</v>
      </c>
    </row>
    <row r="1780" spans="1:14" x14ac:dyDescent="0.2">
      <c r="A1780" s="190">
        <v>812218</v>
      </c>
      <c r="B1780" s="190" t="s">
        <v>58</v>
      </c>
      <c r="C1780" s="190" t="s">
        <v>145</v>
      </c>
      <c r="D1780" s="190" t="s">
        <v>147</v>
      </c>
      <c r="E1780" s="190" t="s">
        <v>147</v>
      </c>
      <c r="F1780" s="190" t="s">
        <v>145</v>
      </c>
      <c r="G1780" s="190" t="s">
        <v>146</v>
      </c>
      <c r="H1780" s="190" t="s">
        <v>145</v>
      </c>
      <c r="I1780" s="190" t="s">
        <v>147</v>
      </c>
      <c r="J1780" s="190" t="s">
        <v>146</v>
      </c>
      <c r="K1780" s="190" t="s">
        <v>146</v>
      </c>
      <c r="L1780" s="190" t="s">
        <v>146</v>
      </c>
      <c r="M1780" s="190" t="s">
        <v>147</v>
      </c>
      <c r="N1780" s="190" t="s">
        <v>147</v>
      </c>
    </row>
    <row r="1781" spans="1:14" x14ac:dyDescent="0.2">
      <c r="A1781" s="190">
        <v>812219</v>
      </c>
      <c r="B1781" s="190" t="s">
        <v>58</v>
      </c>
      <c r="C1781" s="190" t="s">
        <v>145</v>
      </c>
      <c r="D1781" s="190" t="s">
        <v>147</v>
      </c>
      <c r="E1781" s="190" t="s">
        <v>147</v>
      </c>
      <c r="F1781" s="190" t="s">
        <v>147</v>
      </c>
      <c r="G1781" s="190" t="s">
        <v>147</v>
      </c>
      <c r="H1781" s="190" t="s">
        <v>147</v>
      </c>
      <c r="I1781" s="190" t="s">
        <v>147</v>
      </c>
      <c r="J1781" s="190" t="s">
        <v>146</v>
      </c>
      <c r="K1781" s="190" t="s">
        <v>146</v>
      </c>
      <c r="L1781" s="190" t="s">
        <v>146</v>
      </c>
      <c r="M1781" s="190" t="s">
        <v>146</v>
      </c>
      <c r="N1781" s="190" t="s">
        <v>147</v>
      </c>
    </row>
    <row r="1782" spans="1:14" x14ac:dyDescent="0.2">
      <c r="A1782" s="190">
        <v>812223</v>
      </c>
      <c r="B1782" s="190" t="s">
        <v>58</v>
      </c>
      <c r="C1782" s="190" t="s">
        <v>145</v>
      </c>
      <c r="E1782" s="190" t="s">
        <v>146</v>
      </c>
      <c r="F1782" s="190" t="s">
        <v>146</v>
      </c>
      <c r="G1782" s="190" t="s">
        <v>147</v>
      </c>
      <c r="H1782" s="190" t="s">
        <v>145</v>
      </c>
      <c r="I1782" s="190" t="s">
        <v>146</v>
      </c>
      <c r="J1782" s="190" t="s">
        <v>146</v>
      </c>
      <c r="K1782" s="190" t="s">
        <v>146</v>
      </c>
      <c r="L1782" s="190" t="s">
        <v>146</v>
      </c>
      <c r="M1782" s="190" t="s">
        <v>146</v>
      </c>
      <c r="N1782" s="190" t="s">
        <v>146</v>
      </c>
    </row>
    <row r="1783" spans="1:14" x14ac:dyDescent="0.2">
      <c r="A1783" s="190">
        <v>812224</v>
      </c>
      <c r="B1783" s="190" t="s">
        <v>58</v>
      </c>
      <c r="C1783" s="190" t="s">
        <v>147</v>
      </c>
      <c r="D1783" s="190" t="s">
        <v>146</v>
      </c>
      <c r="E1783" s="190" t="s">
        <v>146</v>
      </c>
      <c r="F1783" s="190" t="s">
        <v>147</v>
      </c>
      <c r="G1783" s="190" t="s">
        <v>147</v>
      </c>
      <c r="I1783" s="190" t="s">
        <v>146</v>
      </c>
      <c r="J1783" s="190" t="s">
        <v>146</v>
      </c>
      <c r="K1783" s="190" t="s">
        <v>146</v>
      </c>
      <c r="L1783" s="190" t="s">
        <v>146</v>
      </c>
      <c r="M1783" s="190" t="s">
        <v>146</v>
      </c>
      <c r="N1783" s="190" t="s">
        <v>146</v>
      </c>
    </row>
    <row r="1784" spans="1:14" x14ac:dyDescent="0.2">
      <c r="A1784" s="190">
        <v>812226</v>
      </c>
      <c r="B1784" s="190" t="s">
        <v>58</v>
      </c>
      <c r="C1784" s="190" t="s">
        <v>147</v>
      </c>
      <c r="D1784" s="190" t="s">
        <v>147</v>
      </c>
      <c r="E1784" s="190" t="s">
        <v>146</v>
      </c>
      <c r="F1784" s="190" t="s">
        <v>146</v>
      </c>
      <c r="G1784" s="190" t="s">
        <v>147</v>
      </c>
      <c r="H1784" s="190" t="s">
        <v>147</v>
      </c>
      <c r="I1784" s="190" t="s">
        <v>146</v>
      </c>
      <c r="J1784" s="190" t="s">
        <v>146</v>
      </c>
      <c r="K1784" s="190" t="s">
        <v>146</v>
      </c>
      <c r="L1784" s="190" t="s">
        <v>146</v>
      </c>
      <c r="M1784" s="190" t="s">
        <v>146</v>
      </c>
      <c r="N1784" s="190" t="s">
        <v>146</v>
      </c>
    </row>
    <row r="1785" spans="1:14" x14ac:dyDescent="0.2">
      <c r="A1785" s="190">
        <v>812229</v>
      </c>
      <c r="B1785" s="190" t="s">
        <v>58</v>
      </c>
      <c r="C1785" s="190" t="s">
        <v>147</v>
      </c>
      <c r="D1785" s="190" t="s">
        <v>147</v>
      </c>
      <c r="E1785" s="190" t="s">
        <v>147</v>
      </c>
      <c r="F1785" s="190" t="s">
        <v>147</v>
      </c>
      <c r="G1785" s="190" t="s">
        <v>147</v>
      </c>
      <c r="H1785" s="190" t="s">
        <v>147</v>
      </c>
      <c r="I1785" s="190" t="s">
        <v>146</v>
      </c>
      <c r="J1785" s="190" t="s">
        <v>146</v>
      </c>
      <c r="K1785" s="190" t="s">
        <v>146</v>
      </c>
      <c r="L1785" s="190" t="s">
        <v>146</v>
      </c>
      <c r="M1785" s="190" t="s">
        <v>146</v>
      </c>
      <c r="N1785" s="190" t="s">
        <v>146</v>
      </c>
    </row>
    <row r="1786" spans="1:14" x14ac:dyDescent="0.2">
      <c r="A1786" s="190">
        <v>812230</v>
      </c>
      <c r="B1786" s="190" t="s">
        <v>58</v>
      </c>
      <c r="C1786" s="190" t="s">
        <v>147</v>
      </c>
      <c r="D1786" s="190" t="s">
        <v>147</v>
      </c>
      <c r="E1786" s="190" t="s">
        <v>146</v>
      </c>
      <c r="F1786" s="190" t="s">
        <v>147</v>
      </c>
      <c r="G1786" s="190" t="s">
        <v>146</v>
      </c>
      <c r="H1786" s="190" t="s">
        <v>146</v>
      </c>
      <c r="I1786" s="190" t="s">
        <v>146</v>
      </c>
      <c r="J1786" s="190" t="s">
        <v>146</v>
      </c>
      <c r="K1786" s="190" t="s">
        <v>146</v>
      </c>
      <c r="L1786" s="190" t="s">
        <v>146</v>
      </c>
      <c r="M1786" s="190" t="s">
        <v>146</v>
      </c>
      <c r="N1786" s="190" t="s">
        <v>146</v>
      </c>
    </row>
    <row r="1787" spans="1:14" x14ac:dyDescent="0.2">
      <c r="A1787" s="190">
        <v>812231</v>
      </c>
      <c r="B1787" s="190" t="s">
        <v>58</v>
      </c>
      <c r="C1787" s="190" t="s">
        <v>145</v>
      </c>
      <c r="D1787" s="190" t="s">
        <v>146</v>
      </c>
      <c r="E1787" s="190" t="s">
        <v>145</v>
      </c>
      <c r="F1787" s="190" t="s">
        <v>145</v>
      </c>
      <c r="G1787" s="190" t="s">
        <v>147</v>
      </c>
      <c r="H1787" s="190" t="s">
        <v>145</v>
      </c>
      <c r="I1787" s="190" t="s">
        <v>147</v>
      </c>
      <c r="J1787" s="190" t="s">
        <v>146</v>
      </c>
      <c r="K1787" s="190" t="s">
        <v>146</v>
      </c>
      <c r="L1787" s="190" t="s">
        <v>146</v>
      </c>
      <c r="M1787" s="190" t="s">
        <v>146</v>
      </c>
      <c r="N1787" s="190" t="s">
        <v>145</v>
      </c>
    </row>
    <row r="1788" spans="1:14" x14ac:dyDescent="0.2">
      <c r="A1788" s="190">
        <v>812233</v>
      </c>
      <c r="B1788" s="190" t="s">
        <v>58</v>
      </c>
      <c r="C1788" s="190" t="s">
        <v>147</v>
      </c>
      <c r="D1788" s="190" t="s">
        <v>147</v>
      </c>
      <c r="E1788" s="190" t="s">
        <v>146</v>
      </c>
      <c r="G1788" s="190" t="s">
        <v>146</v>
      </c>
      <c r="H1788" s="190" t="s">
        <v>146</v>
      </c>
      <c r="I1788" s="190" t="s">
        <v>146</v>
      </c>
      <c r="J1788" s="190" t="s">
        <v>146</v>
      </c>
      <c r="K1788" s="190" t="s">
        <v>146</v>
      </c>
      <c r="L1788" s="190" t="s">
        <v>146</v>
      </c>
      <c r="M1788" s="190" t="s">
        <v>146</v>
      </c>
      <c r="N1788" s="190" t="s">
        <v>146</v>
      </c>
    </row>
    <row r="1789" spans="1:14" x14ac:dyDescent="0.2">
      <c r="A1789" s="190">
        <v>812236</v>
      </c>
      <c r="B1789" s="190" t="s">
        <v>58</v>
      </c>
      <c r="C1789" s="190" t="s">
        <v>146</v>
      </c>
      <c r="D1789" s="190" t="s">
        <v>147</v>
      </c>
      <c r="E1789" s="190" t="s">
        <v>146</v>
      </c>
      <c r="F1789" s="190" t="s">
        <v>147</v>
      </c>
      <c r="G1789" s="190" t="s">
        <v>147</v>
      </c>
      <c r="H1789" s="190" t="s">
        <v>146</v>
      </c>
      <c r="I1789" s="190" t="s">
        <v>146</v>
      </c>
      <c r="J1789" s="190" t="s">
        <v>146</v>
      </c>
      <c r="K1789" s="190" t="s">
        <v>146</v>
      </c>
      <c r="L1789" s="190" t="s">
        <v>146</v>
      </c>
      <c r="M1789" s="190" t="s">
        <v>146</v>
      </c>
      <c r="N1789" s="190" t="s">
        <v>146</v>
      </c>
    </row>
    <row r="1790" spans="1:14" x14ac:dyDescent="0.2">
      <c r="A1790" s="190">
        <v>812238</v>
      </c>
      <c r="B1790" s="190" t="s">
        <v>58</v>
      </c>
      <c r="C1790" s="190" t="s">
        <v>145</v>
      </c>
      <c r="D1790" s="190" t="s">
        <v>145</v>
      </c>
      <c r="E1790" s="190" t="s">
        <v>147</v>
      </c>
      <c r="F1790" s="190" t="s">
        <v>145</v>
      </c>
      <c r="G1790" s="190" t="s">
        <v>147</v>
      </c>
      <c r="H1790" s="190" t="s">
        <v>145</v>
      </c>
      <c r="I1790" s="190" t="s">
        <v>146</v>
      </c>
      <c r="J1790" s="190" t="s">
        <v>146</v>
      </c>
      <c r="K1790" s="190" t="s">
        <v>146</v>
      </c>
      <c r="L1790" s="190" t="s">
        <v>146</v>
      </c>
      <c r="M1790" s="190" t="s">
        <v>146</v>
      </c>
      <c r="N1790" s="190" t="s">
        <v>146</v>
      </c>
    </row>
    <row r="1791" spans="1:14" x14ac:dyDescent="0.2">
      <c r="A1791" s="190">
        <v>812239</v>
      </c>
      <c r="B1791" s="190" t="s">
        <v>58</v>
      </c>
      <c r="C1791" s="190" t="s">
        <v>146</v>
      </c>
      <c r="D1791" s="190" t="s">
        <v>145</v>
      </c>
      <c r="E1791" s="190" t="s">
        <v>145</v>
      </c>
      <c r="F1791" s="190" t="s">
        <v>145</v>
      </c>
      <c r="G1791" s="190" t="s">
        <v>145</v>
      </c>
      <c r="H1791" s="190" t="s">
        <v>145</v>
      </c>
      <c r="I1791" s="190" t="s">
        <v>146</v>
      </c>
      <c r="J1791" s="190" t="s">
        <v>146</v>
      </c>
      <c r="K1791" s="190" t="s">
        <v>146</v>
      </c>
      <c r="L1791" s="190" t="s">
        <v>146</v>
      </c>
      <c r="M1791" s="190" t="s">
        <v>146</v>
      </c>
      <c r="N1791" s="190" t="s">
        <v>146</v>
      </c>
    </row>
    <row r="1792" spans="1:14" x14ac:dyDescent="0.2">
      <c r="A1792" s="190">
        <v>812240</v>
      </c>
      <c r="B1792" s="190" t="s">
        <v>58</v>
      </c>
      <c r="C1792" s="190" t="s">
        <v>146</v>
      </c>
      <c r="D1792" s="190" t="s">
        <v>147</v>
      </c>
      <c r="E1792" s="190" t="s">
        <v>147</v>
      </c>
      <c r="F1792" s="190" t="s">
        <v>146</v>
      </c>
      <c r="G1792" s="190" t="s">
        <v>146</v>
      </c>
      <c r="H1792" s="190" t="s">
        <v>147</v>
      </c>
      <c r="I1792" s="190" t="s">
        <v>146</v>
      </c>
      <c r="J1792" s="190" t="s">
        <v>146</v>
      </c>
      <c r="K1792" s="190" t="s">
        <v>146</v>
      </c>
      <c r="L1792" s="190" t="s">
        <v>146</v>
      </c>
      <c r="M1792" s="190" t="s">
        <v>146</v>
      </c>
      <c r="N1792" s="190" t="s">
        <v>146</v>
      </c>
    </row>
    <row r="1793" spans="1:14" x14ac:dyDescent="0.2">
      <c r="A1793" s="190">
        <v>812241</v>
      </c>
      <c r="B1793" s="190" t="s">
        <v>58</v>
      </c>
      <c r="C1793" s="190" t="s">
        <v>146</v>
      </c>
      <c r="E1793" s="190" t="s">
        <v>147</v>
      </c>
      <c r="F1793" s="190" t="s">
        <v>147</v>
      </c>
      <c r="G1793" s="190" t="s">
        <v>146</v>
      </c>
      <c r="H1793" s="190" t="s">
        <v>147</v>
      </c>
      <c r="I1793" s="190" t="s">
        <v>146</v>
      </c>
      <c r="J1793" s="190" t="s">
        <v>146</v>
      </c>
      <c r="K1793" s="190" t="s">
        <v>146</v>
      </c>
      <c r="L1793" s="190" t="s">
        <v>146</v>
      </c>
      <c r="M1793" s="190" t="s">
        <v>146</v>
      </c>
      <c r="N1793" s="190" t="s">
        <v>146</v>
      </c>
    </row>
    <row r="1794" spans="1:14" x14ac:dyDescent="0.2">
      <c r="A1794" s="190">
        <v>812242</v>
      </c>
      <c r="B1794" s="190" t="s">
        <v>58</v>
      </c>
      <c r="C1794" s="190" t="s">
        <v>147</v>
      </c>
      <c r="D1794" s="190" t="s">
        <v>147</v>
      </c>
      <c r="E1794" s="190" t="s">
        <v>147</v>
      </c>
      <c r="F1794" s="190" t="s">
        <v>146</v>
      </c>
      <c r="G1794" s="190" t="s">
        <v>146</v>
      </c>
      <c r="H1794" s="190" t="s">
        <v>146</v>
      </c>
      <c r="I1794" s="190" t="s">
        <v>146</v>
      </c>
      <c r="J1794" s="190" t="s">
        <v>146</v>
      </c>
      <c r="K1794" s="190" t="s">
        <v>146</v>
      </c>
      <c r="L1794" s="190" t="s">
        <v>146</v>
      </c>
      <c r="M1794" s="190" t="s">
        <v>146</v>
      </c>
      <c r="N1794" s="190" t="s">
        <v>146</v>
      </c>
    </row>
    <row r="1795" spans="1:14" x14ac:dyDescent="0.2">
      <c r="A1795" s="190">
        <v>812243</v>
      </c>
      <c r="B1795" s="190" t="s">
        <v>58</v>
      </c>
      <c r="D1795" s="190" t="s">
        <v>145</v>
      </c>
      <c r="F1795" s="190" t="s">
        <v>145</v>
      </c>
      <c r="G1795" s="190" t="s">
        <v>147</v>
      </c>
      <c r="K1795" s="190" t="s">
        <v>147</v>
      </c>
      <c r="L1795" s="190" t="s">
        <v>147</v>
      </c>
      <c r="M1795" s="190" t="s">
        <v>147</v>
      </c>
    </row>
    <row r="1796" spans="1:14" x14ac:dyDescent="0.2">
      <c r="A1796" s="190">
        <v>812244</v>
      </c>
      <c r="B1796" s="190" t="s">
        <v>58</v>
      </c>
      <c r="C1796" s="190" t="s">
        <v>147</v>
      </c>
      <c r="D1796" s="190" t="s">
        <v>146</v>
      </c>
      <c r="E1796" s="190" t="s">
        <v>147</v>
      </c>
      <c r="F1796" s="190" t="s">
        <v>147</v>
      </c>
      <c r="G1796" s="190" t="s">
        <v>146</v>
      </c>
      <c r="H1796" s="190" t="s">
        <v>147</v>
      </c>
      <c r="I1796" s="190" t="s">
        <v>146</v>
      </c>
      <c r="J1796" s="190" t="s">
        <v>146</v>
      </c>
      <c r="K1796" s="190" t="s">
        <v>146</v>
      </c>
      <c r="L1796" s="190" t="s">
        <v>146</v>
      </c>
      <c r="M1796" s="190" t="s">
        <v>146</v>
      </c>
      <c r="N1796" s="190" t="s">
        <v>146</v>
      </c>
    </row>
    <row r="1797" spans="1:14" x14ac:dyDescent="0.2">
      <c r="A1797" s="190">
        <v>812245</v>
      </c>
      <c r="B1797" s="190" t="s">
        <v>58</v>
      </c>
      <c r="C1797" s="190" t="s">
        <v>147</v>
      </c>
      <c r="D1797" s="190" t="s">
        <v>147</v>
      </c>
      <c r="E1797" s="190" t="s">
        <v>147</v>
      </c>
      <c r="F1797" s="190" t="s">
        <v>146</v>
      </c>
      <c r="G1797" s="190" t="s">
        <v>146</v>
      </c>
      <c r="H1797" s="190" t="s">
        <v>146</v>
      </c>
      <c r="I1797" s="190" t="s">
        <v>146</v>
      </c>
      <c r="J1797" s="190" t="s">
        <v>146</v>
      </c>
      <c r="K1797" s="190" t="s">
        <v>146</v>
      </c>
      <c r="L1797" s="190" t="s">
        <v>146</v>
      </c>
      <c r="M1797" s="190" t="s">
        <v>146</v>
      </c>
      <c r="N1797" s="190" t="s">
        <v>146</v>
      </c>
    </row>
    <row r="1798" spans="1:14" x14ac:dyDescent="0.2">
      <c r="A1798" s="190">
        <v>812247</v>
      </c>
      <c r="B1798" s="190" t="s">
        <v>58</v>
      </c>
      <c r="C1798" s="190" t="s">
        <v>147</v>
      </c>
      <c r="D1798" s="190" t="s">
        <v>147</v>
      </c>
      <c r="E1798" s="190" t="s">
        <v>147</v>
      </c>
      <c r="F1798" s="190" t="s">
        <v>147</v>
      </c>
      <c r="G1798" s="190" t="s">
        <v>147</v>
      </c>
      <c r="H1798" s="190" t="s">
        <v>147</v>
      </c>
      <c r="I1798" s="190" t="s">
        <v>146</v>
      </c>
      <c r="J1798" s="190" t="s">
        <v>146</v>
      </c>
      <c r="K1798" s="190" t="s">
        <v>146</v>
      </c>
      <c r="L1798" s="190" t="s">
        <v>146</v>
      </c>
      <c r="M1798" s="190" t="s">
        <v>146</v>
      </c>
      <c r="N1798" s="190" t="s">
        <v>146</v>
      </c>
    </row>
    <row r="1799" spans="1:14" x14ac:dyDescent="0.2">
      <c r="A1799" s="190">
        <v>812248</v>
      </c>
      <c r="B1799" s="190" t="s">
        <v>58</v>
      </c>
      <c r="C1799" s="190" t="s">
        <v>147</v>
      </c>
      <c r="D1799" s="190" t="s">
        <v>146</v>
      </c>
      <c r="E1799" s="190" t="s">
        <v>146</v>
      </c>
      <c r="F1799" s="190" t="s">
        <v>147</v>
      </c>
      <c r="G1799" s="190" t="s">
        <v>146</v>
      </c>
      <c r="H1799" s="190" t="s">
        <v>147</v>
      </c>
      <c r="I1799" s="190" t="s">
        <v>146</v>
      </c>
      <c r="J1799" s="190" t="s">
        <v>146</v>
      </c>
      <c r="K1799" s="190" t="s">
        <v>146</v>
      </c>
      <c r="L1799" s="190" t="s">
        <v>146</v>
      </c>
      <c r="M1799" s="190" t="s">
        <v>146</v>
      </c>
      <c r="N1799" s="190" t="s">
        <v>146</v>
      </c>
    </row>
    <row r="1800" spans="1:14" x14ac:dyDescent="0.2">
      <c r="A1800" s="190">
        <v>812249</v>
      </c>
      <c r="B1800" s="190" t="s">
        <v>58</v>
      </c>
      <c r="C1800" s="190" t="s">
        <v>146</v>
      </c>
      <c r="D1800" s="190" t="s">
        <v>146</v>
      </c>
      <c r="E1800" s="190" t="s">
        <v>146</v>
      </c>
      <c r="F1800" s="190" t="s">
        <v>146</v>
      </c>
      <c r="G1800" s="190" t="s">
        <v>146</v>
      </c>
      <c r="H1800" s="190" t="s">
        <v>146</v>
      </c>
      <c r="I1800" s="190" t="s">
        <v>146</v>
      </c>
      <c r="J1800" s="190" t="s">
        <v>146</v>
      </c>
      <c r="K1800" s="190" t="s">
        <v>146</v>
      </c>
      <c r="L1800" s="190" t="s">
        <v>146</v>
      </c>
      <c r="M1800" s="190" t="s">
        <v>146</v>
      </c>
      <c r="N1800" s="190" t="s">
        <v>146</v>
      </c>
    </row>
    <row r="1801" spans="1:14" x14ac:dyDescent="0.2">
      <c r="A1801" s="190">
        <v>812251</v>
      </c>
      <c r="B1801" s="190" t="s">
        <v>58</v>
      </c>
      <c r="C1801" s="190" t="s">
        <v>147</v>
      </c>
      <c r="D1801" s="190" t="s">
        <v>147</v>
      </c>
      <c r="E1801" s="190" t="s">
        <v>146</v>
      </c>
      <c r="F1801" s="190" t="s">
        <v>147</v>
      </c>
      <c r="H1801" s="190" t="s">
        <v>147</v>
      </c>
      <c r="I1801" s="190" t="s">
        <v>146</v>
      </c>
      <c r="J1801" s="190" t="s">
        <v>146</v>
      </c>
      <c r="K1801" s="190" t="s">
        <v>146</v>
      </c>
      <c r="L1801" s="190" t="s">
        <v>146</v>
      </c>
      <c r="M1801" s="190" t="s">
        <v>146</v>
      </c>
      <c r="N1801" s="190" t="s">
        <v>146</v>
      </c>
    </row>
    <row r="1802" spans="1:14" x14ac:dyDescent="0.2">
      <c r="A1802" s="190">
        <v>812254</v>
      </c>
      <c r="B1802" s="190" t="s">
        <v>58</v>
      </c>
      <c r="C1802" s="190" t="s">
        <v>146</v>
      </c>
      <c r="D1802" s="190" t="s">
        <v>146</v>
      </c>
      <c r="E1802" s="190" t="s">
        <v>146</v>
      </c>
      <c r="F1802" s="190" t="s">
        <v>147</v>
      </c>
      <c r="G1802" s="190" t="s">
        <v>147</v>
      </c>
      <c r="H1802" s="190" t="s">
        <v>147</v>
      </c>
      <c r="I1802" s="190" t="s">
        <v>146</v>
      </c>
      <c r="J1802" s="190" t="s">
        <v>146</v>
      </c>
      <c r="K1802" s="190" t="s">
        <v>146</v>
      </c>
      <c r="L1802" s="190" t="s">
        <v>146</v>
      </c>
      <c r="M1802" s="190" t="s">
        <v>146</v>
      </c>
      <c r="N1802" s="190" t="s">
        <v>146</v>
      </c>
    </row>
    <row r="1803" spans="1:14" x14ac:dyDescent="0.2">
      <c r="A1803" s="190">
        <v>812256</v>
      </c>
      <c r="B1803" s="190" t="s">
        <v>58</v>
      </c>
      <c r="C1803" s="190" t="s">
        <v>147</v>
      </c>
      <c r="D1803" s="190" t="s">
        <v>147</v>
      </c>
      <c r="E1803" s="190" t="s">
        <v>147</v>
      </c>
      <c r="F1803" s="190" t="s">
        <v>147</v>
      </c>
      <c r="G1803" s="190" t="s">
        <v>147</v>
      </c>
      <c r="H1803" s="190" t="s">
        <v>147</v>
      </c>
      <c r="I1803" s="190" t="s">
        <v>146</v>
      </c>
      <c r="J1803" s="190" t="s">
        <v>146</v>
      </c>
      <c r="K1803" s="190" t="s">
        <v>146</v>
      </c>
      <c r="L1803" s="190" t="s">
        <v>146</v>
      </c>
      <c r="M1803" s="190" t="s">
        <v>146</v>
      </c>
      <c r="N1803" s="190" t="s">
        <v>146</v>
      </c>
    </row>
    <row r="1804" spans="1:14" x14ac:dyDescent="0.2">
      <c r="A1804" s="190">
        <v>812258</v>
      </c>
      <c r="B1804" s="190" t="s">
        <v>58</v>
      </c>
      <c r="C1804" s="190" t="s">
        <v>147</v>
      </c>
      <c r="D1804" s="190" t="s">
        <v>146</v>
      </c>
      <c r="E1804" s="190" t="s">
        <v>147</v>
      </c>
      <c r="F1804" s="190" t="s">
        <v>146</v>
      </c>
      <c r="G1804" s="190" t="s">
        <v>147</v>
      </c>
      <c r="I1804" s="190" t="s">
        <v>146</v>
      </c>
      <c r="J1804" s="190" t="s">
        <v>146</v>
      </c>
      <c r="K1804" s="190" t="s">
        <v>146</v>
      </c>
      <c r="L1804" s="190" t="s">
        <v>146</v>
      </c>
      <c r="M1804" s="190" t="s">
        <v>146</v>
      </c>
      <c r="N1804" s="190" t="s">
        <v>146</v>
      </c>
    </row>
    <row r="1805" spans="1:14" x14ac:dyDescent="0.2">
      <c r="A1805" s="190">
        <v>812259</v>
      </c>
      <c r="B1805" s="190" t="s">
        <v>58</v>
      </c>
      <c r="C1805" s="190" t="s">
        <v>146</v>
      </c>
      <c r="D1805" s="190" t="s">
        <v>146</v>
      </c>
      <c r="E1805" s="190" t="s">
        <v>146</v>
      </c>
      <c r="F1805" s="190" t="s">
        <v>146</v>
      </c>
      <c r="G1805" s="190" t="s">
        <v>146</v>
      </c>
      <c r="H1805" s="190" t="s">
        <v>146</v>
      </c>
      <c r="I1805" s="190" t="s">
        <v>146</v>
      </c>
      <c r="J1805" s="190" t="s">
        <v>146</v>
      </c>
      <c r="K1805" s="190" t="s">
        <v>146</v>
      </c>
      <c r="L1805" s="190" t="s">
        <v>146</v>
      </c>
      <c r="M1805" s="190" t="s">
        <v>146</v>
      </c>
      <c r="N1805" s="190" t="s">
        <v>146</v>
      </c>
    </row>
    <row r="1806" spans="1:14" x14ac:dyDescent="0.2">
      <c r="A1806" s="190">
        <v>812262</v>
      </c>
      <c r="B1806" s="190" t="s">
        <v>58</v>
      </c>
      <c r="C1806" s="190" t="s">
        <v>145</v>
      </c>
      <c r="D1806" s="190" t="s">
        <v>147</v>
      </c>
      <c r="E1806" s="190" t="s">
        <v>147</v>
      </c>
      <c r="F1806" s="190" t="s">
        <v>146</v>
      </c>
      <c r="G1806" s="190" t="s">
        <v>147</v>
      </c>
      <c r="H1806" s="190" t="s">
        <v>145</v>
      </c>
      <c r="I1806" s="190" t="s">
        <v>147</v>
      </c>
      <c r="J1806" s="190" t="s">
        <v>147</v>
      </c>
      <c r="K1806" s="190" t="s">
        <v>146</v>
      </c>
      <c r="L1806" s="190" t="s">
        <v>147</v>
      </c>
      <c r="M1806" s="190" t="s">
        <v>146</v>
      </c>
      <c r="N1806" s="190" t="s">
        <v>146</v>
      </c>
    </row>
    <row r="1807" spans="1:14" x14ac:dyDescent="0.2">
      <c r="A1807" s="190">
        <v>812266</v>
      </c>
      <c r="B1807" s="190" t="s">
        <v>58</v>
      </c>
      <c r="C1807" s="190" t="s">
        <v>147</v>
      </c>
      <c r="D1807" s="190" t="s">
        <v>147</v>
      </c>
      <c r="E1807" s="190" t="s">
        <v>147</v>
      </c>
      <c r="F1807" s="190" t="s">
        <v>147</v>
      </c>
      <c r="G1807" s="190" t="s">
        <v>147</v>
      </c>
      <c r="H1807" s="190" t="s">
        <v>147</v>
      </c>
      <c r="I1807" s="190" t="s">
        <v>146</v>
      </c>
      <c r="J1807" s="190" t="s">
        <v>146</v>
      </c>
      <c r="K1807" s="190" t="s">
        <v>146</v>
      </c>
      <c r="L1807" s="190" t="s">
        <v>146</v>
      </c>
      <c r="M1807" s="190" t="s">
        <v>146</v>
      </c>
      <c r="N1807" s="190" t="s">
        <v>146</v>
      </c>
    </row>
    <row r="1808" spans="1:14" x14ac:dyDescent="0.2">
      <c r="A1808" s="190">
        <v>812267</v>
      </c>
      <c r="B1808" s="190" t="s">
        <v>58</v>
      </c>
      <c r="C1808" s="190" t="s">
        <v>147</v>
      </c>
      <c r="D1808" s="190" t="s">
        <v>147</v>
      </c>
      <c r="E1808" s="190" t="s">
        <v>147</v>
      </c>
      <c r="F1808" s="190" t="s">
        <v>147</v>
      </c>
      <c r="G1808" s="190" t="s">
        <v>146</v>
      </c>
      <c r="H1808" s="190" t="s">
        <v>147</v>
      </c>
      <c r="I1808" s="190" t="s">
        <v>146</v>
      </c>
      <c r="J1808" s="190" t="s">
        <v>146</v>
      </c>
      <c r="K1808" s="190" t="s">
        <v>146</v>
      </c>
      <c r="L1808" s="190" t="s">
        <v>146</v>
      </c>
      <c r="M1808" s="190" t="s">
        <v>146</v>
      </c>
      <c r="N1808" s="190" t="s">
        <v>146</v>
      </c>
    </row>
    <row r="1809" spans="1:14" x14ac:dyDescent="0.2">
      <c r="A1809" s="190">
        <v>812270</v>
      </c>
      <c r="B1809" s="190" t="s">
        <v>58</v>
      </c>
      <c r="C1809" s="190" t="s">
        <v>147</v>
      </c>
      <c r="D1809" s="190" t="s">
        <v>147</v>
      </c>
      <c r="E1809" s="190" t="s">
        <v>146</v>
      </c>
      <c r="F1809" s="190" t="s">
        <v>147</v>
      </c>
      <c r="G1809" s="190" t="s">
        <v>146</v>
      </c>
      <c r="H1809" s="190" t="s">
        <v>146</v>
      </c>
      <c r="I1809" s="190" t="s">
        <v>146</v>
      </c>
      <c r="J1809" s="190" t="s">
        <v>146</v>
      </c>
      <c r="K1809" s="190" t="s">
        <v>146</v>
      </c>
      <c r="L1809" s="190" t="s">
        <v>146</v>
      </c>
      <c r="M1809" s="190" t="s">
        <v>146</v>
      </c>
      <c r="N1809" s="190" t="s">
        <v>146</v>
      </c>
    </row>
    <row r="1810" spans="1:14" x14ac:dyDescent="0.2">
      <c r="A1810" s="190">
        <v>812272</v>
      </c>
      <c r="B1810" s="190" t="s">
        <v>58</v>
      </c>
      <c r="C1810" s="190" t="s">
        <v>147</v>
      </c>
      <c r="D1810" s="190" t="s">
        <v>147</v>
      </c>
      <c r="E1810" s="190" t="s">
        <v>146</v>
      </c>
      <c r="F1810" s="190" t="s">
        <v>147</v>
      </c>
      <c r="G1810" s="190" t="s">
        <v>147</v>
      </c>
      <c r="H1810" s="190" t="s">
        <v>147</v>
      </c>
      <c r="I1810" s="190" t="s">
        <v>146</v>
      </c>
      <c r="J1810" s="190" t="s">
        <v>146</v>
      </c>
      <c r="K1810" s="190" t="s">
        <v>146</v>
      </c>
      <c r="L1810" s="190" t="s">
        <v>146</v>
      </c>
      <c r="M1810" s="190" t="s">
        <v>146</v>
      </c>
      <c r="N1810" s="190" t="s">
        <v>146</v>
      </c>
    </row>
    <row r="1811" spans="1:14" x14ac:dyDescent="0.2">
      <c r="A1811" s="190">
        <v>812276</v>
      </c>
      <c r="B1811" s="190" t="s">
        <v>58</v>
      </c>
      <c r="C1811" s="190" t="s">
        <v>146</v>
      </c>
      <c r="D1811" s="190" t="s">
        <v>146</v>
      </c>
      <c r="E1811" s="190" t="s">
        <v>146</v>
      </c>
      <c r="F1811" s="190" t="s">
        <v>146</v>
      </c>
      <c r="G1811" s="190" t="s">
        <v>146</v>
      </c>
      <c r="H1811" s="190" t="s">
        <v>146</v>
      </c>
      <c r="I1811" s="190" t="s">
        <v>146</v>
      </c>
      <c r="J1811" s="190" t="s">
        <v>146</v>
      </c>
      <c r="K1811" s="190" t="s">
        <v>146</v>
      </c>
      <c r="L1811" s="190" t="s">
        <v>146</v>
      </c>
      <c r="M1811" s="190" t="s">
        <v>146</v>
      </c>
      <c r="N1811" s="190" t="s">
        <v>146</v>
      </c>
    </row>
    <row r="1812" spans="1:14" x14ac:dyDescent="0.2">
      <c r="A1812" s="190">
        <v>812278</v>
      </c>
      <c r="B1812" s="190" t="s">
        <v>58</v>
      </c>
      <c r="C1812" s="190" t="s">
        <v>147</v>
      </c>
      <c r="D1812" s="190" t="s">
        <v>147</v>
      </c>
      <c r="E1812" s="190" t="s">
        <v>147</v>
      </c>
      <c r="F1812" s="190" t="s">
        <v>146</v>
      </c>
      <c r="G1812" s="190" t="s">
        <v>146</v>
      </c>
      <c r="H1812" s="190" t="s">
        <v>146</v>
      </c>
      <c r="I1812" s="190" t="s">
        <v>146</v>
      </c>
      <c r="J1812" s="190" t="s">
        <v>146</v>
      </c>
      <c r="K1812" s="190" t="s">
        <v>146</v>
      </c>
      <c r="L1812" s="190" t="s">
        <v>146</v>
      </c>
      <c r="M1812" s="190" t="s">
        <v>146</v>
      </c>
      <c r="N1812" s="190" t="s">
        <v>146</v>
      </c>
    </row>
    <row r="1813" spans="1:14" x14ac:dyDescent="0.2">
      <c r="A1813" s="190">
        <v>812279</v>
      </c>
      <c r="B1813" s="190" t="s">
        <v>58</v>
      </c>
      <c r="C1813" s="190" t="s">
        <v>147</v>
      </c>
      <c r="D1813" s="190" t="s">
        <v>145</v>
      </c>
      <c r="E1813" s="190" t="s">
        <v>145</v>
      </c>
      <c r="F1813" s="190" t="s">
        <v>147</v>
      </c>
      <c r="G1813" s="190" t="s">
        <v>147</v>
      </c>
      <c r="H1813" s="190" t="s">
        <v>147</v>
      </c>
      <c r="I1813" s="190" t="s">
        <v>146</v>
      </c>
      <c r="J1813" s="190" t="s">
        <v>146</v>
      </c>
      <c r="K1813" s="190" t="s">
        <v>146</v>
      </c>
      <c r="L1813" s="190" t="s">
        <v>146</v>
      </c>
      <c r="M1813" s="190" t="s">
        <v>146</v>
      </c>
      <c r="N1813" s="190" t="s">
        <v>146</v>
      </c>
    </row>
    <row r="1814" spans="1:14" x14ac:dyDescent="0.2">
      <c r="A1814" s="190">
        <v>812280</v>
      </c>
      <c r="B1814" s="190" t="s">
        <v>58</v>
      </c>
      <c r="C1814" s="190" t="s">
        <v>146</v>
      </c>
      <c r="D1814" s="190" t="s">
        <v>146</v>
      </c>
      <c r="E1814" s="190" t="s">
        <v>146</v>
      </c>
      <c r="F1814" s="190" t="s">
        <v>147</v>
      </c>
      <c r="G1814" s="190" t="s">
        <v>146</v>
      </c>
      <c r="H1814" s="190" t="s">
        <v>147</v>
      </c>
      <c r="I1814" s="190" t="s">
        <v>146</v>
      </c>
      <c r="J1814" s="190" t="s">
        <v>146</v>
      </c>
      <c r="K1814" s="190" t="s">
        <v>146</v>
      </c>
      <c r="L1814" s="190" t="s">
        <v>146</v>
      </c>
      <c r="M1814" s="190" t="s">
        <v>146</v>
      </c>
      <c r="N1814" s="190" t="s">
        <v>146</v>
      </c>
    </row>
    <row r="1815" spans="1:14" x14ac:dyDescent="0.2">
      <c r="A1815" s="190">
        <v>812283</v>
      </c>
      <c r="B1815" s="190" t="s">
        <v>58</v>
      </c>
      <c r="C1815" s="190" t="s">
        <v>145</v>
      </c>
      <c r="D1815" s="190" t="s">
        <v>146</v>
      </c>
      <c r="E1815" s="190" t="s">
        <v>146</v>
      </c>
      <c r="H1815" s="190" t="s">
        <v>145</v>
      </c>
      <c r="J1815" s="190" t="s">
        <v>145</v>
      </c>
      <c r="K1815" s="190" t="s">
        <v>146</v>
      </c>
      <c r="L1815" s="190" t="s">
        <v>147</v>
      </c>
      <c r="M1815" s="190" t="s">
        <v>145</v>
      </c>
    </row>
    <row r="1816" spans="1:14" x14ac:dyDescent="0.2">
      <c r="A1816" s="190">
        <v>812284</v>
      </c>
      <c r="B1816" s="190" t="s">
        <v>58</v>
      </c>
      <c r="C1816" s="190" t="s">
        <v>145</v>
      </c>
      <c r="D1816" s="190" t="s">
        <v>145</v>
      </c>
      <c r="E1816" s="190" t="s">
        <v>145</v>
      </c>
      <c r="G1816" s="190" t="s">
        <v>147</v>
      </c>
      <c r="I1816" s="190" t="s">
        <v>146</v>
      </c>
      <c r="J1816" s="190" t="s">
        <v>146</v>
      </c>
      <c r="K1816" s="190" t="s">
        <v>146</v>
      </c>
      <c r="M1816" s="190" t="s">
        <v>146</v>
      </c>
    </row>
    <row r="1817" spans="1:14" x14ac:dyDescent="0.2">
      <c r="A1817" s="190">
        <v>812285</v>
      </c>
      <c r="B1817" s="190" t="s">
        <v>58</v>
      </c>
      <c r="C1817" s="190" t="s">
        <v>147</v>
      </c>
      <c r="D1817" s="190" t="s">
        <v>147</v>
      </c>
      <c r="E1817" s="190" t="s">
        <v>146</v>
      </c>
      <c r="F1817" s="190" t="s">
        <v>147</v>
      </c>
      <c r="G1817" s="190" t="s">
        <v>147</v>
      </c>
      <c r="H1817" s="190" t="s">
        <v>147</v>
      </c>
      <c r="I1817" s="190" t="s">
        <v>146</v>
      </c>
      <c r="J1817" s="190" t="s">
        <v>146</v>
      </c>
      <c r="K1817" s="190" t="s">
        <v>146</v>
      </c>
      <c r="L1817" s="190" t="s">
        <v>146</v>
      </c>
      <c r="M1817" s="190" t="s">
        <v>146</v>
      </c>
      <c r="N1817" s="190" t="s">
        <v>146</v>
      </c>
    </row>
    <row r="1818" spans="1:14" x14ac:dyDescent="0.2">
      <c r="A1818" s="190">
        <v>812286</v>
      </c>
      <c r="B1818" s="190" t="s">
        <v>58</v>
      </c>
      <c r="C1818" s="190" t="s">
        <v>147</v>
      </c>
      <c r="D1818" s="190" t="s">
        <v>146</v>
      </c>
      <c r="E1818" s="190" t="s">
        <v>146</v>
      </c>
      <c r="F1818" s="190" t="s">
        <v>147</v>
      </c>
      <c r="G1818" s="190" t="s">
        <v>147</v>
      </c>
      <c r="H1818" s="190" t="s">
        <v>146</v>
      </c>
      <c r="I1818" s="190" t="s">
        <v>146</v>
      </c>
      <c r="J1818" s="190" t="s">
        <v>146</v>
      </c>
      <c r="K1818" s="190" t="s">
        <v>146</v>
      </c>
      <c r="L1818" s="190" t="s">
        <v>146</v>
      </c>
      <c r="M1818" s="190" t="s">
        <v>146</v>
      </c>
      <c r="N1818" s="190" t="s">
        <v>146</v>
      </c>
    </row>
    <row r="1819" spans="1:14" x14ac:dyDescent="0.2">
      <c r="A1819" s="190">
        <v>812287</v>
      </c>
      <c r="B1819" s="190" t="s">
        <v>58</v>
      </c>
      <c r="D1819" s="190" t="s">
        <v>146</v>
      </c>
      <c r="E1819" s="190" t="s">
        <v>146</v>
      </c>
      <c r="F1819" s="190" t="s">
        <v>147</v>
      </c>
      <c r="G1819" s="190" t="s">
        <v>146</v>
      </c>
      <c r="H1819" s="190" t="s">
        <v>147</v>
      </c>
      <c r="I1819" s="190" t="s">
        <v>146</v>
      </c>
      <c r="J1819" s="190" t="s">
        <v>146</v>
      </c>
      <c r="K1819" s="190" t="s">
        <v>146</v>
      </c>
      <c r="L1819" s="190" t="s">
        <v>146</v>
      </c>
      <c r="M1819" s="190" t="s">
        <v>146</v>
      </c>
      <c r="N1819" s="190" t="s">
        <v>146</v>
      </c>
    </row>
    <row r="1820" spans="1:14" x14ac:dyDescent="0.2">
      <c r="A1820" s="190">
        <v>812288</v>
      </c>
      <c r="B1820" s="190" t="s">
        <v>58</v>
      </c>
      <c r="D1820" s="190" t="s">
        <v>145</v>
      </c>
      <c r="E1820" s="190" t="s">
        <v>145</v>
      </c>
      <c r="F1820" s="190" t="s">
        <v>145</v>
      </c>
      <c r="J1820" s="190" t="s">
        <v>145</v>
      </c>
      <c r="K1820" s="190" t="s">
        <v>145</v>
      </c>
      <c r="L1820" s="190" t="s">
        <v>145</v>
      </c>
      <c r="M1820" s="190" t="s">
        <v>145</v>
      </c>
    </row>
    <row r="1821" spans="1:14" x14ac:dyDescent="0.2">
      <c r="A1821" s="190">
        <v>812289</v>
      </c>
      <c r="B1821" s="190" t="s">
        <v>58</v>
      </c>
      <c r="C1821" s="190" t="s">
        <v>147</v>
      </c>
      <c r="D1821" s="190" t="s">
        <v>147</v>
      </c>
      <c r="E1821" s="190" t="s">
        <v>147</v>
      </c>
      <c r="F1821" s="190" t="s">
        <v>147</v>
      </c>
      <c r="G1821" s="190" t="s">
        <v>146</v>
      </c>
      <c r="H1821" s="190" t="s">
        <v>146</v>
      </c>
      <c r="I1821" s="190" t="s">
        <v>146</v>
      </c>
      <c r="J1821" s="190" t="s">
        <v>146</v>
      </c>
      <c r="K1821" s="190" t="s">
        <v>146</v>
      </c>
      <c r="L1821" s="190" t="s">
        <v>146</v>
      </c>
      <c r="M1821" s="190" t="s">
        <v>146</v>
      </c>
      <c r="N1821" s="190" t="s">
        <v>146</v>
      </c>
    </row>
    <row r="1822" spans="1:14" x14ac:dyDescent="0.2">
      <c r="A1822" s="190">
        <v>812291</v>
      </c>
      <c r="B1822" s="190" t="s">
        <v>58</v>
      </c>
      <c r="C1822" s="190" t="s">
        <v>147</v>
      </c>
      <c r="D1822" s="190" t="s">
        <v>147</v>
      </c>
      <c r="E1822" s="190" t="s">
        <v>147</v>
      </c>
      <c r="F1822" s="190" t="s">
        <v>147</v>
      </c>
      <c r="G1822" s="190" t="s">
        <v>147</v>
      </c>
      <c r="H1822" s="190" t="s">
        <v>147</v>
      </c>
      <c r="I1822" s="190" t="s">
        <v>146</v>
      </c>
      <c r="J1822" s="190" t="s">
        <v>146</v>
      </c>
      <c r="K1822" s="190" t="s">
        <v>146</v>
      </c>
      <c r="L1822" s="190" t="s">
        <v>146</v>
      </c>
      <c r="M1822" s="190" t="s">
        <v>146</v>
      </c>
      <c r="N1822" s="190" t="s">
        <v>146</v>
      </c>
    </row>
    <row r="1823" spans="1:14" x14ac:dyDescent="0.2">
      <c r="A1823" s="190">
        <v>812292</v>
      </c>
      <c r="B1823" s="190" t="s">
        <v>58</v>
      </c>
      <c r="C1823" s="190" t="s">
        <v>147</v>
      </c>
      <c r="E1823" s="190" t="s">
        <v>147</v>
      </c>
      <c r="F1823" s="190" t="s">
        <v>146</v>
      </c>
      <c r="G1823" s="190" t="s">
        <v>146</v>
      </c>
      <c r="H1823" s="190" t="s">
        <v>146</v>
      </c>
      <c r="I1823" s="190" t="s">
        <v>146</v>
      </c>
      <c r="J1823" s="190" t="s">
        <v>146</v>
      </c>
      <c r="K1823" s="190" t="s">
        <v>146</v>
      </c>
      <c r="L1823" s="190" t="s">
        <v>146</v>
      </c>
      <c r="M1823" s="190" t="s">
        <v>146</v>
      </c>
      <c r="N1823" s="190" t="s">
        <v>146</v>
      </c>
    </row>
    <row r="1824" spans="1:14" x14ac:dyDescent="0.2">
      <c r="A1824" s="190">
        <v>812293</v>
      </c>
      <c r="B1824" s="190" t="s">
        <v>58</v>
      </c>
      <c r="C1824" s="190" t="s">
        <v>147</v>
      </c>
      <c r="D1824" s="190" t="s">
        <v>147</v>
      </c>
      <c r="E1824" s="190" t="s">
        <v>147</v>
      </c>
      <c r="F1824" s="190" t="s">
        <v>146</v>
      </c>
      <c r="G1824" s="190" t="s">
        <v>146</v>
      </c>
      <c r="H1824" s="190" t="s">
        <v>147</v>
      </c>
      <c r="I1824" s="190" t="s">
        <v>146</v>
      </c>
      <c r="J1824" s="190" t="s">
        <v>146</v>
      </c>
      <c r="K1824" s="190" t="s">
        <v>146</v>
      </c>
      <c r="L1824" s="190" t="s">
        <v>146</v>
      </c>
      <c r="M1824" s="190" t="s">
        <v>146</v>
      </c>
      <c r="N1824" s="190" t="s">
        <v>146</v>
      </c>
    </row>
    <row r="1825" spans="1:14" x14ac:dyDescent="0.2">
      <c r="A1825" s="190">
        <v>812294</v>
      </c>
      <c r="B1825" s="190" t="s">
        <v>58</v>
      </c>
      <c r="D1825" s="190" t="s">
        <v>146</v>
      </c>
      <c r="E1825" s="190" t="s">
        <v>147</v>
      </c>
      <c r="F1825" s="190" t="s">
        <v>146</v>
      </c>
      <c r="G1825" s="190" t="s">
        <v>146</v>
      </c>
      <c r="I1825" s="190" t="s">
        <v>146</v>
      </c>
      <c r="J1825" s="190" t="s">
        <v>146</v>
      </c>
      <c r="K1825" s="190" t="s">
        <v>146</v>
      </c>
      <c r="L1825" s="190" t="s">
        <v>146</v>
      </c>
      <c r="M1825" s="190" t="s">
        <v>146</v>
      </c>
      <c r="N1825" s="190" t="s">
        <v>146</v>
      </c>
    </row>
    <row r="1826" spans="1:14" x14ac:dyDescent="0.2">
      <c r="A1826" s="190">
        <v>812296</v>
      </c>
      <c r="B1826" s="190" t="s">
        <v>58</v>
      </c>
      <c r="C1826" s="190" t="s">
        <v>145</v>
      </c>
      <c r="D1826" s="190" t="s">
        <v>145</v>
      </c>
      <c r="E1826" s="190" t="s">
        <v>145</v>
      </c>
      <c r="F1826" s="190" t="s">
        <v>145</v>
      </c>
      <c r="G1826" s="190" t="s">
        <v>145</v>
      </c>
      <c r="H1826" s="190" t="s">
        <v>145</v>
      </c>
      <c r="I1826" s="190" t="s">
        <v>147</v>
      </c>
      <c r="J1826" s="190" t="s">
        <v>146</v>
      </c>
      <c r="K1826" s="190" t="s">
        <v>146</v>
      </c>
      <c r="L1826" s="190" t="s">
        <v>146</v>
      </c>
      <c r="M1826" s="190" t="s">
        <v>146</v>
      </c>
      <c r="N1826" s="190" t="s">
        <v>147</v>
      </c>
    </row>
    <row r="1827" spans="1:14" x14ac:dyDescent="0.2">
      <c r="A1827" s="190">
        <v>812298</v>
      </c>
      <c r="B1827" s="190" t="s">
        <v>58</v>
      </c>
      <c r="C1827" s="190" t="s">
        <v>147</v>
      </c>
      <c r="H1827" s="190" t="s">
        <v>145</v>
      </c>
      <c r="I1827" s="190" t="s">
        <v>147</v>
      </c>
      <c r="J1827" s="190" t="s">
        <v>147</v>
      </c>
      <c r="K1827" s="190" t="s">
        <v>147</v>
      </c>
      <c r="L1827" s="190" t="s">
        <v>147</v>
      </c>
      <c r="M1827" s="190" t="s">
        <v>147</v>
      </c>
      <c r="N1827" s="190" t="s">
        <v>147</v>
      </c>
    </row>
    <row r="1828" spans="1:14" x14ac:dyDescent="0.2">
      <c r="A1828" s="190">
        <v>812300</v>
      </c>
      <c r="B1828" s="190" t="s">
        <v>58</v>
      </c>
      <c r="D1828" s="190" t="s">
        <v>147</v>
      </c>
      <c r="F1828" s="190" t="s">
        <v>147</v>
      </c>
      <c r="G1828" s="190" t="s">
        <v>146</v>
      </c>
      <c r="H1828" s="190" t="s">
        <v>146</v>
      </c>
      <c r="I1828" s="190" t="s">
        <v>146</v>
      </c>
      <c r="J1828" s="190" t="s">
        <v>146</v>
      </c>
      <c r="K1828" s="190" t="s">
        <v>146</v>
      </c>
      <c r="L1828" s="190" t="s">
        <v>146</v>
      </c>
      <c r="M1828" s="190" t="s">
        <v>146</v>
      </c>
      <c r="N1828" s="190" t="s">
        <v>146</v>
      </c>
    </row>
    <row r="1829" spans="1:14" x14ac:dyDescent="0.2">
      <c r="A1829" s="190">
        <v>812301</v>
      </c>
      <c r="B1829" s="190" t="s">
        <v>58</v>
      </c>
      <c r="C1829" s="190" t="s">
        <v>145</v>
      </c>
      <c r="D1829" s="190" t="s">
        <v>146</v>
      </c>
      <c r="E1829" s="190" t="s">
        <v>147</v>
      </c>
      <c r="F1829" s="190" t="s">
        <v>147</v>
      </c>
      <c r="G1829" s="190" t="s">
        <v>147</v>
      </c>
      <c r="H1829" s="190" t="s">
        <v>145</v>
      </c>
      <c r="J1829" s="190" t="s">
        <v>146</v>
      </c>
      <c r="K1829" s="190" t="s">
        <v>147</v>
      </c>
      <c r="L1829" s="190" t="s">
        <v>146</v>
      </c>
      <c r="M1829" s="190" t="s">
        <v>146</v>
      </c>
      <c r="N1829" s="190" t="s">
        <v>147</v>
      </c>
    </row>
    <row r="1830" spans="1:14" x14ac:dyDescent="0.2">
      <c r="A1830" s="190">
        <v>812303</v>
      </c>
      <c r="B1830" s="190" t="s">
        <v>58</v>
      </c>
      <c r="C1830" s="190" t="s">
        <v>147</v>
      </c>
      <c r="D1830" s="190" t="s">
        <v>146</v>
      </c>
      <c r="E1830" s="190" t="s">
        <v>147</v>
      </c>
      <c r="F1830" s="190" t="s">
        <v>147</v>
      </c>
      <c r="G1830" s="190" t="s">
        <v>147</v>
      </c>
      <c r="H1830" s="190" t="s">
        <v>146</v>
      </c>
      <c r="I1830" s="190" t="s">
        <v>146</v>
      </c>
      <c r="J1830" s="190" t="s">
        <v>146</v>
      </c>
      <c r="K1830" s="190" t="s">
        <v>146</v>
      </c>
      <c r="L1830" s="190" t="s">
        <v>146</v>
      </c>
      <c r="M1830" s="190" t="s">
        <v>146</v>
      </c>
      <c r="N1830" s="190" t="s">
        <v>146</v>
      </c>
    </row>
    <row r="1831" spans="1:14" x14ac:dyDescent="0.2">
      <c r="A1831" s="190">
        <v>812304</v>
      </c>
      <c r="B1831" s="190" t="s">
        <v>58</v>
      </c>
      <c r="D1831" s="190" t="s">
        <v>147</v>
      </c>
      <c r="E1831" s="190" t="s">
        <v>146</v>
      </c>
      <c r="F1831" s="190" t="s">
        <v>146</v>
      </c>
      <c r="J1831" s="190" t="s">
        <v>146</v>
      </c>
      <c r="K1831" s="190" t="s">
        <v>146</v>
      </c>
      <c r="M1831" s="190" t="s">
        <v>146</v>
      </c>
    </row>
    <row r="1832" spans="1:14" x14ac:dyDescent="0.2">
      <c r="A1832" s="190">
        <v>812307</v>
      </c>
      <c r="B1832" s="190" t="s">
        <v>58</v>
      </c>
      <c r="C1832" s="190" t="s">
        <v>147</v>
      </c>
      <c r="D1832" s="190" t="s">
        <v>147</v>
      </c>
      <c r="E1832" s="190" t="s">
        <v>146</v>
      </c>
      <c r="F1832" s="190" t="s">
        <v>147</v>
      </c>
      <c r="G1832" s="190" t="s">
        <v>146</v>
      </c>
      <c r="H1832" s="190" t="s">
        <v>147</v>
      </c>
      <c r="I1832" s="190" t="s">
        <v>146</v>
      </c>
      <c r="J1832" s="190" t="s">
        <v>146</v>
      </c>
      <c r="K1832" s="190" t="s">
        <v>146</v>
      </c>
      <c r="L1832" s="190" t="s">
        <v>146</v>
      </c>
      <c r="M1832" s="190" t="s">
        <v>146</v>
      </c>
      <c r="N1832" s="190" t="s">
        <v>146</v>
      </c>
    </row>
    <row r="1833" spans="1:14" x14ac:dyDescent="0.2">
      <c r="A1833" s="190">
        <v>812308</v>
      </c>
      <c r="B1833" s="190" t="s">
        <v>58</v>
      </c>
      <c r="C1833" s="190" t="s">
        <v>147</v>
      </c>
      <c r="D1833" s="190" t="s">
        <v>147</v>
      </c>
      <c r="E1833" s="190" t="s">
        <v>147</v>
      </c>
      <c r="F1833" s="190" t="s">
        <v>147</v>
      </c>
      <c r="G1833" s="190" t="s">
        <v>147</v>
      </c>
      <c r="H1833" s="190" t="s">
        <v>147</v>
      </c>
      <c r="I1833" s="190" t="s">
        <v>146</v>
      </c>
      <c r="J1833" s="190" t="s">
        <v>146</v>
      </c>
      <c r="K1833" s="190" t="s">
        <v>146</v>
      </c>
      <c r="L1833" s="190" t="s">
        <v>146</v>
      </c>
      <c r="M1833" s="190" t="s">
        <v>146</v>
      </c>
      <c r="N1833" s="190" t="s">
        <v>146</v>
      </c>
    </row>
    <row r="1834" spans="1:14" x14ac:dyDescent="0.2">
      <c r="A1834" s="190">
        <v>812309</v>
      </c>
      <c r="B1834" s="190" t="s">
        <v>58</v>
      </c>
      <c r="C1834" s="190" t="s">
        <v>145</v>
      </c>
      <c r="D1834" s="190" t="s">
        <v>145</v>
      </c>
      <c r="E1834" s="190" t="s">
        <v>145</v>
      </c>
      <c r="F1834" s="190" t="s">
        <v>145</v>
      </c>
      <c r="G1834" s="190" t="s">
        <v>145</v>
      </c>
      <c r="H1834" s="190" t="s">
        <v>145</v>
      </c>
      <c r="I1834" s="190" t="s">
        <v>146</v>
      </c>
      <c r="J1834" s="190" t="s">
        <v>146</v>
      </c>
      <c r="K1834" s="190" t="s">
        <v>146</v>
      </c>
      <c r="L1834" s="190" t="s">
        <v>146</v>
      </c>
      <c r="M1834" s="190" t="s">
        <v>146</v>
      </c>
      <c r="N1834" s="190" t="s">
        <v>146</v>
      </c>
    </row>
    <row r="1835" spans="1:14" x14ac:dyDescent="0.2">
      <c r="A1835" s="190">
        <v>812310</v>
      </c>
      <c r="B1835" s="190" t="s">
        <v>58</v>
      </c>
      <c r="C1835" s="190" t="s">
        <v>145</v>
      </c>
      <c r="D1835" s="190" t="s">
        <v>145</v>
      </c>
      <c r="E1835" s="190" t="s">
        <v>147</v>
      </c>
      <c r="F1835" s="190" t="s">
        <v>145</v>
      </c>
      <c r="G1835" s="190" t="s">
        <v>147</v>
      </c>
      <c r="H1835" s="190" t="s">
        <v>145</v>
      </c>
      <c r="I1835" s="190" t="s">
        <v>146</v>
      </c>
      <c r="J1835" s="190" t="s">
        <v>146</v>
      </c>
      <c r="K1835" s="190" t="s">
        <v>146</v>
      </c>
      <c r="L1835" s="190" t="s">
        <v>146</v>
      </c>
      <c r="M1835" s="190" t="s">
        <v>146</v>
      </c>
      <c r="N1835" s="190" t="s">
        <v>146</v>
      </c>
    </row>
    <row r="1836" spans="1:14" x14ac:dyDescent="0.2">
      <c r="A1836" s="190">
        <v>812312</v>
      </c>
      <c r="B1836" s="190" t="s">
        <v>58</v>
      </c>
      <c r="C1836" s="190" t="s">
        <v>147</v>
      </c>
      <c r="D1836" s="190" t="s">
        <v>147</v>
      </c>
      <c r="E1836" s="190" t="s">
        <v>147</v>
      </c>
      <c r="F1836" s="190" t="s">
        <v>147</v>
      </c>
      <c r="G1836" s="190" t="s">
        <v>146</v>
      </c>
      <c r="H1836" s="190" t="s">
        <v>146</v>
      </c>
      <c r="I1836" s="190" t="s">
        <v>146</v>
      </c>
      <c r="J1836" s="190" t="s">
        <v>146</v>
      </c>
      <c r="K1836" s="190" t="s">
        <v>146</v>
      </c>
      <c r="L1836" s="190" t="s">
        <v>146</v>
      </c>
      <c r="M1836" s="190" t="s">
        <v>146</v>
      </c>
      <c r="N1836" s="190" t="s">
        <v>146</v>
      </c>
    </row>
    <row r="1837" spans="1:14" x14ac:dyDescent="0.2">
      <c r="A1837" s="190">
        <v>812313</v>
      </c>
      <c r="B1837" s="190" t="s">
        <v>58</v>
      </c>
      <c r="C1837" s="190" t="s">
        <v>147</v>
      </c>
      <c r="D1837" s="190" t="s">
        <v>147</v>
      </c>
      <c r="E1837" s="190" t="s">
        <v>146</v>
      </c>
      <c r="F1837" s="190" t="s">
        <v>147</v>
      </c>
      <c r="H1837" s="190" t="s">
        <v>147</v>
      </c>
      <c r="I1837" s="190" t="s">
        <v>146</v>
      </c>
      <c r="J1837" s="190" t="s">
        <v>146</v>
      </c>
      <c r="K1837" s="190" t="s">
        <v>146</v>
      </c>
      <c r="L1837" s="190" t="s">
        <v>146</v>
      </c>
      <c r="M1837" s="190" t="s">
        <v>146</v>
      </c>
      <c r="N1837" s="190" t="s">
        <v>146</v>
      </c>
    </row>
    <row r="1838" spans="1:14" x14ac:dyDescent="0.2">
      <c r="A1838" s="190">
        <v>812314</v>
      </c>
      <c r="B1838" s="190" t="s">
        <v>58</v>
      </c>
      <c r="C1838" s="190" t="s">
        <v>147</v>
      </c>
      <c r="D1838" s="190" t="s">
        <v>147</v>
      </c>
      <c r="E1838" s="190" t="s">
        <v>147</v>
      </c>
      <c r="F1838" s="190" t="s">
        <v>147</v>
      </c>
      <c r="G1838" s="190" t="s">
        <v>147</v>
      </c>
      <c r="H1838" s="190" t="s">
        <v>147</v>
      </c>
      <c r="I1838" s="190" t="s">
        <v>146</v>
      </c>
      <c r="J1838" s="190" t="s">
        <v>146</v>
      </c>
      <c r="K1838" s="190" t="s">
        <v>146</v>
      </c>
      <c r="L1838" s="190" t="s">
        <v>146</v>
      </c>
      <c r="M1838" s="190" t="s">
        <v>146</v>
      </c>
      <c r="N1838" s="190" t="s">
        <v>146</v>
      </c>
    </row>
    <row r="1839" spans="1:14" x14ac:dyDescent="0.2">
      <c r="A1839" s="190">
        <v>812315</v>
      </c>
      <c r="B1839" s="190" t="s">
        <v>58</v>
      </c>
      <c r="E1839" s="190" t="s">
        <v>145</v>
      </c>
      <c r="I1839" s="190" t="s">
        <v>147</v>
      </c>
      <c r="J1839" s="190" t="s">
        <v>147</v>
      </c>
      <c r="K1839" s="190" t="s">
        <v>147</v>
      </c>
      <c r="L1839" s="190" t="s">
        <v>146</v>
      </c>
    </row>
    <row r="1840" spans="1:14" x14ac:dyDescent="0.2">
      <c r="A1840" s="190">
        <v>812316</v>
      </c>
      <c r="B1840" s="190" t="s">
        <v>58</v>
      </c>
      <c r="C1840" s="190" t="s">
        <v>147</v>
      </c>
      <c r="D1840" s="190" t="s">
        <v>146</v>
      </c>
      <c r="E1840" s="190" t="s">
        <v>146</v>
      </c>
      <c r="F1840" s="190" t="s">
        <v>147</v>
      </c>
      <c r="G1840" s="190" t="s">
        <v>146</v>
      </c>
      <c r="H1840" s="190" t="s">
        <v>147</v>
      </c>
      <c r="I1840" s="190" t="s">
        <v>146</v>
      </c>
      <c r="J1840" s="190" t="s">
        <v>146</v>
      </c>
      <c r="K1840" s="190" t="s">
        <v>146</v>
      </c>
      <c r="L1840" s="190" t="s">
        <v>146</v>
      </c>
      <c r="M1840" s="190" t="s">
        <v>146</v>
      </c>
      <c r="N1840" s="190" t="s">
        <v>146</v>
      </c>
    </row>
    <row r="1841" spans="1:14" x14ac:dyDescent="0.2">
      <c r="A1841" s="190">
        <v>812317</v>
      </c>
      <c r="B1841" s="190" t="s">
        <v>58</v>
      </c>
      <c r="C1841" s="190" t="s">
        <v>147</v>
      </c>
      <c r="D1841" s="190" t="s">
        <v>147</v>
      </c>
      <c r="E1841" s="190" t="s">
        <v>147</v>
      </c>
      <c r="F1841" s="190" t="s">
        <v>146</v>
      </c>
      <c r="G1841" s="190" t="s">
        <v>146</v>
      </c>
      <c r="H1841" s="190" t="s">
        <v>146</v>
      </c>
      <c r="I1841" s="190" t="s">
        <v>146</v>
      </c>
      <c r="J1841" s="190" t="s">
        <v>146</v>
      </c>
      <c r="K1841" s="190" t="s">
        <v>146</v>
      </c>
      <c r="L1841" s="190" t="s">
        <v>146</v>
      </c>
      <c r="M1841" s="190" t="s">
        <v>146</v>
      </c>
      <c r="N1841" s="190" t="s">
        <v>146</v>
      </c>
    </row>
    <row r="1842" spans="1:14" x14ac:dyDescent="0.2">
      <c r="A1842" s="190">
        <v>812319</v>
      </c>
      <c r="B1842" s="190" t="s">
        <v>58</v>
      </c>
      <c r="C1842" s="190" t="s">
        <v>147</v>
      </c>
      <c r="D1842" s="190" t="s">
        <v>147</v>
      </c>
      <c r="E1842" s="190" t="s">
        <v>147</v>
      </c>
      <c r="F1842" s="190" t="s">
        <v>147</v>
      </c>
      <c r="G1842" s="190" t="s">
        <v>146</v>
      </c>
      <c r="H1842" s="190" t="s">
        <v>147</v>
      </c>
      <c r="I1842" s="190" t="s">
        <v>146</v>
      </c>
      <c r="J1842" s="190" t="s">
        <v>146</v>
      </c>
      <c r="K1842" s="190" t="s">
        <v>146</v>
      </c>
      <c r="L1842" s="190" t="s">
        <v>146</v>
      </c>
      <c r="M1842" s="190" t="s">
        <v>146</v>
      </c>
      <c r="N1842" s="190" t="s">
        <v>146</v>
      </c>
    </row>
    <row r="1843" spans="1:14" x14ac:dyDescent="0.2">
      <c r="A1843" s="190">
        <v>812320</v>
      </c>
      <c r="B1843" s="190" t="s">
        <v>58</v>
      </c>
      <c r="C1843" s="190" t="s">
        <v>147</v>
      </c>
      <c r="D1843" s="190" t="s">
        <v>147</v>
      </c>
      <c r="E1843" s="190" t="s">
        <v>145</v>
      </c>
      <c r="F1843" s="190" t="s">
        <v>146</v>
      </c>
      <c r="G1843" s="190" t="s">
        <v>147</v>
      </c>
      <c r="H1843" s="190" t="s">
        <v>147</v>
      </c>
      <c r="I1843" s="190" t="s">
        <v>147</v>
      </c>
      <c r="J1843" s="190" t="s">
        <v>146</v>
      </c>
      <c r="K1843" s="190" t="s">
        <v>146</v>
      </c>
      <c r="L1843" s="190" t="s">
        <v>146</v>
      </c>
      <c r="M1843" s="190" t="s">
        <v>147</v>
      </c>
      <c r="N1843" s="190" t="s">
        <v>146</v>
      </c>
    </row>
    <row r="1844" spans="1:14" x14ac:dyDescent="0.2">
      <c r="A1844" s="190">
        <v>812321</v>
      </c>
      <c r="B1844" s="190" t="s">
        <v>58</v>
      </c>
      <c r="C1844" s="190" t="s">
        <v>147</v>
      </c>
      <c r="D1844" s="190" t="s">
        <v>147</v>
      </c>
      <c r="E1844" s="190" t="s">
        <v>146</v>
      </c>
      <c r="F1844" s="190" t="s">
        <v>146</v>
      </c>
      <c r="G1844" s="190" t="s">
        <v>145</v>
      </c>
      <c r="H1844" s="190" t="s">
        <v>145</v>
      </c>
      <c r="I1844" s="190" t="s">
        <v>146</v>
      </c>
      <c r="J1844" s="190" t="s">
        <v>146</v>
      </c>
      <c r="K1844" s="190" t="s">
        <v>146</v>
      </c>
      <c r="L1844" s="190" t="s">
        <v>146</v>
      </c>
      <c r="M1844" s="190" t="s">
        <v>146</v>
      </c>
      <c r="N1844" s="190" t="s">
        <v>146</v>
      </c>
    </row>
    <row r="1845" spans="1:14" x14ac:dyDescent="0.2">
      <c r="A1845" s="190">
        <v>812323</v>
      </c>
      <c r="B1845" s="190" t="s">
        <v>58</v>
      </c>
      <c r="C1845" s="190" t="s">
        <v>147</v>
      </c>
      <c r="D1845" s="190" t="s">
        <v>147</v>
      </c>
      <c r="E1845" s="190" t="s">
        <v>147</v>
      </c>
      <c r="F1845" s="190" t="s">
        <v>147</v>
      </c>
      <c r="G1845" s="190" t="s">
        <v>147</v>
      </c>
      <c r="H1845" s="190" t="s">
        <v>147</v>
      </c>
      <c r="I1845" s="190" t="s">
        <v>146</v>
      </c>
      <c r="J1845" s="190" t="s">
        <v>146</v>
      </c>
      <c r="K1845" s="190" t="s">
        <v>146</v>
      </c>
      <c r="L1845" s="190" t="s">
        <v>146</v>
      </c>
      <c r="M1845" s="190" t="s">
        <v>146</v>
      </c>
      <c r="N1845" s="190" t="s">
        <v>146</v>
      </c>
    </row>
    <row r="1846" spans="1:14" x14ac:dyDescent="0.2">
      <c r="A1846" s="190">
        <v>812324</v>
      </c>
      <c r="B1846" s="190" t="s">
        <v>58</v>
      </c>
      <c r="C1846" s="190" t="s">
        <v>147</v>
      </c>
      <c r="D1846" s="190" t="s">
        <v>147</v>
      </c>
      <c r="E1846" s="190" t="s">
        <v>146</v>
      </c>
      <c r="F1846" s="190" t="s">
        <v>147</v>
      </c>
      <c r="G1846" s="190" t="s">
        <v>147</v>
      </c>
      <c r="H1846" s="190" t="s">
        <v>146</v>
      </c>
      <c r="I1846" s="190" t="s">
        <v>146</v>
      </c>
      <c r="J1846" s="190" t="s">
        <v>146</v>
      </c>
      <c r="K1846" s="190" t="s">
        <v>146</v>
      </c>
      <c r="L1846" s="190" t="s">
        <v>146</v>
      </c>
      <c r="M1846" s="190" t="s">
        <v>146</v>
      </c>
      <c r="N1846" s="190" t="s">
        <v>146</v>
      </c>
    </row>
    <row r="1847" spans="1:14" x14ac:dyDescent="0.2">
      <c r="A1847" s="190">
        <v>812325</v>
      </c>
      <c r="B1847" s="190" t="s">
        <v>58</v>
      </c>
      <c r="C1847" s="190" t="s">
        <v>147</v>
      </c>
      <c r="D1847" s="190" t="s">
        <v>146</v>
      </c>
      <c r="E1847" s="190" t="s">
        <v>146</v>
      </c>
      <c r="F1847" s="190" t="s">
        <v>147</v>
      </c>
      <c r="G1847" s="190" t="s">
        <v>147</v>
      </c>
      <c r="H1847" s="190" t="s">
        <v>147</v>
      </c>
      <c r="I1847" s="190" t="s">
        <v>146</v>
      </c>
      <c r="J1847" s="190" t="s">
        <v>146</v>
      </c>
      <c r="K1847" s="190" t="s">
        <v>146</v>
      </c>
      <c r="L1847" s="190" t="s">
        <v>146</v>
      </c>
      <c r="M1847" s="190" t="s">
        <v>146</v>
      </c>
      <c r="N1847" s="190" t="s">
        <v>146</v>
      </c>
    </row>
    <row r="1848" spans="1:14" x14ac:dyDescent="0.2">
      <c r="A1848" s="190">
        <v>812326</v>
      </c>
      <c r="B1848" s="190" t="s">
        <v>58</v>
      </c>
      <c r="C1848" s="190" t="s">
        <v>147</v>
      </c>
      <c r="D1848" s="190" t="s">
        <v>147</v>
      </c>
      <c r="E1848" s="190" t="s">
        <v>146</v>
      </c>
      <c r="F1848" s="190" t="s">
        <v>147</v>
      </c>
      <c r="G1848" s="190" t="s">
        <v>147</v>
      </c>
      <c r="H1848" s="190" t="s">
        <v>147</v>
      </c>
      <c r="I1848" s="190" t="s">
        <v>146</v>
      </c>
      <c r="J1848" s="190" t="s">
        <v>146</v>
      </c>
      <c r="K1848" s="190" t="s">
        <v>146</v>
      </c>
      <c r="L1848" s="190" t="s">
        <v>146</v>
      </c>
      <c r="M1848" s="190" t="s">
        <v>146</v>
      </c>
      <c r="N1848" s="190" t="s">
        <v>146</v>
      </c>
    </row>
    <row r="1849" spans="1:14" x14ac:dyDescent="0.2">
      <c r="A1849" s="190">
        <v>812330</v>
      </c>
      <c r="B1849" s="190" t="s">
        <v>58</v>
      </c>
      <c r="D1849" s="190" t="s">
        <v>146</v>
      </c>
      <c r="E1849" s="190" t="s">
        <v>147</v>
      </c>
      <c r="F1849" s="190" t="s">
        <v>147</v>
      </c>
      <c r="G1849" s="190" t="s">
        <v>146</v>
      </c>
      <c r="H1849" s="190" t="s">
        <v>147</v>
      </c>
      <c r="I1849" s="190" t="s">
        <v>146</v>
      </c>
      <c r="J1849" s="190" t="s">
        <v>146</v>
      </c>
      <c r="K1849" s="190" t="s">
        <v>146</v>
      </c>
      <c r="L1849" s="190" t="s">
        <v>146</v>
      </c>
      <c r="M1849" s="190" t="s">
        <v>146</v>
      </c>
      <c r="N1849" s="190" t="s">
        <v>146</v>
      </c>
    </row>
    <row r="1850" spans="1:14" x14ac:dyDescent="0.2">
      <c r="A1850" s="190">
        <v>812331</v>
      </c>
      <c r="B1850" s="190" t="s">
        <v>58</v>
      </c>
      <c r="C1850" s="190" t="s">
        <v>147</v>
      </c>
      <c r="E1850" s="190" t="s">
        <v>147</v>
      </c>
      <c r="H1850" s="190" t="s">
        <v>147</v>
      </c>
      <c r="I1850" s="190" t="s">
        <v>146</v>
      </c>
      <c r="J1850" s="190" t="s">
        <v>146</v>
      </c>
      <c r="K1850" s="190" t="s">
        <v>146</v>
      </c>
      <c r="L1850" s="190" t="s">
        <v>146</v>
      </c>
      <c r="M1850" s="190" t="s">
        <v>146</v>
      </c>
      <c r="N1850" s="190" t="s">
        <v>146</v>
      </c>
    </row>
    <row r="1851" spans="1:14" x14ac:dyDescent="0.2">
      <c r="A1851" s="190">
        <v>812332</v>
      </c>
      <c r="B1851" s="190" t="s">
        <v>58</v>
      </c>
      <c r="C1851" s="190" t="s">
        <v>147</v>
      </c>
      <c r="D1851" s="190" t="s">
        <v>147</v>
      </c>
      <c r="E1851" s="190" t="s">
        <v>146</v>
      </c>
      <c r="F1851" s="190" t="s">
        <v>147</v>
      </c>
      <c r="G1851" s="190" t="s">
        <v>147</v>
      </c>
      <c r="H1851" s="190" t="s">
        <v>146</v>
      </c>
      <c r="I1851" s="190" t="s">
        <v>146</v>
      </c>
      <c r="J1851" s="190" t="s">
        <v>146</v>
      </c>
      <c r="K1851" s="190" t="s">
        <v>146</v>
      </c>
      <c r="L1851" s="190" t="s">
        <v>146</v>
      </c>
      <c r="M1851" s="190" t="s">
        <v>146</v>
      </c>
      <c r="N1851" s="190" t="s">
        <v>146</v>
      </c>
    </row>
    <row r="1852" spans="1:14" x14ac:dyDescent="0.2">
      <c r="A1852" s="190">
        <v>812334</v>
      </c>
      <c r="B1852" s="190" t="s">
        <v>58</v>
      </c>
      <c r="C1852" s="190" t="s">
        <v>147</v>
      </c>
      <c r="D1852" s="190" t="s">
        <v>147</v>
      </c>
      <c r="E1852" s="190" t="s">
        <v>147</v>
      </c>
      <c r="F1852" s="190" t="s">
        <v>146</v>
      </c>
      <c r="G1852" s="190" t="s">
        <v>146</v>
      </c>
      <c r="H1852" s="190" t="s">
        <v>147</v>
      </c>
      <c r="I1852" s="190" t="s">
        <v>146</v>
      </c>
      <c r="J1852" s="190" t="s">
        <v>146</v>
      </c>
      <c r="K1852" s="190" t="s">
        <v>146</v>
      </c>
      <c r="L1852" s="190" t="s">
        <v>146</v>
      </c>
      <c r="M1852" s="190" t="s">
        <v>146</v>
      </c>
      <c r="N1852" s="190" t="s">
        <v>146</v>
      </c>
    </row>
    <row r="1853" spans="1:14" x14ac:dyDescent="0.2">
      <c r="A1853" s="190">
        <v>812335</v>
      </c>
      <c r="B1853" s="190" t="s">
        <v>58</v>
      </c>
      <c r="D1853" s="190" t="s">
        <v>145</v>
      </c>
      <c r="F1853" s="190" t="s">
        <v>145</v>
      </c>
      <c r="H1853" s="190" t="s">
        <v>147</v>
      </c>
      <c r="I1853" s="190" t="s">
        <v>147</v>
      </c>
      <c r="J1853" s="190" t="s">
        <v>145</v>
      </c>
    </row>
    <row r="1854" spans="1:14" x14ac:dyDescent="0.2">
      <c r="A1854" s="190">
        <v>812336</v>
      </c>
      <c r="B1854" s="190" t="s">
        <v>58</v>
      </c>
      <c r="C1854" s="190" t="s">
        <v>147</v>
      </c>
      <c r="D1854" s="190" t="s">
        <v>146</v>
      </c>
      <c r="E1854" s="190" t="s">
        <v>147</v>
      </c>
      <c r="F1854" s="190" t="s">
        <v>147</v>
      </c>
      <c r="G1854" s="190" t="s">
        <v>147</v>
      </c>
      <c r="H1854" s="190" t="s">
        <v>147</v>
      </c>
      <c r="I1854" s="190" t="s">
        <v>146</v>
      </c>
      <c r="J1854" s="190" t="s">
        <v>146</v>
      </c>
      <c r="K1854" s="190" t="s">
        <v>146</v>
      </c>
      <c r="L1854" s="190" t="s">
        <v>146</v>
      </c>
      <c r="M1854" s="190" t="s">
        <v>146</v>
      </c>
      <c r="N1854" s="190" t="s">
        <v>146</v>
      </c>
    </row>
    <row r="1855" spans="1:14" x14ac:dyDescent="0.2">
      <c r="A1855" s="190">
        <v>812337</v>
      </c>
      <c r="B1855" s="190" t="s">
        <v>58</v>
      </c>
      <c r="C1855" s="190" t="s">
        <v>147</v>
      </c>
      <c r="D1855" s="190" t="s">
        <v>147</v>
      </c>
      <c r="H1855" s="190" t="s">
        <v>146</v>
      </c>
      <c r="I1855" s="190" t="s">
        <v>146</v>
      </c>
      <c r="J1855" s="190" t="s">
        <v>146</v>
      </c>
      <c r="K1855" s="190" t="s">
        <v>146</v>
      </c>
      <c r="L1855" s="190" t="s">
        <v>146</v>
      </c>
      <c r="M1855" s="190" t="s">
        <v>146</v>
      </c>
      <c r="N1855" s="190" t="s">
        <v>146</v>
      </c>
    </row>
    <row r="1856" spans="1:14" x14ac:dyDescent="0.2">
      <c r="A1856" s="190">
        <v>812340</v>
      </c>
      <c r="B1856" s="190" t="s">
        <v>58</v>
      </c>
      <c r="D1856" s="190" t="s">
        <v>147</v>
      </c>
      <c r="F1856" s="190" t="s">
        <v>145</v>
      </c>
      <c r="H1856" s="190" t="s">
        <v>145</v>
      </c>
      <c r="K1856" s="190" t="s">
        <v>145</v>
      </c>
      <c r="L1856" s="190" t="s">
        <v>147</v>
      </c>
      <c r="N1856" s="190" t="s">
        <v>147</v>
      </c>
    </row>
    <row r="1857" spans="1:14" x14ac:dyDescent="0.2">
      <c r="A1857" s="190">
        <v>812343</v>
      </c>
      <c r="B1857" s="190" t="s">
        <v>58</v>
      </c>
      <c r="C1857" s="190" t="s">
        <v>147</v>
      </c>
      <c r="E1857" s="190" t="s">
        <v>146</v>
      </c>
      <c r="F1857" s="190" t="s">
        <v>147</v>
      </c>
      <c r="G1857" s="190" t="s">
        <v>147</v>
      </c>
      <c r="H1857" s="190" t="s">
        <v>147</v>
      </c>
      <c r="I1857" s="190" t="s">
        <v>146</v>
      </c>
      <c r="J1857" s="190" t="s">
        <v>146</v>
      </c>
      <c r="K1857" s="190" t="s">
        <v>146</v>
      </c>
      <c r="L1857" s="190" t="s">
        <v>146</v>
      </c>
      <c r="M1857" s="190" t="s">
        <v>146</v>
      </c>
      <c r="N1857" s="190" t="s">
        <v>146</v>
      </c>
    </row>
    <row r="1858" spans="1:14" x14ac:dyDescent="0.2">
      <c r="A1858" s="190">
        <v>812344</v>
      </c>
      <c r="B1858" s="190" t="s">
        <v>58</v>
      </c>
      <c r="C1858" s="190" t="s">
        <v>145</v>
      </c>
      <c r="D1858" s="190" t="s">
        <v>145</v>
      </c>
      <c r="I1858" s="190" t="s">
        <v>145</v>
      </c>
      <c r="J1858" s="190" t="s">
        <v>145</v>
      </c>
      <c r="K1858" s="190" t="s">
        <v>145</v>
      </c>
      <c r="N1858" s="190" t="s">
        <v>145</v>
      </c>
    </row>
    <row r="1859" spans="1:14" x14ac:dyDescent="0.2">
      <c r="A1859" s="190">
        <v>812346</v>
      </c>
      <c r="B1859" s="190" t="s">
        <v>58</v>
      </c>
      <c r="C1859" s="190" t="s">
        <v>147</v>
      </c>
      <c r="D1859" s="190" t="s">
        <v>147</v>
      </c>
      <c r="E1859" s="190" t="s">
        <v>147</v>
      </c>
      <c r="F1859" s="190" t="s">
        <v>147</v>
      </c>
      <c r="G1859" s="190" t="s">
        <v>146</v>
      </c>
      <c r="H1859" s="190" t="s">
        <v>146</v>
      </c>
      <c r="I1859" s="190" t="s">
        <v>146</v>
      </c>
      <c r="J1859" s="190" t="s">
        <v>146</v>
      </c>
      <c r="K1859" s="190" t="s">
        <v>146</v>
      </c>
      <c r="L1859" s="190" t="s">
        <v>146</v>
      </c>
      <c r="M1859" s="190" t="s">
        <v>146</v>
      </c>
      <c r="N1859" s="190" t="s">
        <v>146</v>
      </c>
    </row>
    <row r="1860" spans="1:14" x14ac:dyDescent="0.2">
      <c r="A1860" s="190">
        <v>812347</v>
      </c>
      <c r="B1860" s="190" t="s">
        <v>58</v>
      </c>
      <c r="C1860" s="190" t="s">
        <v>147</v>
      </c>
      <c r="D1860" s="190" t="s">
        <v>147</v>
      </c>
      <c r="E1860" s="190" t="s">
        <v>147</v>
      </c>
      <c r="F1860" s="190" t="s">
        <v>147</v>
      </c>
      <c r="G1860" s="190" t="s">
        <v>147</v>
      </c>
      <c r="H1860" s="190" t="s">
        <v>146</v>
      </c>
      <c r="I1860" s="190" t="s">
        <v>146</v>
      </c>
      <c r="J1860" s="190" t="s">
        <v>146</v>
      </c>
      <c r="K1860" s="190" t="s">
        <v>146</v>
      </c>
      <c r="L1860" s="190" t="s">
        <v>146</v>
      </c>
      <c r="M1860" s="190" t="s">
        <v>146</v>
      </c>
      <c r="N1860" s="190" t="s">
        <v>146</v>
      </c>
    </row>
    <row r="1861" spans="1:14" x14ac:dyDescent="0.2">
      <c r="A1861" s="190">
        <v>812349</v>
      </c>
      <c r="B1861" s="190" t="s">
        <v>58</v>
      </c>
      <c r="C1861" s="190" t="s">
        <v>145</v>
      </c>
      <c r="D1861" s="190" t="s">
        <v>146</v>
      </c>
      <c r="E1861" s="190" t="s">
        <v>145</v>
      </c>
      <c r="F1861" s="190" t="s">
        <v>145</v>
      </c>
      <c r="I1861" s="190" t="s">
        <v>145</v>
      </c>
      <c r="J1861" s="190" t="s">
        <v>147</v>
      </c>
      <c r="K1861" s="190" t="s">
        <v>147</v>
      </c>
      <c r="M1861" s="190" t="s">
        <v>146</v>
      </c>
      <c r="N1861" s="190" t="s">
        <v>147</v>
      </c>
    </row>
    <row r="1862" spans="1:14" x14ac:dyDescent="0.2">
      <c r="A1862" s="190">
        <v>812352</v>
      </c>
      <c r="B1862" s="190" t="s">
        <v>58</v>
      </c>
      <c r="C1862" s="190" t="s">
        <v>145</v>
      </c>
      <c r="D1862" s="190" t="s">
        <v>146</v>
      </c>
      <c r="E1862" s="190" t="s">
        <v>147</v>
      </c>
      <c r="F1862" s="190" t="s">
        <v>146</v>
      </c>
      <c r="G1862" s="190" t="s">
        <v>145</v>
      </c>
      <c r="H1862" s="190" t="s">
        <v>147</v>
      </c>
      <c r="I1862" s="190" t="s">
        <v>146</v>
      </c>
      <c r="J1862" s="190" t="s">
        <v>146</v>
      </c>
      <c r="K1862" s="190" t="s">
        <v>146</v>
      </c>
      <c r="L1862" s="190" t="s">
        <v>146</v>
      </c>
      <c r="M1862" s="190" t="s">
        <v>146</v>
      </c>
      <c r="N1862" s="190" t="s">
        <v>146</v>
      </c>
    </row>
    <row r="1863" spans="1:14" x14ac:dyDescent="0.2">
      <c r="A1863" s="190">
        <v>812353</v>
      </c>
      <c r="B1863" s="190" t="s">
        <v>58</v>
      </c>
      <c r="C1863" s="190" t="s">
        <v>147</v>
      </c>
      <c r="D1863" s="190" t="s">
        <v>147</v>
      </c>
      <c r="E1863" s="190" t="s">
        <v>147</v>
      </c>
      <c r="F1863" s="190" t="s">
        <v>147</v>
      </c>
      <c r="G1863" s="190" t="s">
        <v>147</v>
      </c>
      <c r="H1863" s="190" t="s">
        <v>147</v>
      </c>
      <c r="I1863" s="190" t="s">
        <v>146</v>
      </c>
      <c r="J1863" s="190" t="s">
        <v>146</v>
      </c>
      <c r="K1863" s="190" t="s">
        <v>146</v>
      </c>
      <c r="L1863" s="190" t="s">
        <v>146</v>
      </c>
      <c r="M1863" s="190" t="s">
        <v>146</v>
      </c>
      <c r="N1863" s="190" t="s">
        <v>146</v>
      </c>
    </row>
    <row r="1864" spans="1:14" x14ac:dyDescent="0.2">
      <c r="A1864" s="190">
        <v>812354</v>
      </c>
      <c r="B1864" s="190" t="s">
        <v>58</v>
      </c>
      <c r="C1864" s="190" t="s">
        <v>147</v>
      </c>
      <c r="D1864" s="190" t="s">
        <v>147</v>
      </c>
      <c r="E1864" s="190" t="s">
        <v>146</v>
      </c>
      <c r="F1864" s="190" t="s">
        <v>146</v>
      </c>
      <c r="H1864" s="190" t="s">
        <v>146</v>
      </c>
      <c r="I1864" s="190" t="s">
        <v>147</v>
      </c>
      <c r="J1864" s="190" t="s">
        <v>146</v>
      </c>
      <c r="K1864" s="190" t="s">
        <v>147</v>
      </c>
      <c r="L1864" s="190" t="s">
        <v>147</v>
      </c>
      <c r="M1864" s="190" t="s">
        <v>146</v>
      </c>
      <c r="N1864" s="190" t="s">
        <v>146</v>
      </c>
    </row>
    <row r="1865" spans="1:14" x14ac:dyDescent="0.2">
      <c r="A1865" s="190">
        <v>812355</v>
      </c>
      <c r="B1865" s="190" t="s">
        <v>58</v>
      </c>
      <c r="C1865" s="190" t="s">
        <v>147</v>
      </c>
      <c r="D1865" s="190" t="s">
        <v>146</v>
      </c>
      <c r="E1865" s="190" t="s">
        <v>146</v>
      </c>
      <c r="F1865" s="190" t="s">
        <v>147</v>
      </c>
      <c r="G1865" s="190" t="s">
        <v>146</v>
      </c>
      <c r="H1865" s="190" t="s">
        <v>147</v>
      </c>
      <c r="I1865" s="190" t="s">
        <v>146</v>
      </c>
      <c r="J1865" s="190" t="s">
        <v>146</v>
      </c>
      <c r="K1865" s="190" t="s">
        <v>146</v>
      </c>
      <c r="L1865" s="190" t="s">
        <v>146</v>
      </c>
      <c r="M1865" s="190" t="s">
        <v>146</v>
      </c>
      <c r="N1865" s="190" t="s">
        <v>146</v>
      </c>
    </row>
    <row r="1866" spans="1:14" x14ac:dyDescent="0.2">
      <c r="A1866" s="190">
        <v>812356</v>
      </c>
      <c r="B1866" s="190" t="s">
        <v>58</v>
      </c>
      <c r="C1866" s="190" t="s">
        <v>145</v>
      </c>
      <c r="D1866" s="190" t="s">
        <v>146</v>
      </c>
      <c r="E1866" s="190" t="s">
        <v>145</v>
      </c>
      <c r="F1866" s="190" t="s">
        <v>147</v>
      </c>
      <c r="G1866" s="190" t="s">
        <v>145</v>
      </c>
      <c r="H1866" s="190" t="s">
        <v>145</v>
      </c>
      <c r="I1866" s="190" t="s">
        <v>146</v>
      </c>
      <c r="J1866" s="190" t="s">
        <v>147</v>
      </c>
      <c r="K1866" s="190" t="s">
        <v>147</v>
      </c>
      <c r="L1866" s="190" t="s">
        <v>147</v>
      </c>
      <c r="M1866" s="190" t="s">
        <v>147</v>
      </c>
      <c r="N1866" s="190" t="s">
        <v>147</v>
      </c>
    </row>
    <row r="1867" spans="1:14" x14ac:dyDescent="0.2">
      <c r="A1867" s="190">
        <v>812357</v>
      </c>
      <c r="B1867" s="190" t="s">
        <v>58</v>
      </c>
      <c r="D1867" s="190" t="s">
        <v>147</v>
      </c>
      <c r="E1867" s="190" t="s">
        <v>147</v>
      </c>
      <c r="F1867" s="190" t="s">
        <v>146</v>
      </c>
      <c r="G1867" s="190" t="s">
        <v>146</v>
      </c>
      <c r="H1867" s="190" t="s">
        <v>147</v>
      </c>
      <c r="I1867" s="190" t="s">
        <v>146</v>
      </c>
      <c r="J1867" s="190" t="s">
        <v>146</v>
      </c>
      <c r="K1867" s="190" t="s">
        <v>146</v>
      </c>
      <c r="L1867" s="190" t="s">
        <v>146</v>
      </c>
      <c r="M1867" s="190" t="s">
        <v>146</v>
      </c>
      <c r="N1867" s="190" t="s">
        <v>146</v>
      </c>
    </row>
    <row r="1868" spans="1:14" x14ac:dyDescent="0.2">
      <c r="A1868" s="190">
        <v>812358</v>
      </c>
      <c r="B1868" s="190" t="s">
        <v>58</v>
      </c>
      <c r="C1868" s="190" t="s">
        <v>147</v>
      </c>
      <c r="D1868" s="190" t="s">
        <v>146</v>
      </c>
      <c r="E1868" s="190" t="s">
        <v>146</v>
      </c>
      <c r="F1868" s="190" t="s">
        <v>147</v>
      </c>
      <c r="G1868" s="190" t="s">
        <v>147</v>
      </c>
      <c r="H1868" s="190" t="s">
        <v>147</v>
      </c>
      <c r="I1868" s="190" t="s">
        <v>146</v>
      </c>
      <c r="J1868" s="190" t="s">
        <v>146</v>
      </c>
      <c r="K1868" s="190" t="s">
        <v>146</v>
      </c>
      <c r="L1868" s="190" t="s">
        <v>146</v>
      </c>
      <c r="M1868" s="190" t="s">
        <v>146</v>
      </c>
      <c r="N1868" s="190" t="s">
        <v>146</v>
      </c>
    </row>
    <row r="1869" spans="1:14" x14ac:dyDescent="0.2">
      <c r="A1869" s="190">
        <v>812360</v>
      </c>
      <c r="B1869" s="190" t="s">
        <v>58</v>
      </c>
      <c r="D1869" s="190" t="s">
        <v>147</v>
      </c>
      <c r="H1869" s="190" t="s">
        <v>145</v>
      </c>
      <c r="I1869" s="190" t="s">
        <v>146</v>
      </c>
      <c r="J1869" s="190" t="s">
        <v>146</v>
      </c>
      <c r="K1869" s="190" t="s">
        <v>146</v>
      </c>
      <c r="L1869" s="190" t="s">
        <v>146</v>
      </c>
      <c r="M1869" s="190" t="s">
        <v>146</v>
      </c>
      <c r="N1869" s="190" t="s">
        <v>146</v>
      </c>
    </row>
    <row r="1870" spans="1:14" x14ac:dyDescent="0.2">
      <c r="A1870" s="190">
        <v>812362</v>
      </c>
      <c r="B1870" s="190" t="s">
        <v>58</v>
      </c>
      <c r="C1870" s="190" t="s">
        <v>146</v>
      </c>
      <c r="D1870" s="190" t="s">
        <v>146</v>
      </c>
      <c r="E1870" s="190" t="s">
        <v>146</v>
      </c>
      <c r="F1870" s="190" t="s">
        <v>146</v>
      </c>
      <c r="G1870" s="190" t="s">
        <v>146</v>
      </c>
      <c r="H1870" s="190" t="s">
        <v>146</v>
      </c>
      <c r="I1870" s="190" t="s">
        <v>146</v>
      </c>
      <c r="J1870" s="190" t="s">
        <v>146</v>
      </c>
      <c r="K1870" s="190" t="s">
        <v>146</v>
      </c>
      <c r="L1870" s="190" t="s">
        <v>146</v>
      </c>
      <c r="M1870" s="190" t="s">
        <v>146</v>
      </c>
      <c r="N1870" s="190" t="s">
        <v>146</v>
      </c>
    </row>
    <row r="1871" spans="1:14" x14ac:dyDescent="0.2">
      <c r="A1871" s="190">
        <v>812363</v>
      </c>
      <c r="B1871" s="190" t="s">
        <v>58</v>
      </c>
      <c r="C1871" s="190" t="s">
        <v>146</v>
      </c>
      <c r="E1871" s="190" t="s">
        <v>146</v>
      </c>
      <c r="F1871" s="190" t="s">
        <v>147</v>
      </c>
      <c r="G1871" s="190" t="s">
        <v>146</v>
      </c>
      <c r="H1871" s="190" t="s">
        <v>147</v>
      </c>
      <c r="I1871" s="190" t="s">
        <v>146</v>
      </c>
      <c r="J1871" s="190" t="s">
        <v>146</v>
      </c>
      <c r="K1871" s="190" t="s">
        <v>146</v>
      </c>
      <c r="L1871" s="190" t="s">
        <v>146</v>
      </c>
      <c r="M1871" s="190" t="s">
        <v>146</v>
      </c>
      <c r="N1871" s="190" t="s">
        <v>146</v>
      </c>
    </row>
    <row r="1872" spans="1:14" x14ac:dyDescent="0.2">
      <c r="A1872" s="190">
        <v>812364</v>
      </c>
      <c r="B1872" s="190" t="s">
        <v>58</v>
      </c>
      <c r="C1872" s="190" t="s">
        <v>147</v>
      </c>
      <c r="D1872" s="190" t="s">
        <v>146</v>
      </c>
      <c r="E1872" s="190" t="s">
        <v>146</v>
      </c>
      <c r="F1872" s="190" t="s">
        <v>147</v>
      </c>
      <c r="G1872" s="190" t="s">
        <v>147</v>
      </c>
      <c r="H1872" s="190" t="s">
        <v>147</v>
      </c>
      <c r="I1872" s="190" t="s">
        <v>146</v>
      </c>
      <c r="J1872" s="190" t="s">
        <v>146</v>
      </c>
      <c r="K1872" s="190" t="s">
        <v>146</v>
      </c>
      <c r="L1872" s="190" t="s">
        <v>146</v>
      </c>
      <c r="M1872" s="190" t="s">
        <v>146</v>
      </c>
      <c r="N1872" s="190" t="s">
        <v>146</v>
      </c>
    </row>
    <row r="1873" spans="1:14" x14ac:dyDescent="0.2">
      <c r="A1873" s="190">
        <v>812365</v>
      </c>
      <c r="B1873" s="190" t="s">
        <v>58</v>
      </c>
      <c r="D1873" s="190" t="s">
        <v>146</v>
      </c>
      <c r="F1873" s="190" t="s">
        <v>147</v>
      </c>
      <c r="G1873" s="190" t="s">
        <v>147</v>
      </c>
      <c r="J1873" s="190" t="s">
        <v>146</v>
      </c>
      <c r="K1873" s="190" t="s">
        <v>146</v>
      </c>
      <c r="L1873" s="190" t="s">
        <v>146</v>
      </c>
    </row>
    <row r="1874" spans="1:14" x14ac:dyDescent="0.2">
      <c r="A1874" s="190">
        <v>812367</v>
      </c>
      <c r="B1874" s="190" t="s">
        <v>58</v>
      </c>
      <c r="D1874" s="190" t="s">
        <v>146</v>
      </c>
      <c r="E1874" s="190" t="s">
        <v>146</v>
      </c>
      <c r="F1874" s="190" t="s">
        <v>147</v>
      </c>
      <c r="G1874" s="190" t="s">
        <v>146</v>
      </c>
      <c r="H1874" s="190" t="s">
        <v>147</v>
      </c>
      <c r="I1874" s="190" t="s">
        <v>146</v>
      </c>
      <c r="J1874" s="190" t="s">
        <v>146</v>
      </c>
      <c r="K1874" s="190" t="s">
        <v>146</v>
      </c>
      <c r="L1874" s="190" t="s">
        <v>146</v>
      </c>
      <c r="M1874" s="190" t="s">
        <v>146</v>
      </c>
      <c r="N1874" s="190" t="s">
        <v>146</v>
      </c>
    </row>
    <row r="1875" spans="1:14" x14ac:dyDescent="0.2">
      <c r="A1875" s="190">
        <v>812370</v>
      </c>
      <c r="B1875" s="190" t="s">
        <v>58</v>
      </c>
      <c r="C1875" s="190" t="s">
        <v>145</v>
      </c>
      <c r="D1875" s="190" t="s">
        <v>145</v>
      </c>
      <c r="E1875" s="190" t="s">
        <v>145</v>
      </c>
      <c r="F1875" s="190" t="s">
        <v>145</v>
      </c>
      <c r="H1875" s="190" t="s">
        <v>145</v>
      </c>
      <c r="I1875" s="190" t="s">
        <v>147</v>
      </c>
      <c r="J1875" s="190" t="s">
        <v>147</v>
      </c>
      <c r="K1875" s="190" t="s">
        <v>147</v>
      </c>
      <c r="L1875" s="190" t="s">
        <v>147</v>
      </c>
      <c r="M1875" s="190" t="s">
        <v>147</v>
      </c>
      <c r="N1875" s="190" t="s">
        <v>146</v>
      </c>
    </row>
    <row r="1876" spans="1:14" x14ac:dyDescent="0.2">
      <c r="A1876" s="190">
        <v>812372</v>
      </c>
      <c r="B1876" s="190" t="s">
        <v>58</v>
      </c>
      <c r="D1876" s="190" t="s">
        <v>145</v>
      </c>
      <c r="F1876" s="190" t="s">
        <v>147</v>
      </c>
      <c r="J1876" s="190" t="s">
        <v>147</v>
      </c>
      <c r="K1876" s="190" t="s">
        <v>146</v>
      </c>
      <c r="L1876" s="190" t="s">
        <v>146</v>
      </c>
      <c r="M1876" s="190" t="s">
        <v>145</v>
      </c>
    </row>
    <row r="1877" spans="1:14" x14ac:dyDescent="0.2">
      <c r="A1877" s="190">
        <v>812374</v>
      </c>
      <c r="B1877" s="190" t="s">
        <v>58</v>
      </c>
      <c r="C1877" s="190" t="s">
        <v>145</v>
      </c>
      <c r="D1877" s="190" t="s">
        <v>147</v>
      </c>
      <c r="E1877" s="190" t="s">
        <v>147</v>
      </c>
      <c r="F1877" s="190" t="s">
        <v>146</v>
      </c>
      <c r="G1877" s="190" t="s">
        <v>147</v>
      </c>
      <c r="I1877" s="190" t="s">
        <v>145</v>
      </c>
      <c r="K1877" s="190" t="s">
        <v>146</v>
      </c>
      <c r="M1877" s="190" t="s">
        <v>147</v>
      </c>
    </row>
    <row r="1878" spans="1:14" x14ac:dyDescent="0.2">
      <c r="A1878" s="190">
        <v>812375</v>
      </c>
      <c r="B1878" s="190" t="s">
        <v>58</v>
      </c>
      <c r="C1878" s="190" t="s">
        <v>147</v>
      </c>
      <c r="D1878" s="190" t="s">
        <v>147</v>
      </c>
      <c r="E1878" s="190" t="s">
        <v>147</v>
      </c>
      <c r="F1878" s="190" t="s">
        <v>147</v>
      </c>
      <c r="G1878" s="190" t="s">
        <v>147</v>
      </c>
      <c r="H1878" s="190" t="s">
        <v>147</v>
      </c>
      <c r="I1878" s="190" t="s">
        <v>146</v>
      </c>
      <c r="J1878" s="190" t="s">
        <v>146</v>
      </c>
      <c r="K1878" s="190" t="s">
        <v>146</v>
      </c>
      <c r="L1878" s="190" t="s">
        <v>146</v>
      </c>
      <c r="M1878" s="190" t="s">
        <v>146</v>
      </c>
      <c r="N1878" s="190" t="s">
        <v>146</v>
      </c>
    </row>
    <row r="1879" spans="1:14" x14ac:dyDescent="0.2">
      <c r="A1879" s="190">
        <v>812376</v>
      </c>
      <c r="B1879" s="190" t="s">
        <v>58</v>
      </c>
      <c r="C1879" s="190" t="s">
        <v>147</v>
      </c>
      <c r="D1879" s="190" t="s">
        <v>147</v>
      </c>
      <c r="E1879" s="190" t="s">
        <v>147</v>
      </c>
      <c r="F1879" s="190" t="s">
        <v>147</v>
      </c>
      <c r="G1879" s="190" t="s">
        <v>147</v>
      </c>
      <c r="H1879" s="190" t="s">
        <v>147</v>
      </c>
      <c r="I1879" s="190" t="s">
        <v>146</v>
      </c>
      <c r="J1879" s="190" t="s">
        <v>146</v>
      </c>
      <c r="K1879" s="190" t="s">
        <v>146</v>
      </c>
      <c r="L1879" s="190" t="s">
        <v>146</v>
      </c>
      <c r="M1879" s="190" t="s">
        <v>146</v>
      </c>
      <c r="N1879" s="190" t="s">
        <v>146</v>
      </c>
    </row>
    <row r="1880" spans="1:14" x14ac:dyDescent="0.2">
      <c r="A1880" s="190">
        <v>812379</v>
      </c>
      <c r="B1880" s="190" t="s">
        <v>58</v>
      </c>
      <c r="C1880" s="190" t="s">
        <v>145</v>
      </c>
      <c r="D1880" s="190" t="s">
        <v>145</v>
      </c>
      <c r="E1880" s="190" t="s">
        <v>145</v>
      </c>
      <c r="F1880" s="190" t="s">
        <v>145</v>
      </c>
      <c r="G1880" s="190" t="s">
        <v>145</v>
      </c>
      <c r="H1880" s="190" t="s">
        <v>145</v>
      </c>
      <c r="I1880" s="190" t="s">
        <v>145</v>
      </c>
      <c r="J1880" s="190" t="s">
        <v>145</v>
      </c>
      <c r="K1880" s="190" t="s">
        <v>145</v>
      </c>
      <c r="L1880" s="190" t="s">
        <v>145</v>
      </c>
      <c r="M1880" s="190" t="s">
        <v>145</v>
      </c>
      <c r="N1880" s="190" t="s">
        <v>145</v>
      </c>
    </row>
    <row r="1881" spans="1:14" x14ac:dyDescent="0.2">
      <c r="A1881" s="190">
        <v>812380</v>
      </c>
      <c r="B1881" s="190" t="s">
        <v>58</v>
      </c>
      <c r="D1881" s="190" t="s">
        <v>145</v>
      </c>
      <c r="H1881" s="190" t="s">
        <v>145</v>
      </c>
      <c r="J1881" s="190" t="s">
        <v>146</v>
      </c>
      <c r="K1881" s="190" t="s">
        <v>146</v>
      </c>
      <c r="L1881" s="190" t="s">
        <v>146</v>
      </c>
      <c r="N1881" s="190" t="s">
        <v>146</v>
      </c>
    </row>
    <row r="1882" spans="1:14" x14ac:dyDescent="0.2">
      <c r="A1882" s="190">
        <v>812381</v>
      </c>
      <c r="B1882" s="190" t="s">
        <v>58</v>
      </c>
      <c r="C1882" s="190" t="s">
        <v>147</v>
      </c>
      <c r="D1882" s="190" t="s">
        <v>146</v>
      </c>
      <c r="E1882" s="190" t="s">
        <v>147</v>
      </c>
      <c r="F1882" s="190" t="s">
        <v>147</v>
      </c>
      <c r="G1882" s="190" t="s">
        <v>147</v>
      </c>
      <c r="H1882" s="190" t="s">
        <v>147</v>
      </c>
      <c r="I1882" s="190" t="s">
        <v>146</v>
      </c>
      <c r="J1882" s="190" t="s">
        <v>146</v>
      </c>
      <c r="K1882" s="190" t="s">
        <v>146</v>
      </c>
      <c r="L1882" s="190" t="s">
        <v>146</v>
      </c>
      <c r="M1882" s="190" t="s">
        <v>146</v>
      </c>
      <c r="N1882" s="190" t="s">
        <v>146</v>
      </c>
    </row>
    <row r="1883" spans="1:14" x14ac:dyDescent="0.2">
      <c r="A1883" s="190">
        <v>812384</v>
      </c>
      <c r="B1883" s="190" t="s">
        <v>58</v>
      </c>
      <c r="C1883" s="190" t="s">
        <v>146</v>
      </c>
      <c r="D1883" s="190" t="s">
        <v>146</v>
      </c>
      <c r="E1883" s="190" t="s">
        <v>146</v>
      </c>
      <c r="F1883" s="190" t="s">
        <v>147</v>
      </c>
      <c r="G1883" s="190" t="s">
        <v>146</v>
      </c>
      <c r="H1883" s="190" t="s">
        <v>147</v>
      </c>
      <c r="I1883" s="190" t="s">
        <v>146</v>
      </c>
      <c r="J1883" s="190" t="s">
        <v>146</v>
      </c>
      <c r="K1883" s="190" t="s">
        <v>146</v>
      </c>
      <c r="L1883" s="190" t="s">
        <v>146</v>
      </c>
      <c r="M1883" s="190" t="s">
        <v>146</v>
      </c>
      <c r="N1883" s="190" t="s">
        <v>146</v>
      </c>
    </row>
    <row r="1884" spans="1:14" x14ac:dyDescent="0.2">
      <c r="A1884" s="190">
        <v>812385</v>
      </c>
      <c r="B1884" s="190" t="s">
        <v>58</v>
      </c>
      <c r="C1884" s="190" t="s">
        <v>145</v>
      </c>
      <c r="D1884" s="190" t="s">
        <v>147</v>
      </c>
      <c r="E1884" s="190" t="s">
        <v>146</v>
      </c>
      <c r="F1884" s="190" t="s">
        <v>146</v>
      </c>
      <c r="G1884" s="190" t="s">
        <v>145</v>
      </c>
      <c r="H1884" s="190" t="s">
        <v>146</v>
      </c>
      <c r="I1884" s="190" t="s">
        <v>146</v>
      </c>
      <c r="J1884" s="190" t="s">
        <v>146</v>
      </c>
      <c r="K1884" s="190" t="s">
        <v>146</v>
      </c>
      <c r="L1884" s="190" t="s">
        <v>146</v>
      </c>
      <c r="M1884" s="190" t="s">
        <v>146</v>
      </c>
      <c r="N1884" s="190" t="s">
        <v>146</v>
      </c>
    </row>
    <row r="1885" spans="1:14" x14ac:dyDescent="0.2">
      <c r="A1885" s="190">
        <v>812386</v>
      </c>
      <c r="B1885" s="190" t="s">
        <v>58</v>
      </c>
      <c r="C1885" s="190" t="s">
        <v>147</v>
      </c>
      <c r="D1885" s="190" t="s">
        <v>147</v>
      </c>
      <c r="E1885" s="190" t="s">
        <v>147</v>
      </c>
      <c r="F1885" s="190" t="s">
        <v>147</v>
      </c>
      <c r="G1885" s="190" t="s">
        <v>147</v>
      </c>
      <c r="I1885" s="190" t="s">
        <v>146</v>
      </c>
      <c r="J1885" s="190" t="s">
        <v>146</v>
      </c>
      <c r="K1885" s="190" t="s">
        <v>146</v>
      </c>
      <c r="L1885" s="190" t="s">
        <v>146</v>
      </c>
      <c r="M1885" s="190" t="s">
        <v>146</v>
      </c>
      <c r="N1885" s="190" t="s">
        <v>146</v>
      </c>
    </row>
    <row r="1886" spans="1:14" x14ac:dyDescent="0.2">
      <c r="A1886" s="190">
        <v>812387</v>
      </c>
      <c r="B1886" s="190" t="s">
        <v>58</v>
      </c>
      <c r="C1886" s="190" t="s">
        <v>147</v>
      </c>
      <c r="D1886" s="190" t="s">
        <v>146</v>
      </c>
      <c r="E1886" s="190" t="s">
        <v>146</v>
      </c>
      <c r="F1886" s="190" t="s">
        <v>147</v>
      </c>
      <c r="G1886" s="190" t="s">
        <v>147</v>
      </c>
      <c r="H1886" s="190" t="s">
        <v>146</v>
      </c>
      <c r="I1886" s="190" t="s">
        <v>146</v>
      </c>
      <c r="J1886" s="190" t="s">
        <v>146</v>
      </c>
      <c r="K1886" s="190" t="s">
        <v>146</v>
      </c>
      <c r="L1886" s="190" t="s">
        <v>146</v>
      </c>
      <c r="M1886" s="190" t="s">
        <v>146</v>
      </c>
      <c r="N1886" s="190" t="s">
        <v>146</v>
      </c>
    </row>
    <row r="1887" spans="1:14" x14ac:dyDescent="0.2">
      <c r="A1887" s="190">
        <v>812388</v>
      </c>
      <c r="B1887" s="190" t="s">
        <v>58</v>
      </c>
      <c r="C1887" s="190" t="s">
        <v>147</v>
      </c>
      <c r="D1887" s="190" t="s">
        <v>147</v>
      </c>
      <c r="E1887" s="190" t="s">
        <v>147</v>
      </c>
      <c r="F1887" s="190" t="s">
        <v>147</v>
      </c>
      <c r="G1887" s="190" t="s">
        <v>147</v>
      </c>
      <c r="H1887" s="190" t="s">
        <v>147</v>
      </c>
      <c r="I1887" s="190" t="s">
        <v>146</v>
      </c>
      <c r="J1887" s="190" t="s">
        <v>146</v>
      </c>
      <c r="K1887" s="190" t="s">
        <v>146</v>
      </c>
      <c r="L1887" s="190" t="s">
        <v>146</v>
      </c>
      <c r="M1887" s="190" t="s">
        <v>146</v>
      </c>
      <c r="N1887" s="190" t="s">
        <v>146</v>
      </c>
    </row>
    <row r="1888" spans="1:14" x14ac:dyDescent="0.2">
      <c r="A1888" s="190">
        <v>812394</v>
      </c>
      <c r="B1888" s="190" t="s">
        <v>58</v>
      </c>
      <c r="C1888" s="190" t="s">
        <v>147</v>
      </c>
      <c r="D1888" s="190" t="s">
        <v>147</v>
      </c>
      <c r="E1888" s="190" t="s">
        <v>146</v>
      </c>
      <c r="F1888" s="190" t="s">
        <v>146</v>
      </c>
      <c r="G1888" s="190" t="s">
        <v>146</v>
      </c>
      <c r="H1888" s="190" t="s">
        <v>146</v>
      </c>
      <c r="I1888" s="190" t="s">
        <v>146</v>
      </c>
      <c r="J1888" s="190" t="s">
        <v>146</v>
      </c>
      <c r="K1888" s="190" t="s">
        <v>146</v>
      </c>
      <c r="L1888" s="190" t="s">
        <v>146</v>
      </c>
      <c r="M1888" s="190" t="s">
        <v>146</v>
      </c>
      <c r="N1888" s="190" t="s">
        <v>146</v>
      </c>
    </row>
    <row r="1889" spans="1:14" x14ac:dyDescent="0.2">
      <c r="A1889" s="190">
        <v>812398</v>
      </c>
      <c r="B1889" s="190" t="s">
        <v>58</v>
      </c>
      <c r="C1889" s="190" t="s">
        <v>147</v>
      </c>
      <c r="D1889" s="190" t="s">
        <v>147</v>
      </c>
      <c r="E1889" s="190" t="s">
        <v>147</v>
      </c>
      <c r="F1889" s="190" t="s">
        <v>147</v>
      </c>
      <c r="G1889" s="190" t="s">
        <v>147</v>
      </c>
      <c r="H1889" s="190" t="s">
        <v>146</v>
      </c>
      <c r="I1889" s="190" t="s">
        <v>147</v>
      </c>
      <c r="J1889" s="190" t="s">
        <v>146</v>
      </c>
      <c r="K1889" s="190" t="s">
        <v>146</v>
      </c>
      <c r="L1889" s="190" t="s">
        <v>146</v>
      </c>
      <c r="M1889" s="190" t="s">
        <v>146</v>
      </c>
      <c r="N1889" s="190" t="s">
        <v>146</v>
      </c>
    </row>
    <row r="1890" spans="1:14" x14ac:dyDescent="0.2">
      <c r="A1890" s="190">
        <v>812400</v>
      </c>
      <c r="B1890" s="190" t="s">
        <v>58</v>
      </c>
      <c r="C1890" s="190" t="s">
        <v>147</v>
      </c>
      <c r="D1890" s="190" t="s">
        <v>147</v>
      </c>
      <c r="E1890" s="190" t="s">
        <v>146</v>
      </c>
      <c r="F1890" s="190" t="s">
        <v>146</v>
      </c>
      <c r="H1890" s="190" t="s">
        <v>146</v>
      </c>
      <c r="I1890" s="190" t="s">
        <v>146</v>
      </c>
      <c r="J1890" s="190" t="s">
        <v>146</v>
      </c>
      <c r="K1890" s="190" t="s">
        <v>146</v>
      </c>
      <c r="L1890" s="190" t="s">
        <v>146</v>
      </c>
      <c r="M1890" s="190" t="s">
        <v>146</v>
      </c>
      <c r="N1890" s="190" t="s">
        <v>146</v>
      </c>
    </row>
    <row r="1891" spans="1:14" x14ac:dyDescent="0.2">
      <c r="A1891" s="190">
        <v>812401</v>
      </c>
      <c r="B1891" s="190" t="s">
        <v>58</v>
      </c>
      <c r="C1891" s="190" t="s">
        <v>147</v>
      </c>
      <c r="D1891" s="190" t="s">
        <v>147</v>
      </c>
      <c r="E1891" s="190" t="s">
        <v>147</v>
      </c>
      <c r="F1891" s="190" t="s">
        <v>147</v>
      </c>
      <c r="G1891" s="190" t="s">
        <v>147</v>
      </c>
      <c r="H1891" s="190" t="s">
        <v>147</v>
      </c>
      <c r="I1891" s="190" t="s">
        <v>146</v>
      </c>
      <c r="J1891" s="190" t="s">
        <v>146</v>
      </c>
      <c r="K1891" s="190" t="s">
        <v>146</v>
      </c>
      <c r="L1891" s="190" t="s">
        <v>146</v>
      </c>
      <c r="M1891" s="190" t="s">
        <v>146</v>
      </c>
      <c r="N1891" s="190" t="s">
        <v>146</v>
      </c>
    </row>
    <row r="1892" spans="1:14" x14ac:dyDescent="0.2">
      <c r="A1892" s="190">
        <v>812402</v>
      </c>
      <c r="B1892" s="190" t="s">
        <v>58</v>
      </c>
      <c r="C1892" s="190" t="s">
        <v>147</v>
      </c>
      <c r="D1892" s="190" t="s">
        <v>147</v>
      </c>
      <c r="E1892" s="190" t="s">
        <v>147</v>
      </c>
      <c r="F1892" s="190" t="s">
        <v>147</v>
      </c>
      <c r="G1892" s="190" t="s">
        <v>147</v>
      </c>
      <c r="H1892" s="190" t="s">
        <v>147</v>
      </c>
      <c r="I1892" s="190" t="s">
        <v>146</v>
      </c>
      <c r="J1892" s="190" t="s">
        <v>146</v>
      </c>
      <c r="K1892" s="190" t="s">
        <v>146</v>
      </c>
      <c r="L1892" s="190" t="s">
        <v>146</v>
      </c>
      <c r="M1892" s="190" t="s">
        <v>146</v>
      </c>
      <c r="N1892" s="190" t="s">
        <v>146</v>
      </c>
    </row>
    <row r="1893" spans="1:14" x14ac:dyDescent="0.2">
      <c r="A1893" s="190">
        <v>812404</v>
      </c>
      <c r="B1893" s="190" t="s">
        <v>58</v>
      </c>
      <c r="C1893" s="190" t="s">
        <v>145</v>
      </c>
      <c r="D1893" s="190" t="s">
        <v>145</v>
      </c>
      <c r="F1893" s="190" t="s">
        <v>145</v>
      </c>
      <c r="G1893" s="190" t="s">
        <v>145</v>
      </c>
      <c r="H1893" s="190" t="s">
        <v>145</v>
      </c>
      <c r="J1893" s="190" t="s">
        <v>147</v>
      </c>
      <c r="K1893" s="190" t="s">
        <v>147</v>
      </c>
      <c r="L1893" s="190" t="s">
        <v>147</v>
      </c>
      <c r="M1893" s="190" t="s">
        <v>147</v>
      </c>
      <c r="N1893" s="190" t="s">
        <v>147</v>
      </c>
    </row>
    <row r="1894" spans="1:14" x14ac:dyDescent="0.2">
      <c r="A1894" s="190">
        <v>812405</v>
      </c>
      <c r="B1894" s="190" t="s">
        <v>58</v>
      </c>
      <c r="C1894" s="190" t="s">
        <v>145</v>
      </c>
      <c r="D1894" s="190" t="s">
        <v>146</v>
      </c>
      <c r="F1894" s="190" t="s">
        <v>145</v>
      </c>
      <c r="G1894" s="190" t="s">
        <v>147</v>
      </c>
      <c r="I1894" s="190" t="s">
        <v>147</v>
      </c>
      <c r="K1894" s="190" t="s">
        <v>147</v>
      </c>
      <c r="L1894" s="190" t="s">
        <v>146</v>
      </c>
      <c r="M1894" s="190" t="s">
        <v>146</v>
      </c>
      <c r="N1894" s="190" t="s">
        <v>147</v>
      </c>
    </row>
    <row r="1895" spans="1:14" x14ac:dyDescent="0.2">
      <c r="A1895" s="190">
        <v>812406</v>
      </c>
      <c r="B1895" s="190" t="s">
        <v>58</v>
      </c>
      <c r="C1895" s="190" t="s">
        <v>147</v>
      </c>
      <c r="D1895" s="190" t="s">
        <v>147</v>
      </c>
      <c r="E1895" s="190" t="s">
        <v>147</v>
      </c>
      <c r="F1895" s="190" t="s">
        <v>146</v>
      </c>
      <c r="G1895" s="190" t="s">
        <v>146</v>
      </c>
      <c r="H1895" s="190" t="s">
        <v>146</v>
      </c>
      <c r="I1895" s="190" t="s">
        <v>146</v>
      </c>
      <c r="J1895" s="190" t="s">
        <v>146</v>
      </c>
      <c r="K1895" s="190" t="s">
        <v>146</v>
      </c>
      <c r="L1895" s="190" t="s">
        <v>146</v>
      </c>
      <c r="M1895" s="190" t="s">
        <v>146</v>
      </c>
      <c r="N1895" s="190" t="s">
        <v>146</v>
      </c>
    </row>
    <row r="1896" spans="1:14" x14ac:dyDescent="0.2">
      <c r="A1896" s="190">
        <v>812407</v>
      </c>
      <c r="B1896" s="190" t="s">
        <v>58</v>
      </c>
      <c r="C1896" s="190" t="s">
        <v>147</v>
      </c>
      <c r="D1896" s="190" t="s">
        <v>147</v>
      </c>
      <c r="E1896" s="190" t="s">
        <v>146</v>
      </c>
      <c r="F1896" s="190" t="s">
        <v>146</v>
      </c>
      <c r="G1896" s="190" t="s">
        <v>147</v>
      </c>
      <c r="H1896" s="190" t="s">
        <v>147</v>
      </c>
      <c r="I1896" s="190" t="s">
        <v>146</v>
      </c>
      <c r="J1896" s="190" t="s">
        <v>146</v>
      </c>
      <c r="K1896" s="190" t="s">
        <v>146</v>
      </c>
      <c r="L1896" s="190" t="s">
        <v>146</v>
      </c>
      <c r="M1896" s="190" t="s">
        <v>146</v>
      </c>
      <c r="N1896" s="190" t="s">
        <v>146</v>
      </c>
    </row>
    <row r="1897" spans="1:14" x14ac:dyDescent="0.2">
      <c r="A1897" s="190">
        <v>812408</v>
      </c>
      <c r="B1897" s="190" t="s">
        <v>58</v>
      </c>
      <c r="C1897" s="190" t="s">
        <v>147</v>
      </c>
      <c r="D1897" s="190" t="s">
        <v>147</v>
      </c>
      <c r="E1897" s="190" t="s">
        <v>147</v>
      </c>
      <c r="F1897" s="190" t="s">
        <v>147</v>
      </c>
      <c r="G1897" s="190" t="s">
        <v>147</v>
      </c>
      <c r="H1897" s="190" t="s">
        <v>146</v>
      </c>
      <c r="I1897" s="190" t="s">
        <v>146</v>
      </c>
      <c r="J1897" s="190" t="s">
        <v>146</v>
      </c>
      <c r="K1897" s="190" t="s">
        <v>146</v>
      </c>
      <c r="L1897" s="190" t="s">
        <v>146</v>
      </c>
      <c r="M1897" s="190" t="s">
        <v>146</v>
      </c>
      <c r="N1897" s="190" t="s">
        <v>146</v>
      </c>
    </row>
    <row r="1898" spans="1:14" x14ac:dyDescent="0.2">
      <c r="A1898" s="190">
        <v>812409</v>
      </c>
      <c r="B1898" s="190" t="s">
        <v>58</v>
      </c>
      <c r="C1898" s="190" t="s">
        <v>145</v>
      </c>
      <c r="D1898" s="190" t="s">
        <v>146</v>
      </c>
      <c r="E1898" s="190" t="s">
        <v>146</v>
      </c>
      <c r="F1898" s="190" t="s">
        <v>145</v>
      </c>
      <c r="G1898" s="190" t="s">
        <v>145</v>
      </c>
      <c r="H1898" s="190" t="s">
        <v>145</v>
      </c>
      <c r="I1898" s="190" t="s">
        <v>145</v>
      </c>
      <c r="J1898" s="190" t="s">
        <v>146</v>
      </c>
      <c r="K1898" s="190" t="s">
        <v>146</v>
      </c>
      <c r="L1898" s="190" t="s">
        <v>146</v>
      </c>
      <c r="M1898" s="190" t="s">
        <v>146</v>
      </c>
      <c r="N1898" s="190" t="s">
        <v>147</v>
      </c>
    </row>
    <row r="1899" spans="1:14" x14ac:dyDescent="0.2">
      <c r="A1899" s="190">
        <v>812411</v>
      </c>
      <c r="B1899" s="190" t="s">
        <v>58</v>
      </c>
      <c r="C1899" s="190" t="s">
        <v>147</v>
      </c>
      <c r="D1899" s="190" t="s">
        <v>147</v>
      </c>
      <c r="E1899" s="190" t="s">
        <v>147</v>
      </c>
      <c r="F1899" s="190" t="s">
        <v>147</v>
      </c>
      <c r="G1899" s="190" t="s">
        <v>147</v>
      </c>
      <c r="H1899" s="190" t="s">
        <v>147</v>
      </c>
      <c r="I1899" s="190" t="s">
        <v>146</v>
      </c>
      <c r="J1899" s="190" t="s">
        <v>146</v>
      </c>
      <c r="K1899" s="190" t="s">
        <v>146</v>
      </c>
      <c r="L1899" s="190" t="s">
        <v>146</v>
      </c>
      <c r="M1899" s="190" t="s">
        <v>146</v>
      </c>
      <c r="N1899" s="190" t="s">
        <v>146</v>
      </c>
    </row>
    <row r="1900" spans="1:14" x14ac:dyDescent="0.2">
      <c r="A1900" s="190">
        <v>812412</v>
      </c>
      <c r="B1900" s="190" t="s">
        <v>58</v>
      </c>
      <c r="E1900" s="190" t="s">
        <v>147</v>
      </c>
      <c r="F1900" s="190" t="s">
        <v>147</v>
      </c>
      <c r="G1900" s="190" t="s">
        <v>146</v>
      </c>
      <c r="J1900" s="190" t="s">
        <v>146</v>
      </c>
      <c r="K1900" s="190" t="s">
        <v>146</v>
      </c>
    </row>
    <row r="1901" spans="1:14" x14ac:dyDescent="0.2">
      <c r="A1901" s="190">
        <v>812413</v>
      </c>
      <c r="B1901" s="190" t="s">
        <v>58</v>
      </c>
      <c r="C1901" s="190" t="s">
        <v>147</v>
      </c>
      <c r="D1901" s="190" t="s">
        <v>147</v>
      </c>
      <c r="E1901" s="190" t="s">
        <v>146</v>
      </c>
      <c r="F1901" s="190" t="s">
        <v>146</v>
      </c>
      <c r="G1901" s="190" t="s">
        <v>146</v>
      </c>
      <c r="H1901" s="190" t="s">
        <v>146</v>
      </c>
      <c r="I1901" s="190" t="s">
        <v>146</v>
      </c>
      <c r="J1901" s="190" t="s">
        <v>146</v>
      </c>
      <c r="K1901" s="190" t="s">
        <v>146</v>
      </c>
      <c r="L1901" s="190" t="s">
        <v>146</v>
      </c>
      <c r="M1901" s="190" t="s">
        <v>146</v>
      </c>
      <c r="N1901" s="190" t="s">
        <v>146</v>
      </c>
    </row>
    <row r="1902" spans="1:14" x14ac:dyDescent="0.2">
      <c r="A1902" s="190">
        <v>812418</v>
      </c>
      <c r="B1902" s="190" t="s">
        <v>58</v>
      </c>
      <c r="D1902" s="190" t="s">
        <v>146</v>
      </c>
      <c r="E1902" s="190" t="s">
        <v>146</v>
      </c>
      <c r="F1902" s="190" t="s">
        <v>146</v>
      </c>
      <c r="G1902" s="190" t="s">
        <v>147</v>
      </c>
      <c r="H1902" s="190" t="s">
        <v>146</v>
      </c>
      <c r="I1902" s="190" t="s">
        <v>146</v>
      </c>
      <c r="J1902" s="190" t="s">
        <v>146</v>
      </c>
      <c r="K1902" s="190" t="s">
        <v>146</v>
      </c>
      <c r="L1902" s="190" t="s">
        <v>146</v>
      </c>
      <c r="M1902" s="190" t="s">
        <v>146</v>
      </c>
      <c r="N1902" s="190" t="s">
        <v>146</v>
      </c>
    </row>
    <row r="1903" spans="1:14" x14ac:dyDescent="0.2">
      <c r="A1903" s="190">
        <v>812419</v>
      </c>
      <c r="B1903" s="190" t="s">
        <v>58</v>
      </c>
      <c r="D1903" s="190" t="s">
        <v>147</v>
      </c>
      <c r="E1903" s="190" t="s">
        <v>147</v>
      </c>
      <c r="F1903" s="190" t="s">
        <v>146</v>
      </c>
      <c r="G1903" s="190" t="s">
        <v>146</v>
      </c>
      <c r="H1903" s="190" t="s">
        <v>146</v>
      </c>
      <c r="I1903" s="190" t="s">
        <v>147</v>
      </c>
      <c r="J1903" s="190" t="s">
        <v>146</v>
      </c>
      <c r="K1903" s="190" t="s">
        <v>146</v>
      </c>
      <c r="L1903" s="190" t="s">
        <v>146</v>
      </c>
      <c r="M1903" s="190" t="s">
        <v>146</v>
      </c>
      <c r="N1903" s="190" t="s">
        <v>147</v>
      </c>
    </row>
    <row r="1904" spans="1:14" x14ac:dyDescent="0.2">
      <c r="A1904" s="190">
        <v>812420</v>
      </c>
      <c r="B1904" s="190" t="s">
        <v>58</v>
      </c>
      <c r="C1904" s="190" t="s">
        <v>145</v>
      </c>
      <c r="D1904" s="190" t="s">
        <v>145</v>
      </c>
      <c r="E1904" s="190" t="s">
        <v>145</v>
      </c>
      <c r="F1904" s="190" t="s">
        <v>147</v>
      </c>
      <c r="G1904" s="190" t="s">
        <v>146</v>
      </c>
      <c r="H1904" s="190" t="s">
        <v>147</v>
      </c>
      <c r="I1904" s="190" t="s">
        <v>147</v>
      </c>
      <c r="J1904" s="190" t="s">
        <v>147</v>
      </c>
      <c r="K1904" s="190" t="s">
        <v>146</v>
      </c>
      <c r="L1904" s="190" t="s">
        <v>147</v>
      </c>
      <c r="M1904" s="190" t="s">
        <v>147</v>
      </c>
      <c r="N1904" s="190" t="s">
        <v>147</v>
      </c>
    </row>
    <row r="1905" spans="1:14" x14ac:dyDescent="0.2">
      <c r="A1905" s="190">
        <v>812421</v>
      </c>
      <c r="B1905" s="190" t="s">
        <v>58</v>
      </c>
      <c r="D1905" s="190" t="s">
        <v>145</v>
      </c>
      <c r="H1905" s="190" t="s">
        <v>145</v>
      </c>
      <c r="K1905" s="190" t="s">
        <v>145</v>
      </c>
      <c r="L1905" s="190" t="s">
        <v>145</v>
      </c>
      <c r="N1905" s="190" t="s">
        <v>146</v>
      </c>
    </row>
    <row r="1906" spans="1:14" x14ac:dyDescent="0.2">
      <c r="A1906" s="190">
        <v>812422</v>
      </c>
      <c r="B1906" s="190" t="s">
        <v>58</v>
      </c>
      <c r="D1906" s="190" t="s">
        <v>147</v>
      </c>
      <c r="I1906" s="190" t="s">
        <v>147</v>
      </c>
      <c r="J1906" s="190" t="s">
        <v>147</v>
      </c>
      <c r="K1906" s="190" t="s">
        <v>146</v>
      </c>
      <c r="L1906" s="190" t="s">
        <v>146</v>
      </c>
      <c r="N1906" s="190" t="s">
        <v>146</v>
      </c>
    </row>
    <row r="1907" spans="1:14" x14ac:dyDescent="0.2">
      <c r="A1907" s="190">
        <v>812423</v>
      </c>
      <c r="B1907" s="190" t="s">
        <v>58</v>
      </c>
      <c r="C1907" s="190" t="s">
        <v>146</v>
      </c>
      <c r="D1907" s="190" t="s">
        <v>146</v>
      </c>
      <c r="E1907" s="190" t="s">
        <v>146</v>
      </c>
      <c r="F1907" s="190" t="s">
        <v>146</v>
      </c>
      <c r="G1907" s="190" t="s">
        <v>146</v>
      </c>
      <c r="H1907" s="190" t="s">
        <v>146</v>
      </c>
      <c r="I1907" s="190" t="s">
        <v>146</v>
      </c>
      <c r="J1907" s="190" t="s">
        <v>146</v>
      </c>
      <c r="K1907" s="190" t="s">
        <v>146</v>
      </c>
      <c r="L1907" s="190" t="s">
        <v>146</v>
      </c>
      <c r="M1907" s="190" t="s">
        <v>146</v>
      </c>
      <c r="N1907" s="190" t="s">
        <v>146</v>
      </c>
    </row>
    <row r="1908" spans="1:14" x14ac:dyDescent="0.2">
      <c r="A1908" s="190">
        <v>812424</v>
      </c>
      <c r="B1908" s="190" t="s">
        <v>58</v>
      </c>
      <c r="D1908" s="190" t="s">
        <v>146</v>
      </c>
      <c r="F1908" s="190" t="s">
        <v>145</v>
      </c>
      <c r="J1908" s="190" t="s">
        <v>147</v>
      </c>
      <c r="K1908" s="190" t="s">
        <v>145</v>
      </c>
      <c r="M1908" s="190" t="s">
        <v>147</v>
      </c>
    </row>
    <row r="1909" spans="1:14" x14ac:dyDescent="0.2">
      <c r="A1909" s="190">
        <v>812426</v>
      </c>
      <c r="B1909" s="190" t="s">
        <v>58</v>
      </c>
      <c r="D1909" s="190" t="s">
        <v>145</v>
      </c>
      <c r="G1909" s="190" t="s">
        <v>145</v>
      </c>
      <c r="H1909" s="190" t="s">
        <v>145</v>
      </c>
      <c r="K1909" s="190" t="s">
        <v>147</v>
      </c>
      <c r="L1909" s="190" t="s">
        <v>147</v>
      </c>
      <c r="N1909" s="190" t="s">
        <v>147</v>
      </c>
    </row>
    <row r="1910" spans="1:14" x14ac:dyDescent="0.2">
      <c r="A1910" s="190">
        <v>812427</v>
      </c>
      <c r="B1910" s="190" t="s">
        <v>58</v>
      </c>
      <c r="E1910" s="190" t="s">
        <v>145</v>
      </c>
      <c r="H1910" s="190" t="s">
        <v>147</v>
      </c>
      <c r="K1910" s="190" t="s">
        <v>145</v>
      </c>
      <c r="M1910" s="190" t="s">
        <v>147</v>
      </c>
      <c r="N1910" s="190" t="s">
        <v>146</v>
      </c>
    </row>
    <row r="1911" spans="1:14" x14ac:dyDescent="0.2">
      <c r="A1911" s="190">
        <v>812428</v>
      </c>
      <c r="B1911" s="190" t="s">
        <v>58</v>
      </c>
      <c r="C1911" s="190" t="s">
        <v>147</v>
      </c>
      <c r="D1911" s="190" t="s">
        <v>147</v>
      </c>
      <c r="E1911" s="190" t="s">
        <v>146</v>
      </c>
      <c r="F1911" s="190" t="s">
        <v>146</v>
      </c>
      <c r="G1911" s="190" t="s">
        <v>147</v>
      </c>
      <c r="I1911" s="190" t="s">
        <v>146</v>
      </c>
      <c r="J1911" s="190" t="s">
        <v>146</v>
      </c>
      <c r="K1911" s="190" t="s">
        <v>146</v>
      </c>
      <c r="L1911" s="190" t="s">
        <v>146</v>
      </c>
      <c r="M1911" s="190" t="s">
        <v>146</v>
      </c>
      <c r="N1911" s="190" t="s">
        <v>146</v>
      </c>
    </row>
    <row r="1912" spans="1:14" x14ac:dyDescent="0.2">
      <c r="A1912" s="190">
        <v>812429</v>
      </c>
      <c r="B1912" s="190" t="s">
        <v>58</v>
      </c>
      <c r="C1912" s="190" t="s">
        <v>147</v>
      </c>
      <c r="D1912" s="190" t="s">
        <v>147</v>
      </c>
      <c r="E1912" s="190" t="s">
        <v>147</v>
      </c>
      <c r="F1912" s="190" t="s">
        <v>147</v>
      </c>
      <c r="G1912" s="190" t="s">
        <v>147</v>
      </c>
      <c r="H1912" s="190" t="s">
        <v>147</v>
      </c>
      <c r="I1912" s="190" t="s">
        <v>146</v>
      </c>
      <c r="J1912" s="190" t="s">
        <v>146</v>
      </c>
      <c r="K1912" s="190" t="s">
        <v>146</v>
      </c>
      <c r="L1912" s="190" t="s">
        <v>146</v>
      </c>
      <c r="M1912" s="190" t="s">
        <v>146</v>
      </c>
      <c r="N1912" s="190" t="s">
        <v>146</v>
      </c>
    </row>
    <row r="1913" spans="1:14" x14ac:dyDescent="0.2">
      <c r="A1913" s="190">
        <v>812430</v>
      </c>
      <c r="B1913" s="190" t="s">
        <v>58</v>
      </c>
      <c r="D1913" s="190" t="s">
        <v>147</v>
      </c>
      <c r="I1913" s="190" t="s">
        <v>146</v>
      </c>
      <c r="J1913" s="190" t="s">
        <v>146</v>
      </c>
      <c r="K1913" s="190" t="s">
        <v>146</v>
      </c>
      <c r="L1913" s="190" t="s">
        <v>146</v>
      </c>
      <c r="M1913" s="190" t="s">
        <v>146</v>
      </c>
      <c r="N1913" s="190" t="s">
        <v>146</v>
      </c>
    </row>
    <row r="1914" spans="1:14" x14ac:dyDescent="0.2">
      <c r="A1914" s="190">
        <v>812432</v>
      </c>
      <c r="B1914" s="190" t="s">
        <v>58</v>
      </c>
      <c r="C1914" s="190" t="s">
        <v>147</v>
      </c>
      <c r="D1914" s="190" t="s">
        <v>145</v>
      </c>
      <c r="F1914" s="190" t="s">
        <v>147</v>
      </c>
      <c r="G1914" s="190" t="s">
        <v>147</v>
      </c>
      <c r="I1914" s="190" t="s">
        <v>146</v>
      </c>
      <c r="J1914" s="190" t="s">
        <v>146</v>
      </c>
      <c r="K1914" s="190" t="s">
        <v>146</v>
      </c>
      <c r="L1914" s="190" t="s">
        <v>146</v>
      </c>
      <c r="M1914" s="190" t="s">
        <v>147</v>
      </c>
      <c r="N1914" s="190" t="s">
        <v>147</v>
      </c>
    </row>
    <row r="1915" spans="1:14" x14ac:dyDescent="0.2">
      <c r="A1915" s="190">
        <v>812433</v>
      </c>
      <c r="B1915" s="190" t="s">
        <v>58</v>
      </c>
      <c r="D1915" s="190" t="s">
        <v>147</v>
      </c>
      <c r="E1915" s="190" t="s">
        <v>147</v>
      </c>
      <c r="F1915" s="190" t="s">
        <v>147</v>
      </c>
      <c r="G1915" s="190" t="s">
        <v>145</v>
      </c>
      <c r="H1915" s="190" t="s">
        <v>147</v>
      </c>
      <c r="J1915" s="190" t="s">
        <v>147</v>
      </c>
      <c r="K1915" s="190" t="s">
        <v>146</v>
      </c>
      <c r="L1915" s="190" t="s">
        <v>146</v>
      </c>
      <c r="N1915" s="190" t="s">
        <v>146</v>
      </c>
    </row>
    <row r="1916" spans="1:14" x14ac:dyDescent="0.2">
      <c r="A1916" s="190">
        <v>812434</v>
      </c>
      <c r="B1916" s="190" t="s">
        <v>58</v>
      </c>
      <c r="C1916" s="190" t="s">
        <v>145</v>
      </c>
      <c r="D1916" s="190" t="s">
        <v>145</v>
      </c>
      <c r="E1916" s="190" t="s">
        <v>146</v>
      </c>
      <c r="F1916" s="190" t="s">
        <v>145</v>
      </c>
      <c r="G1916" s="190" t="s">
        <v>145</v>
      </c>
      <c r="I1916" s="190" t="s">
        <v>146</v>
      </c>
      <c r="J1916" s="190" t="s">
        <v>146</v>
      </c>
      <c r="K1916" s="190" t="s">
        <v>146</v>
      </c>
      <c r="L1916" s="190" t="s">
        <v>146</v>
      </c>
      <c r="M1916" s="190" t="s">
        <v>146</v>
      </c>
      <c r="N1916" s="190" t="s">
        <v>146</v>
      </c>
    </row>
    <row r="1917" spans="1:14" x14ac:dyDescent="0.2">
      <c r="A1917" s="190">
        <v>812436</v>
      </c>
      <c r="B1917" s="190" t="s">
        <v>58</v>
      </c>
      <c r="D1917" s="190" t="s">
        <v>147</v>
      </c>
      <c r="E1917" s="190" t="s">
        <v>145</v>
      </c>
      <c r="F1917" s="190" t="s">
        <v>145</v>
      </c>
      <c r="G1917" s="190" t="s">
        <v>146</v>
      </c>
      <c r="K1917" s="190" t="s">
        <v>147</v>
      </c>
      <c r="L1917" s="190" t="s">
        <v>145</v>
      </c>
      <c r="M1917" s="190" t="s">
        <v>146</v>
      </c>
    </row>
    <row r="1918" spans="1:14" x14ac:dyDescent="0.2">
      <c r="A1918" s="190">
        <v>812437</v>
      </c>
      <c r="B1918" s="190" t="s">
        <v>58</v>
      </c>
      <c r="D1918" s="190" t="s">
        <v>145</v>
      </c>
      <c r="H1918" s="190" t="s">
        <v>147</v>
      </c>
      <c r="I1918" s="190" t="s">
        <v>147</v>
      </c>
      <c r="J1918" s="190" t="s">
        <v>145</v>
      </c>
      <c r="K1918" s="190" t="s">
        <v>145</v>
      </c>
      <c r="N1918" s="190" t="s">
        <v>146</v>
      </c>
    </row>
    <row r="1919" spans="1:14" x14ac:dyDescent="0.2">
      <c r="A1919" s="190">
        <v>812440</v>
      </c>
      <c r="B1919" s="190" t="s">
        <v>58</v>
      </c>
      <c r="C1919" s="190" t="s">
        <v>147</v>
      </c>
      <c r="D1919" s="190" t="s">
        <v>147</v>
      </c>
      <c r="E1919" s="190" t="s">
        <v>147</v>
      </c>
      <c r="F1919" s="190" t="s">
        <v>147</v>
      </c>
      <c r="G1919" s="190" t="s">
        <v>147</v>
      </c>
      <c r="H1919" s="190" t="s">
        <v>147</v>
      </c>
      <c r="I1919" s="190" t="s">
        <v>146</v>
      </c>
      <c r="J1919" s="190" t="s">
        <v>146</v>
      </c>
      <c r="K1919" s="190" t="s">
        <v>146</v>
      </c>
      <c r="L1919" s="190" t="s">
        <v>146</v>
      </c>
      <c r="M1919" s="190" t="s">
        <v>146</v>
      </c>
      <c r="N1919" s="190" t="s">
        <v>146</v>
      </c>
    </row>
    <row r="1920" spans="1:14" x14ac:dyDescent="0.2">
      <c r="A1920" s="190">
        <v>812442</v>
      </c>
      <c r="B1920" s="190" t="s">
        <v>58</v>
      </c>
      <c r="D1920" s="190" t="s">
        <v>146</v>
      </c>
      <c r="E1920" s="190" t="s">
        <v>146</v>
      </c>
      <c r="I1920" s="190" t="s">
        <v>146</v>
      </c>
      <c r="J1920" s="190" t="s">
        <v>146</v>
      </c>
      <c r="K1920" s="190" t="s">
        <v>146</v>
      </c>
      <c r="L1920" s="190" t="s">
        <v>146</v>
      </c>
      <c r="M1920" s="190" t="s">
        <v>146</v>
      </c>
      <c r="N1920" s="190" t="s">
        <v>146</v>
      </c>
    </row>
    <row r="1921" spans="1:14" x14ac:dyDescent="0.2">
      <c r="A1921" s="190">
        <v>812443</v>
      </c>
      <c r="B1921" s="190" t="s">
        <v>58</v>
      </c>
      <c r="C1921" s="190" t="s">
        <v>146</v>
      </c>
      <c r="D1921" s="190" t="s">
        <v>146</v>
      </c>
      <c r="E1921" s="190" t="s">
        <v>146</v>
      </c>
      <c r="F1921" s="190" t="s">
        <v>146</v>
      </c>
      <c r="G1921" s="190" t="s">
        <v>146</v>
      </c>
      <c r="H1921" s="190" t="s">
        <v>146</v>
      </c>
      <c r="I1921" s="190" t="s">
        <v>146</v>
      </c>
      <c r="J1921" s="190" t="s">
        <v>146</v>
      </c>
      <c r="K1921" s="190" t="s">
        <v>146</v>
      </c>
      <c r="L1921" s="190" t="s">
        <v>146</v>
      </c>
      <c r="M1921" s="190" t="s">
        <v>146</v>
      </c>
      <c r="N1921" s="190" t="s">
        <v>146</v>
      </c>
    </row>
    <row r="1922" spans="1:14" x14ac:dyDescent="0.2">
      <c r="A1922" s="190">
        <v>812444</v>
      </c>
      <c r="B1922" s="190" t="s">
        <v>58</v>
      </c>
      <c r="C1922" s="190" t="s">
        <v>147</v>
      </c>
      <c r="E1922" s="190" t="s">
        <v>145</v>
      </c>
      <c r="F1922" s="190" t="s">
        <v>145</v>
      </c>
      <c r="H1922" s="190" t="s">
        <v>145</v>
      </c>
      <c r="I1922" s="190" t="s">
        <v>147</v>
      </c>
      <c r="J1922" s="190" t="s">
        <v>147</v>
      </c>
      <c r="L1922" s="190" t="s">
        <v>147</v>
      </c>
      <c r="M1922" s="190" t="s">
        <v>147</v>
      </c>
      <c r="N1922" s="190" t="s">
        <v>147</v>
      </c>
    </row>
    <row r="1923" spans="1:14" x14ac:dyDescent="0.2">
      <c r="A1923" s="190">
        <v>812445</v>
      </c>
      <c r="B1923" s="190" t="s">
        <v>58</v>
      </c>
      <c r="D1923" s="190" t="s">
        <v>147</v>
      </c>
      <c r="E1923" s="190" t="s">
        <v>147</v>
      </c>
      <c r="F1923" s="190" t="s">
        <v>147</v>
      </c>
      <c r="G1923" s="190" t="s">
        <v>147</v>
      </c>
      <c r="H1923" s="190" t="s">
        <v>146</v>
      </c>
      <c r="I1923" s="190" t="s">
        <v>146</v>
      </c>
      <c r="J1923" s="190" t="s">
        <v>146</v>
      </c>
      <c r="K1923" s="190" t="s">
        <v>146</v>
      </c>
      <c r="L1923" s="190" t="s">
        <v>146</v>
      </c>
      <c r="M1923" s="190" t="s">
        <v>146</v>
      </c>
      <c r="N1923" s="190" t="s">
        <v>146</v>
      </c>
    </row>
    <row r="1924" spans="1:14" x14ac:dyDescent="0.2">
      <c r="A1924" s="190">
        <v>812446</v>
      </c>
      <c r="B1924" s="190" t="s">
        <v>58</v>
      </c>
      <c r="D1924" s="190" t="s">
        <v>146</v>
      </c>
      <c r="E1924" s="190" t="s">
        <v>146</v>
      </c>
      <c r="F1924" s="190" t="s">
        <v>146</v>
      </c>
      <c r="G1924" s="190" t="s">
        <v>146</v>
      </c>
      <c r="I1924" s="190" t="s">
        <v>146</v>
      </c>
      <c r="J1924" s="190" t="s">
        <v>146</v>
      </c>
      <c r="K1924" s="190" t="s">
        <v>146</v>
      </c>
      <c r="L1924" s="190" t="s">
        <v>146</v>
      </c>
    </row>
    <row r="1925" spans="1:14" x14ac:dyDescent="0.2">
      <c r="A1925" s="190">
        <v>812447</v>
      </c>
      <c r="B1925" s="190" t="s">
        <v>58</v>
      </c>
      <c r="C1925" s="190" t="s">
        <v>145</v>
      </c>
      <c r="D1925" s="190" t="s">
        <v>146</v>
      </c>
      <c r="E1925" s="190" t="s">
        <v>146</v>
      </c>
      <c r="F1925" s="190" t="s">
        <v>145</v>
      </c>
      <c r="G1925" s="190" t="s">
        <v>147</v>
      </c>
      <c r="H1925" s="190" t="s">
        <v>145</v>
      </c>
      <c r="I1925" s="190" t="s">
        <v>146</v>
      </c>
      <c r="J1925" s="190" t="s">
        <v>146</v>
      </c>
      <c r="K1925" s="190" t="s">
        <v>146</v>
      </c>
      <c r="L1925" s="190" t="s">
        <v>146</v>
      </c>
      <c r="M1925" s="190" t="s">
        <v>146</v>
      </c>
      <c r="N1925" s="190" t="s">
        <v>147</v>
      </c>
    </row>
    <row r="1926" spans="1:14" x14ac:dyDescent="0.2">
      <c r="A1926" s="190">
        <v>812448</v>
      </c>
      <c r="B1926" s="190" t="s">
        <v>58</v>
      </c>
      <c r="C1926" s="190" t="s">
        <v>147</v>
      </c>
      <c r="D1926" s="190" t="s">
        <v>147</v>
      </c>
      <c r="E1926" s="190" t="s">
        <v>146</v>
      </c>
      <c r="F1926" s="190" t="s">
        <v>146</v>
      </c>
      <c r="G1926" s="190" t="s">
        <v>146</v>
      </c>
      <c r="H1926" s="190" t="s">
        <v>146</v>
      </c>
      <c r="I1926" s="190" t="s">
        <v>146</v>
      </c>
      <c r="J1926" s="190" t="s">
        <v>146</v>
      </c>
      <c r="K1926" s="190" t="s">
        <v>146</v>
      </c>
      <c r="L1926" s="190" t="s">
        <v>146</v>
      </c>
      <c r="M1926" s="190" t="s">
        <v>146</v>
      </c>
      <c r="N1926" s="190" t="s">
        <v>146</v>
      </c>
    </row>
    <row r="1927" spans="1:14" x14ac:dyDescent="0.2">
      <c r="A1927" s="190">
        <v>812449</v>
      </c>
      <c r="B1927" s="190" t="s">
        <v>58</v>
      </c>
      <c r="C1927" s="190" t="s">
        <v>147</v>
      </c>
      <c r="D1927" s="190" t="s">
        <v>146</v>
      </c>
      <c r="E1927" s="190" t="s">
        <v>147</v>
      </c>
      <c r="F1927" s="190" t="s">
        <v>146</v>
      </c>
      <c r="G1927" s="190" t="s">
        <v>147</v>
      </c>
      <c r="H1927" s="190" t="s">
        <v>147</v>
      </c>
      <c r="I1927" s="190" t="s">
        <v>146</v>
      </c>
      <c r="J1927" s="190" t="s">
        <v>146</v>
      </c>
      <c r="K1927" s="190" t="s">
        <v>146</v>
      </c>
      <c r="L1927" s="190" t="s">
        <v>146</v>
      </c>
      <c r="M1927" s="190" t="s">
        <v>146</v>
      </c>
      <c r="N1927" s="190" t="s">
        <v>146</v>
      </c>
    </row>
    <row r="1928" spans="1:14" x14ac:dyDescent="0.2">
      <c r="A1928" s="190">
        <v>812451</v>
      </c>
      <c r="B1928" s="190" t="s">
        <v>58</v>
      </c>
      <c r="E1928" s="190" t="s">
        <v>145</v>
      </c>
      <c r="F1928" s="190" t="s">
        <v>145</v>
      </c>
      <c r="I1928" s="190" t="s">
        <v>145</v>
      </c>
      <c r="K1928" s="190" t="s">
        <v>145</v>
      </c>
      <c r="L1928" s="190" t="s">
        <v>145</v>
      </c>
      <c r="N1928" s="190" t="s">
        <v>145</v>
      </c>
    </row>
    <row r="1929" spans="1:14" x14ac:dyDescent="0.2">
      <c r="A1929" s="190">
        <v>812452</v>
      </c>
      <c r="B1929" s="190" t="s">
        <v>58</v>
      </c>
      <c r="C1929" s="190" t="s">
        <v>147</v>
      </c>
      <c r="D1929" s="190" t="s">
        <v>147</v>
      </c>
      <c r="E1929" s="190" t="s">
        <v>147</v>
      </c>
      <c r="F1929" s="190" t="s">
        <v>147</v>
      </c>
      <c r="G1929" s="190" t="s">
        <v>147</v>
      </c>
      <c r="H1929" s="190" t="s">
        <v>147</v>
      </c>
      <c r="I1929" s="190" t="s">
        <v>146</v>
      </c>
      <c r="J1929" s="190" t="s">
        <v>146</v>
      </c>
      <c r="K1929" s="190" t="s">
        <v>146</v>
      </c>
      <c r="L1929" s="190" t="s">
        <v>146</v>
      </c>
      <c r="M1929" s="190" t="s">
        <v>146</v>
      </c>
      <c r="N1929" s="190" t="s">
        <v>146</v>
      </c>
    </row>
    <row r="1930" spans="1:14" x14ac:dyDescent="0.2">
      <c r="A1930" s="190">
        <v>812453</v>
      </c>
      <c r="B1930" s="190" t="s">
        <v>58</v>
      </c>
      <c r="C1930" s="190" t="s">
        <v>145</v>
      </c>
      <c r="D1930" s="190" t="s">
        <v>147</v>
      </c>
      <c r="E1930" s="190" t="s">
        <v>145</v>
      </c>
      <c r="F1930" s="190" t="s">
        <v>145</v>
      </c>
      <c r="H1930" s="190" t="s">
        <v>145</v>
      </c>
      <c r="J1930" s="190" t="s">
        <v>146</v>
      </c>
      <c r="K1930" s="190" t="s">
        <v>147</v>
      </c>
      <c r="M1930" s="190" t="s">
        <v>146</v>
      </c>
      <c r="N1930" s="190" t="s">
        <v>145</v>
      </c>
    </row>
    <row r="1931" spans="1:14" x14ac:dyDescent="0.2">
      <c r="A1931" s="190">
        <v>812455</v>
      </c>
      <c r="B1931" s="190" t="s">
        <v>58</v>
      </c>
      <c r="C1931" s="190" t="s">
        <v>147</v>
      </c>
      <c r="D1931" s="190" t="s">
        <v>146</v>
      </c>
      <c r="E1931" s="190" t="s">
        <v>147</v>
      </c>
      <c r="F1931" s="190" t="s">
        <v>146</v>
      </c>
      <c r="H1931" s="190" t="s">
        <v>145</v>
      </c>
      <c r="J1931" s="190" t="s">
        <v>146</v>
      </c>
      <c r="K1931" s="190" t="s">
        <v>146</v>
      </c>
      <c r="L1931" s="190" t="s">
        <v>146</v>
      </c>
      <c r="M1931" s="190" t="s">
        <v>147</v>
      </c>
    </row>
    <row r="1932" spans="1:14" x14ac:dyDescent="0.2">
      <c r="A1932" s="190">
        <v>812456</v>
      </c>
      <c r="B1932" s="190" t="s">
        <v>58</v>
      </c>
      <c r="D1932" s="190" t="s">
        <v>145</v>
      </c>
      <c r="E1932" s="190" t="s">
        <v>145</v>
      </c>
      <c r="J1932" s="190" t="s">
        <v>145</v>
      </c>
      <c r="K1932" s="190" t="s">
        <v>145</v>
      </c>
      <c r="M1932" s="190" t="s">
        <v>147</v>
      </c>
      <c r="N1932" s="190" t="s">
        <v>147</v>
      </c>
    </row>
    <row r="1933" spans="1:14" x14ac:dyDescent="0.2">
      <c r="A1933" s="190">
        <v>812457</v>
      </c>
      <c r="B1933" s="190" t="s">
        <v>58</v>
      </c>
      <c r="C1933" s="190" t="s">
        <v>147</v>
      </c>
      <c r="D1933" s="190" t="s">
        <v>146</v>
      </c>
      <c r="E1933" s="190" t="s">
        <v>147</v>
      </c>
      <c r="F1933" s="190" t="s">
        <v>147</v>
      </c>
      <c r="G1933" s="190" t="s">
        <v>147</v>
      </c>
      <c r="H1933" s="190" t="s">
        <v>147</v>
      </c>
      <c r="I1933" s="190" t="s">
        <v>146</v>
      </c>
      <c r="J1933" s="190" t="s">
        <v>146</v>
      </c>
      <c r="K1933" s="190" t="s">
        <v>146</v>
      </c>
      <c r="L1933" s="190" t="s">
        <v>146</v>
      </c>
      <c r="M1933" s="190" t="s">
        <v>146</v>
      </c>
      <c r="N1933" s="190" t="s">
        <v>146</v>
      </c>
    </row>
    <row r="1934" spans="1:14" x14ac:dyDescent="0.2">
      <c r="A1934" s="190">
        <v>812458</v>
      </c>
      <c r="B1934" s="190" t="s">
        <v>58</v>
      </c>
      <c r="C1934" s="190" t="s">
        <v>147</v>
      </c>
      <c r="E1934" s="190" t="s">
        <v>147</v>
      </c>
      <c r="F1934" s="190" t="s">
        <v>146</v>
      </c>
      <c r="G1934" s="190" t="s">
        <v>146</v>
      </c>
      <c r="I1934" s="190" t="s">
        <v>146</v>
      </c>
      <c r="J1934" s="190" t="s">
        <v>146</v>
      </c>
      <c r="K1934" s="190" t="s">
        <v>146</v>
      </c>
      <c r="L1934" s="190" t="s">
        <v>146</v>
      </c>
      <c r="M1934" s="190" t="s">
        <v>146</v>
      </c>
      <c r="N1934" s="190" t="s">
        <v>146</v>
      </c>
    </row>
    <row r="1935" spans="1:14" x14ac:dyDescent="0.2">
      <c r="A1935" s="190">
        <v>812459</v>
      </c>
      <c r="B1935" s="190" t="s">
        <v>58</v>
      </c>
      <c r="F1935" s="190" t="s">
        <v>146</v>
      </c>
      <c r="J1935" s="190" t="s">
        <v>145</v>
      </c>
      <c r="K1935" s="190" t="s">
        <v>145</v>
      </c>
      <c r="L1935" s="190" t="s">
        <v>145</v>
      </c>
      <c r="M1935" s="190" t="s">
        <v>146</v>
      </c>
    </row>
    <row r="1936" spans="1:14" x14ac:dyDescent="0.2">
      <c r="A1936" s="190">
        <v>812460</v>
      </c>
      <c r="B1936" s="190" t="s">
        <v>58</v>
      </c>
      <c r="C1936" s="190" t="s">
        <v>145</v>
      </c>
      <c r="D1936" s="190" t="s">
        <v>147</v>
      </c>
      <c r="E1936" s="190" t="s">
        <v>145</v>
      </c>
      <c r="G1936" s="190" t="s">
        <v>145</v>
      </c>
      <c r="I1936" s="190" t="s">
        <v>147</v>
      </c>
      <c r="J1936" s="190" t="s">
        <v>146</v>
      </c>
      <c r="K1936" s="190" t="s">
        <v>147</v>
      </c>
      <c r="L1936" s="190" t="s">
        <v>147</v>
      </c>
      <c r="M1936" s="190" t="s">
        <v>147</v>
      </c>
      <c r="N1936" s="190" t="s">
        <v>145</v>
      </c>
    </row>
    <row r="1937" spans="1:14" x14ac:dyDescent="0.2">
      <c r="A1937" s="190">
        <v>812461</v>
      </c>
      <c r="B1937" s="190" t="s">
        <v>58</v>
      </c>
      <c r="C1937" s="190" t="s">
        <v>145</v>
      </c>
      <c r="D1937" s="190" t="s">
        <v>145</v>
      </c>
      <c r="E1937" s="190" t="s">
        <v>145</v>
      </c>
      <c r="F1937" s="190" t="s">
        <v>147</v>
      </c>
      <c r="G1937" s="190" t="s">
        <v>145</v>
      </c>
      <c r="H1937" s="190" t="s">
        <v>145</v>
      </c>
      <c r="I1937" s="190" t="s">
        <v>145</v>
      </c>
      <c r="J1937" s="190" t="s">
        <v>147</v>
      </c>
      <c r="K1937" s="190" t="s">
        <v>147</v>
      </c>
      <c r="L1937" s="190" t="s">
        <v>147</v>
      </c>
      <c r="M1937" s="190" t="s">
        <v>145</v>
      </c>
      <c r="N1937" s="190" t="s">
        <v>145</v>
      </c>
    </row>
    <row r="1938" spans="1:14" x14ac:dyDescent="0.2">
      <c r="A1938" s="190">
        <v>812463</v>
      </c>
      <c r="B1938" s="190" t="s">
        <v>58</v>
      </c>
      <c r="C1938" s="190" t="s">
        <v>147</v>
      </c>
      <c r="D1938" s="190" t="s">
        <v>147</v>
      </c>
      <c r="E1938" s="190" t="s">
        <v>146</v>
      </c>
      <c r="F1938" s="190" t="s">
        <v>147</v>
      </c>
      <c r="H1938" s="190" t="s">
        <v>146</v>
      </c>
      <c r="I1938" s="190" t="s">
        <v>146</v>
      </c>
      <c r="J1938" s="190" t="s">
        <v>146</v>
      </c>
      <c r="K1938" s="190" t="s">
        <v>146</v>
      </c>
      <c r="L1938" s="190" t="s">
        <v>146</v>
      </c>
      <c r="M1938" s="190" t="s">
        <v>146</v>
      </c>
      <c r="N1938" s="190" t="s">
        <v>146</v>
      </c>
    </row>
    <row r="1939" spans="1:14" x14ac:dyDescent="0.2">
      <c r="A1939" s="190">
        <v>812466</v>
      </c>
      <c r="B1939" s="190" t="s">
        <v>58</v>
      </c>
      <c r="C1939" s="190" t="s">
        <v>147</v>
      </c>
      <c r="D1939" s="190" t="s">
        <v>146</v>
      </c>
      <c r="E1939" s="190" t="s">
        <v>147</v>
      </c>
      <c r="F1939" s="190" t="s">
        <v>145</v>
      </c>
      <c r="G1939" s="190" t="s">
        <v>145</v>
      </c>
      <c r="H1939" s="190" t="s">
        <v>147</v>
      </c>
      <c r="I1939" s="190" t="s">
        <v>146</v>
      </c>
      <c r="J1939" s="190" t="s">
        <v>147</v>
      </c>
      <c r="K1939" s="190" t="s">
        <v>146</v>
      </c>
      <c r="L1939" s="190" t="s">
        <v>146</v>
      </c>
      <c r="M1939" s="190" t="s">
        <v>146</v>
      </c>
      <c r="N1939" s="190" t="s">
        <v>146</v>
      </c>
    </row>
    <row r="1940" spans="1:14" x14ac:dyDescent="0.2">
      <c r="A1940" s="190">
        <v>812469</v>
      </c>
      <c r="B1940" s="190" t="s">
        <v>58</v>
      </c>
      <c r="C1940" s="190" t="s">
        <v>147</v>
      </c>
      <c r="D1940" s="190" t="s">
        <v>146</v>
      </c>
      <c r="E1940" s="190" t="s">
        <v>146</v>
      </c>
      <c r="F1940" s="190" t="s">
        <v>147</v>
      </c>
      <c r="G1940" s="190" t="s">
        <v>147</v>
      </c>
      <c r="H1940" s="190" t="s">
        <v>147</v>
      </c>
      <c r="I1940" s="190" t="s">
        <v>146</v>
      </c>
      <c r="J1940" s="190" t="s">
        <v>146</v>
      </c>
      <c r="K1940" s="190" t="s">
        <v>146</v>
      </c>
      <c r="L1940" s="190" t="s">
        <v>146</v>
      </c>
      <c r="M1940" s="190" t="s">
        <v>146</v>
      </c>
      <c r="N1940" s="190" t="s">
        <v>146</v>
      </c>
    </row>
    <row r="1941" spans="1:14" x14ac:dyDescent="0.2">
      <c r="A1941" s="190">
        <v>812473</v>
      </c>
      <c r="B1941" s="190" t="s">
        <v>58</v>
      </c>
      <c r="C1941" s="190" t="s">
        <v>147</v>
      </c>
      <c r="D1941" s="190" t="s">
        <v>146</v>
      </c>
      <c r="E1941" s="190" t="s">
        <v>147</v>
      </c>
      <c r="G1941" s="190" t="s">
        <v>147</v>
      </c>
      <c r="H1941" s="190" t="s">
        <v>146</v>
      </c>
      <c r="I1941" s="190" t="s">
        <v>146</v>
      </c>
      <c r="J1941" s="190" t="s">
        <v>146</v>
      </c>
      <c r="K1941" s="190" t="s">
        <v>146</v>
      </c>
      <c r="L1941" s="190" t="s">
        <v>146</v>
      </c>
      <c r="M1941" s="190" t="s">
        <v>146</v>
      </c>
      <c r="N1941" s="190" t="s">
        <v>146</v>
      </c>
    </row>
    <row r="1942" spans="1:14" x14ac:dyDescent="0.2">
      <c r="A1942" s="190">
        <v>812474</v>
      </c>
      <c r="B1942" s="190" t="s">
        <v>58</v>
      </c>
      <c r="C1942" s="190" t="s">
        <v>145</v>
      </c>
      <c r="D1942" s="190" t="s">
        <v>145</v>
      </c>
      <c r="E1942" s="190" t="s">
        <v>145</v>
      </c>
      <c r="F1942" s="190" t="s">
        <v>145</v>
      </c>
      <c r="G1942" s="190" t="s">
        <v>145</v>
      </c>
      <c r="H1942" s="190" t="s">
        <v>145</v>
      </c>
      <c r="I1942" s="190" t="s">
        <v>147</v>
      </c>
      <c r="J1942" s="190" t="s">
        <v>147</v>
      </c>
      <c r="K1942" s="190" t="s">
        <v>147</v>
      </c>
      <c r="L1942" s="190" t="s">
        <v>147</v>
      </c>
      <c r="M1942" s="190" t="s">
        <v>147</v>
      </c>
      <c r="N1942" s="190" t="s">
        <v>147</v>
      </c>
    </row>
    <row r="1943" spans="1:14" x14ac:dyDescent="0.2">
      <c r="A1943" s="190">
        <v>812475</v>
      </c>
      <c r="B1943" s="190" t="s">
        <v>58</v>
      </c>
      <c r="C1943" s="190" t="s">
        <v>147</v>
      </c>
      <c r="D1943" s="190" t="s">
        <v>146</v>
      </c>
      <c r="E1943" s="190" t="s">
        <v>147</v>
      </c>
      <c r="F1943" s="190" t="s">
        <v>146</v>
      </c>
      <c r="G1943" s="190" t="s">
        <v>147</v>
      </c>
      <c r="H1943" s="190" t="s">
        <v>146</v>
      </c>
      <c r="I1943" s="190" t="s">
        <v>146</v>
      </c>
      <c r="J1943" s="190" t="s">
        <v>146</v>
      </c>
      <c r="K1943" s="190" t="s">
        <v>146</v>
      </c>
      <c r="L1943" s="190" t="s">
        <v>146</v>
      </c>
      <c r="M1943" s="190" t="s">
        <v>146</v>
      </c>
      <c r="N1943" s="190" t="s">
        <v>146</v>
      </c>
    </row>
    <row r="1944" spans="1:14" x14ac:dyDescent="0.2">
      <c r="A1944" s="190">
        <v>812478</v>
      </c>
      <c r="B1944" s="190" t="s">
        <v>58</v>
      </c>
      <c r="D1944" s="190" t="s">
        <v>147</v>
      </c>
      <c r="E1944" s="190" t="s">
        <v>147</v>
      </c>
      <c r="F1944" s="190" t="s">
        <v>147</v>
      </c>
      <c r="G1944" s="190" t="s">
        <v>146</v>
      </c>
      <c r="I1944" s="190" t="s">
        <v>147</v>
      </c>
      <c r="J1944" s="190" t="s">
        <v>146</v>
      </c>
      <c r="K1944" s="190" t="s">
        <v>146</v>
      </c>
      <c r="L1944" s="190" t="s">
        <v>146</v>
      </c>
      <c r="M1944" s="190" t="s">
        <v>147</v>
      </c>
      <c r="N1944" s="190" t="s">
        <v>147</v>
      </c>
    </row>
    <row r="1945" spans="1:14" x14ac:dyDescent="0.2">
      <c r="A1945" s="190">
        <v>812480</v>
      </c>
      <c r="B1945" s="190" t="s">
        <v>58</v>
      </c>
      <c r="C1945" s="190" t="s">
        <v>147</v>
      </c>
      <c r="D1945" s="190" t="s">
        <v>147</v>
      </c>
      <c r="E1945" s="190" t="s">
        <v>146</v>
      </c>
      <c r="F1945" s="190" t="s">
        <v>147</v>
      </c>
      <c r="G1945" s="190" t="s">
        <v>145</v>
      </c>
      <c r="H1945" s="190" t="s">
        <v>146</v>
      </c>
      <c r="I1945" s="190" t="s">
        <v>147</v>
      </c>
      <c r="J1945" s="190" t="s">
        <v>146</v>
      </c>
      <c r="K1945" s="190" t="s">
        <v>146</v>
      </c>
      <c r="L1945" s="190" t="s">
        <v>146</v>
      </c>
      <c r="M1945" s="190" t="s">
        <v>146</v>
      </c>
      <c r="N1945" s="190" t="s">
        <v>146</v>
      </c>
    </row>
    <row r="1946" spans="1:14" x14ac:dyDescent="0.2">
      <c r="A1946" s="190">
        <v>812484</v>
      </c>
      <c r="B1946" s="190" t="s">
        <v>58</v>
      </c>
      <c r="C1946" s="190" t="s">
        <v>147</v>
      </c>
      <c r="E1946" s="190" t="s">
        <v>147</v>
      </c>
      <c r="F1946" s="190" t="s">
        <v>146</v>
      </c>
      <c r="G1946" s="190" t="s">
        <v>146</v>
      </c>
      <c r="H1946" s="190" t="s">
        <v>147</v>
      </c>
      <c r="I1946" s="190" t="s">
        <v>146</v>
      </c>
      <c r="J1946" s="190" t="s">
        <v>146</v>
      </c>
      <c r="K1946" s="190" t="s">
        <v>146</v>
      </c>
      <c r="L1946" s="190" t="s">
        <v>146</v>
      </c>
      <c r="M1946" s="190" t="s">
        <v>146</v>
      </c>
      <c r="N1946" s="190" t="s">
        <v>146</v>
      </c>
    </row>
    <row r="1947" spans="1:14" x14ac:dyDescent="0.2">
      <c r="A1947" s="190">
        <v>812485</v>
      </c>
      <c r="B1947" s="190" t="s">
        <v>58</v>
      </c>
      <c r="C1947" s="190" t="s">
        <v>147</v>
      </c>
      <c r="D1947" s="190" t="s">
        <v>146</v>
      </c>
      <c r="E1947" s="190" t="s">
        <v>146</v>
      </c>
      <c r="F1947" s="190" t="s">
        <v>146</v>
      </c>
      <c r="H1947" s="190" t="s">
        <v>147</v>
      </c>
      <c r="I1947" s="190" t="s">
        <v>146</v>
      </c>
      <c r="J1947" s="190" t="s">
        <v>146</v>
      </c>
      <c r="K1947" s="190" t="s">
        <v>146</v>
      </c>
      <c r="L1947" s="190" t="s">
        <v>146</v>
      </c>
      <c r="M1947" s="190" t="s">
        <v>146</v>
      </c>
      <c r="N1947" s="190" t="s">
        <v>146</v>
      </c>
    </row>
    <row r="1948" spans="1:14" x14ac:dyDescent="0.2">
      <c r="A1948" s="190">
        <v>812488</v>
      </c>
      <c r="B1948" s="190" t="s">
        <v>58</v>
      </c>
      <c r="D1948" s="190" t="s">
        <v>145</v>
      </c>
      <c r="E1948" s="190" t="s">
        <v>145</v>
      </c>
      <c r="F1948" s="190" t="s">
        <v>147</v>
      </c>
      <c r="G1948" s="190" t="s">
        <v>145</v>
      </c>
      <c r="H1948" s="190" t="s">
        <v>145</v>
      </c>
      <c r="I1948" s="190" t="s">
        <v>146</v>
      </c>
      <c r="J1948" s="190" t="s">
        <v>146</v>
      </c>
      <c r="K1948" s="190" t="s">
        <v>146</v>
      </c>
      <c r="L1948" s="190" t="s">
        <v>146</v>
      </c>
      <c r="M1948" s="190" t="s">
        <v>146</v>
      </c>
      <c r="N1948" s="190" t="s">
        <v>146</v>
      </c>
    </row>
    <row r="1949" spans="1:14" x14ac:dyDescent="0.2">
      <c r="A1949" s="190">
        <v>812489</v>
      </c>
      <c r="B1949" s="190" t="s">
        <v>58</v>
      </c>
      <c r="D1949" s="190" t="s">
        <v>145</v>
      </c>
      <c r="E1949" s="190" t="s">
        <v>146</v>
      </c>
      <c r="F1949" s="190" t="s">
        <v>145</v>
      </c>
      <c r="G1949" s="190" t="s">
        <v>146</v>
      </c>
      <c r="H1949" s="190" t="s">
        <v>146</v>
      </c>
      <c r="I1949" s="190" t="s">
        <v>146</v>
      </c>
      <c r="J1949" s="190" t="s">
        <v>146</v>
      </c>
      <c r="K1949" s="190" t="s">
        <v>146</v>
      </c>
      <c r="L1949" s="190" t="s">
        <v>146</v>
      </c>
      <c r="M1949" s="190" t="s">
        <v>146</v>
      </c>
      <c r="N1949" s="190" t="s">
        <v>146</v>
      </c>
    </row>
    <row r="1950" spans="1:14" x14ac:dyDescent="0.2">
      <c r="A1950" s="190">
        <v>812490</v>
      </c>
      <c r="B1950" s="190" t="s">
        <v>58</v>
      </c>
      <c r="D1950" s="190" t="s">
        <v>146</v>
      </c>
      <c r="E1950" s="190" t="s">
        <v>146</v>
      </c>
      <c r="I1950" s="190" t="s">
        <v>146</v>
      </c>
      <c r="J1950" s="190" t="s">
        <v>146</v>
      </c>
      <c r="K1950" s="190" t="s">
        <v>146</v>
      </c>
      <c r="L1950" s="190" t="s">
        <v>146</v>
      </c>
      <c r="M1950" s="190" t="s">
        <v>145</v>
      </c>
    </row>
    <row r="1951" spans="1:14" x14ac:dyDescent="0.2">
      <c r="A1951" s="190">
        <v>812491</v>
      </c>
      <c r="B1951" s="190" t="s">
        <v>58</v>
      </c>
      <c r="C1951" s="190" t="s">
        <v>147</v>
      </c>
      <c r="D1951" s="190" t="s">
        <v>147</v>
      </c>
      <c r="E1951" s="190" t="s">
        <v>146</v>
      </c>
      <c r="F1951" s="190" t="s">
        <v>146</v>
      </c>
      <c r="G1951" s="190" t="s">
        <v>146</v>
      </c>
      <c r="H1951" s="190" t="s">
        <v>147</v>
      </c>
      <c r="I1951" s="190" t="s">
        <v>146</v>
      </c>
      <c r="J1951" s="190" t="s">
        <v>146</v>
      </c>
      <c r="K1951" s="190" t="s">
        <v>146</v>
      </c>
      <c r="L1951" s="190" t="s">
        <v>146</v>
      </c>
      <c r="M1951" s="190" t="s">
        <v>146</v>
      </c>
      <c r="N1951" s="190" t="s">
        <v>146</v>
      </c>
    </row>
    <row r="1952" spans="1:14" x14ac:dyDescent="0.2">
      <c r="A1952" s="190">
        <v>812494</v>
      </c>
      <c r="B1952" s="190" t="s">
        <v>58</v>
      </c>
      <c r="C1952" s="190" t="s">
        <v>147</v>
      </c>
      <c r="D1952" s="190" t="s">
        <v>146</v>
      </c>
      <c r="E1952" s="190" t="s">
        <v>147</v>
      </c>
      <c r="F1952" s="190" t="s">
        <v>147</v>
      </c>
      <c r="I1952" s="190" t="s">
        <v>146</v>
      </c>
      <c r="J1952" s="190" t="s">
        <v>146</v>
      </c>
      <c r="K1952" s="190" t="s">
        <v>146</v>
      </c>
      <c r="L1952" s="190" t="s">
        <v>146</v>
      </c>
      <c r="M1952" s="190" t="s">
        <v>146</v>
      </c>
      <c r="N1952" s="190" t="s">
        <v>146</v>
      </c>
    </row>
    <row r="1953" spans="1:14" x14ac:dyDescent="0.2">
      <c r="A1953" s="190">
        <v>812497</v>
      </c>
      <c r="B1953" s="190" t="s">
        <v>58</v>
      </c>
      <c r="C1953" s="190" t="s">
        <v>147</v>
      </c>
      <c r="D1953" s="190" t="s">
        <v>147</v>
      </c>
      <c r="E1953" s="190" t="s">
        <v>146</v>
      </c>
      <c r="F1953" s="190" t="s">
        <v>147</v>
      </c>
      <c r="G1953" s="190" t="s">
        <v>147</v>
      </c>
      <c r="H1953" s="190" t="s">
        <v>146</v>
      </c>
      <c r="I1953" s="190" t="s">
        <v>146</v>
      </c>
      <c r="J1953" s="190" t="s">
        <v>146</v>
      </c>
      <c r="K1953" s="190" t="s">
        <v>146</v>
      </c>
      <c r="L1953" s="190" t="s">
        <v>146</v>
      </c>
      <c r="M1953" s="190" t="s">
        <v>146</v>
      </c>
      <c r="N1953" s="190" t="s">
        <v>146</v>
      </c>
    </row>
    <row r="1954" spans="1:14" x14ac:dyDescent="0.2">
      <c r="A1954" s="190">
        <v>812499</v>
      </c>
      <c r="B1954" s="190" t="s">
        <v>58</v>
      </c>
      <c r="C1954" s="190" t="s">
        <v>147</v>
      </c>
      <c r="D1954" s="190" t="s">
        <v>146</v>
      </c>
      <c r="E1954" s="190" t="s">
        <v>146</v>
      </c>
      <c r="F1954" s="190" t="s">
        <v>146</v>
      </c>
      <c r="G1954" s="190" t="s">
        <v>147</v>
      </c>
      <c r="H1954" s="190" t="s">
        <v>147</v>
      </c>
      <c r="I1954" s="190" t="s">
        <v>146</v>
      </c>
      <c r="J1954" s="190" t="s">
        <v>146</v>
      </c>
      <c r="K1954" s="190" t="s">
        <v>146</v>
      </c>
      <c r="L1954" s="190" t="s">
        <v>146</v>
      </c>
      <c r="M1954" s="190" t="s">
        <v>146</v>
      </c>
      <c r="N1954" s="190" t="s">
        <v>146</v>
      </c>
    </row>
    <row r="1955" spans="1:14" x14ac:dyDescent="0.2">
      <c r="A1955" s="190">
        <v>812500</v>
      </c>
      <c r="B1955" s="190" t="s">
        <v>58</v>
      </c>
      <c r="C1955" s="190" t="s">
        <v>147</v>
      </c>
      <c r="D1955" s="190" t="s">
        <v>147</v>
      </c>
      <c r="E1955" s="190" t="s">
        <v>146</v>
      </c>
      <c r="F1955" s="190" t="s">
        <v>147</v>
      </c>
      <c r="G1955" s="190" t="s">
        <v>147</v>
      </c>
      <c r="H1955" s="190" t="s">
        <v>146</v>
      </c>
      <c r="I1955" s="190" t="s">
        <v>146</v>
      </c>
      <c r="J1955" s="190" t="s">
        <v>146</v>
      </c>
      <c r="K1955" s="190" t="s">
        <v>146</v>
      </c>
      <c r="L1955" s="190" t="s">
        <v>146</v>
      </c>
      <c r="M1955" s="190" t="s">
        <v>146</v>
      </c>
      <c r="N1955" s="190" t="s">
        <v>146</v>
      </c>
    </row>
    <row r="1956" spans="1:14" x14ac:dyDescent="0.2">
      <c r="A1956" s="190">
        <v>812502</v>
      </c>
      <c r="B1956" s="190" t="s">
        <v>58</v>
      </c>
      <c r="D1956" s="190" t="s">
        <v>146</v>
      </c>
      <c r="E1956" s="190" t="s">
        <v>146</v>
      </c>
      <c r="F1956" s="190" t="s">
        <v>145</v>
      </c>
      <c r="G1956" s="190" t="s">
        <v>145</v>
      </c>
      <c r="I1956" s="190" t="s">
        <v>146</v>
      </c>
      <c r="J1956" s="190" t="s">
        <v>146</v>
      </c>
      <c r="K1956" s="190" t="s">
        <v>146</v>
      </c>
      <c r="L1956" s="190" t="s">
        <v>146</v>
      </c>
      <c r="M1956" s="190" t="s">
        <v>146</v>
      </c>
      <c r="N1956" s="190" t="s">
        <v>146</v>
      </c>
    </row>
    <row r="1957" spans="1:14" x14ac:dyDescent="0.2">
      <c r="A1957" s="190">
        <v>812504</v>
      </c>
      <c r="B1957" s="190" t="s">
        <v>58</v>
      </c>
      <c r="F1957" s="190" t="s">
        <v>147</v>
      </c>
      <c r="G1957" s="190" t="s">
        <v>147</v>
      </c>
      <c r="I1957" s="190" t="s">
        <v>145</v>
      </c>
      <c r="K1957" s="190" t="s">
        <v>145</v>
      </c>
      <c r="L1957" s="190" t="s">
        <v>147</v>
      </c>
      <c r="M1957" s="190" t="s">
        <v>147</v>
      </c>
    </row>
    <row r="1958" spans="1:14" x14ac:dyDescent="0.2">
      <c r="A1958" s="190">
        <v>812506</v>
      </c>
      <c r="B1958" s="190" t="s">
        <v>58</v>
      </c>
      <c r="C1958" s="190" t="s">
        <v>147</v>
      </c>
      <c r="D1958" s="190" t="s">
        <v>147</v>
      </c>
      <c r="E1958" s="190" t="s">
        <v>147</v>
      </c>
      <c r="F1958" s="190" t="s">
        <v>146</v>
      </c>
      <c r="G1958" s="190" t="s">
        <v>147</v>
      </c>
      <c r="H1958" s="190" t="s">
        <v>146</v>
      </c>
      <c r="I1958" s="190" t="s">
        <v>146</v>
      </c>
      <c r="J1958" s="190" t="s">
        <v>146</v>
      </c>
      <c r="K1958" s="190" t="s">
        <v>146</v>
      </c>
      <c r="L1958" s="190" t="s">
        <v>146</v>
      </c>
      <c r="M1958" s="190" t="s">
        <v>146</v>
      </c>
      <c r="N1958" s="190" t="s">
        <v>146</v>
      </c>
    </row>
    <row r="1959" spans="1:14" x14ac:dyDescent="0.2">
      <c r="A1959" s="190">
        <v>812507</v>
      </c>
      <c r="B1959" s="190" t="s">
        <v>58</v>
      </c>
      <c r="F1959" s="190" t="s">
        <v>145</v>
      </c>
      <c r="I1959" s="190" t="s">
        <v>145</v>
      </c>
      <c r="K1959" s="190" t="s">
        <v>145</v>
      </c>
      <c r="M1959" s="190" t="s">
        <v>145</v>
      </c>
      <c r="N1959" s="190" t="s">
        <v>145</v>
      </c>
    </row>
    <row r="1960" spans="1:14" x14ac:dyDescent="0.2">
      <c r="A1960" s="190">
        <v>812510</v>
      </c>
      <c r="B1960" s="190" t="s">
        <v>58</v>
      </c>
      <c r="D1960" s="190" t="s">
        <v>147</v>
      </c>
      <c r="H1960" s="190" t="s">
        <v>147</v>
      </c>
      <c r="I1960" s="190" t="s">
        <v>147</v>
      </c>
      <c r="J1960" s="190" t="s">
        <v>147</v>
      </c>
      <c r="L1960" s="190" t="s">
        <v>147</v>
      </c>
      <c r="M1960" s="190" t="s">
        <v>147</v>
      </c>
      <c r="N1960" s="190" t="s">
        <v>146</v>
      </c>
    </row>
    <row r="1961" spans="1:14" x14ac:dyDescent="0.2">
      <c r="A1961" s="190">
        <v>812512</v>
      </c>
      <c r="B1961" s="190" t="s">
        <v>58</v>
      </c>
      <c r="C1961" s="190" t="s">
        <v>147</v>
      </c>
      <c r="D1961" s="190" t="s">
        <v>146</v>
      </c>
      <c r="E1961" s="190" t="s">
        <v>146</v>
      </c>
      <c r="F1961" s="190" t="s">
        <v>147</v>
      </c>
      <c r="G1961" s="190" t="s">
        <v>147</v>
      </c>
      <c r="I1961" s="190" t="s">
        <v>146</v>
      </c>
      <c r="J1961" s="190" t="s">
        <v>146</v>
      </c>
      <c r="K1961" s="190" t="s">
        <v>146</v>
      </c>
      <c r="L1961" s="190" t="s">
        <v>146</v>
      </c>
      <c r="M1961" s="190" t="s">
        <v>146</v>
      </c>
      <c r="N1961" s="190" t="s">
        <v>146</v>
      </c>
    </row>
    <row r="1962" spans="1:14" x14ac:dyDescent="0.2">
      <c r="A1962" s="190">
        <v>812513</v>
      </c>
      <c r="B1962" s="190" t="s">
        <v>58</v>
      </c>
      <c r="C1962" s="190" t="s">
        <v>147</v>
      </c>
      <c r="D1962" s="190" t="s">
        <v>147</v>
      </c>
      <c r="F1962" s="190" t="s">
        <v>147</v>
      </c>
      <c r="G1962" s="190" t="s">
        <v>147</v>
      </c>
      <c r="I1962" s="190" t="s">
        <v>146</v>
      </c>
      <c r="J1962" s="190" t="s">
        <v>146</v>
      </c>
      <c r="K1962" s="190" t="s">
        <v>146</v>
      </c>
      <c r="L1962" s="190" t="s">
        <v>147</v>
      </c>
      <c r="M1962" s="190" t="s">
        <v>146</v>
      </c>
      <c r="N1962" s="190" t="s">
        <v>147</v>
      </c>
    </row>
    <row r="1963" spans="1:14" x14ac:dyDescent="0.2">
      <c r="A1963" s="190">
        <v>812514</v>
      </c>
      <c r="B1963" s="190" t="s">
        <v>58</v>
      </c>
      <c r="D1963" s="190" t="s">
        <v>147</v>
      </c>
      <c r="E1963" s="190" t="s">
        <v>145</v>
      </c>
      <c r="H1963" s="190" t="s">
        <v>145</v>
      </c>
      <c r="L1963" s="190" t="s">
        <v>147</v>
      </c>
      <c r="N1963" s="190" t="s">
        <v>147</v>
      </c>
    </row>
    <row r="1964" spans="1:14" x14ac:dyDescent="0.2">
      <c r="A1964" s="190">
        <v>812516</v>
      </c>
      <c r="B1964" s="190" t="s">
        <v>58</v>
      </c>
      <c r="C1964" s="190" t="s">
        <v>147</v>
      </c>
      <c r="D1964" s="190" t="s">
        <v>147</v>
      </c>
      <c r="E1964" s="190" t="s">
        <v>147</v>
      </c>
      <c r="F1964" s="190" t="s">
        <v>147</v>
      </c>
      <c r="G1964" s="190" t="s">
        <v>147</v>
      </c>
      <c r="I1964" s="190" t="s">
        <v>147</v>
      </c>
      <c r="J1964" s="190" t="s">
        <v>147</v>
      </c>
      <c r="K1964" s="190" t="s">
        <v>147</v>
      </c>
      <c r="L1964" s="190" t="s">
        <v>147</v>
      </c>
    </row>
    <row r="1965" spans="1:14" x14ac:dyDescent="0.2">
      <c r="A1965" s="190">
        <v>812517</v>
      </c>
      <c r="B1965" s="190" t="s">
        <v>58</v>
      </c>
      <c r="C1965" s="190" t="s">
        <v>147</v>
      </c>
      <c r="D1965" s="190" t="s">
        <v>146</v>
      </c>
      <c r="E1965" s="190" t="s">
        <v>146</v>
      </c>
      <c r="F1965" s="190" t="s">
        <v>147</v>
      </c>
      <c r="G1965" s="190" t="s">
        <v>146</v>
      </c>
      <c r="H1965" s="190" t="s">
        <v>146</v>
      </c>
      <c r="I1965" s="190" t="s">
        <v>146</v>
      </c>
      <c r="J1965" s="190" t="s">
        <v>146</v>
      </c>
      <c r="K1965" s="190" t="s">
        <v>146</v>
      </c>
      <c r="L1965" s="190" t="s">
        <v>146</v>
      </c>
      <c r="M1965" s="190" t="s">
        <v>146</v>
      </c>
      <c r="N1965" s="190" t="s">
        <v>146</v>
      </c>
    </row>
    <row r="1966" spans="1:14" x14ac:dyDescent="0.2">
      <c r="A1966" s="190">
        <v>812518</v>
      </c>
      <c r="B1966" s="190" t="s">
        <v>58</v>
      </c>
      <c r="C1966" s="190" t="s">
        <v>147</v>
      </c>
      <c r="D1966" s="190" t="s">
        <v>146</v>
      </c>
      <c r="E1966" s="190" t="s">
        <v>147</v>
      </c>
      <c r="F1966" s="190" t="s">
        <v>147</v>
      </c>
      <c r="G1966" s="190" t="s">
        <v>147</v>
      </c>
      <c r="H1966" s="190" t="s">
        <v>147</v>
      </c>
      <c r="I1966" s="190" t="s">
        <v>146</v>
      </c>
      <c r="J1966" s="190" t="s">
        <v>146</v>
      </c>
      <c r="K1966" s="190" t="s">
        <v>146</v>
      </c>
      <c r="L1966" s="190" t="s">
        <v>146</v>
      </c>
      <c r="M1966" s="190" t="s">
        <v>146</v>
      </c>
      <c r="N1966" s="190" t="s">
        <v>146</v>
      </c>
    </row>
    <row r="1967" spans="1:14" x14ac:dyDescent="0.2">
      <c r="A1967" s="190">
        <v>812519</v>
      </c>
      <c r="B1967" s="190" t="s">
        <v>58</v>
      </c>
      <c r="D1967" s="190" t="s">
        <v>146</v>
      </c>
      <c r="E1967" s="190" t="s">
        <v>147</v>
      </c>
      <c r="F1967" s="190" t="s">
        <v>145</v>
      </c>
      <c r="J1967" s="190" t="s">
        <v>145</v>
      </c>
      <c r="K1967" s="190" t="s">
        <v>145</v>
      </c>
      <c r="M1967" s="190" t="s">
        <v>145</v>
      </c>
    </row>
    <row r="1968" spans="1:14" x14ac:dyDescent="0.2">
      <c r="A1968" s="190">
        <v>812522</v>
      </c>
      <c r="B1968" s="190" t="s">
        <v>58</v>
      </c>
      <c r="D1968" s="190" t="s">
        <v>145</v>
      </c>
      <c r="E1968" s="190" t="s">
        <v>147</v>
      </c>
      <c r="F1968" s="190" t="s">
        <v>145</v>
      </c>
      <c r="G1968" s="190" t="s">
        <v>146</v>
      </c>
      <c r="H1968" s="190" t="s">
        <v>146</v>
      </c>
      <c r="I1968" s="190" t="s">
        <v>146</v>
      </c>
      <c r="J1968" s="190" t="s">
        <v>146</v>
      </c>
      <c r="K1968" s="190" t="s">
        <v>146</v>
      </c>
      <c r="L1968" s="190" t="s">
        <v>146</v>
      </c>
      <c r="M1968" s="190" t="s">
        <v>146</v>
      </c>
      <c r="N1968" s="190" t="s">
        <v>146</v>
      </c>
    </row>
    <row r="1969" spans="1:14" x14ac:dyDescent="0.2">
      <c r="A1969" s="190">
        <v>812523</v>
      </c>
      <c r="B1969" s="190" t="s">
        <v>58</v>
      </c>
      <c r="D1969" s="190" t="s">
        <v>146</v>
      </c>
      <c r="E1969" s="190" t="s">
        <v>146</v>
      </c>
      <c r="F1969" s="190" t="s">
        <v>146</v>
      </c>
      <c r="G1969" s="190" t="s">
        <v>147</v>
      </c>
      <c r="I1969" s="190" t="s">
        <v>146</v>
      </c>
      <c r="J1969" s="190" t="s">
        <v>146</v>
      </c>
      <c r="K1969" s="190" t="s">
        <v>146</v>
      </c>
      <c r="L1969" s="190" t="s">
        <v>146</v>
      </c>
      <c r="M1969" s="190" t="s">
        <v>146</v>
      </c>
      <c r="N1969" s="190" t="s">
        <v>146</v>
      </c>
    </row>
    <row r="1970" spans="1:14" x14ac:dyDescent="0.2">
      <c r="A1970" s="190">
        <v>812525</v>
      </c>
      <c r="B1970" s="190" t="s">
        <v>58</v>
      </c>
      <c r="D1970" s="190" t="s">
        <v>147</v>
      </c>
      <c r="E1970" s="190" t="s">
        <v>145</v>
      </c>
      <c r="F1970" s="190" t="s">
        <v>145</v>
      </c>
      <c r="I1970" s="190" t="s">
        <v>147</v>
      </c>
      <c r="K1970" s="190" t="s">
        <v>147</v>
      </c>
      <c r="L1970" s="190" t="s">
        <v>147</v>
      </c>
    </row>
    <row r="1971" spans="1:14" x14ac:dyDescent="0.2">
      <c r="A1971" s="190">
        <v>812526</v>
      </c>
      <c r="B1971" s="190" t="s">
        <v>58</v>
      </c>
      <c r="D1971" s="190" t="s">
        <v>147</v>
      </c>
      <c r="F1971" s="190" t="s">
        <v>146</v>
      </c>
      <c r="G1971" s="190" t="s">
        <v>146</v>
      </c>
      <c r="I1971" s="190" t="s">
        <v>146</v>
      </c>
      <c r="J1971" s="190" t="s">
        <v>146</v>
      </c>
      <c r="K1971" s="190" t="s">
        <v>146</v>
      </c>
      <c r="L1971" s="190" t="s">
        <v>146</v>
      </c>
      <c r="M1971" s="190" t="s">
        <v>146</v>
      </c>
      <c r="N1971" s="190" t="s">
        <v>146</v>
      </c>
    </row>
    <row r="1972" spans="1:14" x14ac:dyDescent="0.2">
      <c r="A1972" s="190">
        <v>812527</v>
      </c>
      <c r="B1972" s="190" t="s">
        <v>58</v>
      </c>
      <c r="C1972" s="190" t="s">
        <v>147</v>
      </c>
      <c r="D1972" s="190" t="s">
        <v>147</v>
      </c>
      <c r="E1972" s="190" t="s">
        <v>147</v>
      </c>
      <c r="F1972" s="190" t="s">
        <v>146</v>
      </c>
      <c r="G1972" s="190" t="s">
        <v>146</v>
      </c>
      <c r="H1972" s="190" t="s">
        <v>147</v>
      </c>
      <c r="I1972" s="190" t="s">
        <v>146</v>
      </c>
      <c r="J1972" s="190" t="s">
        <v>146</v>
      </c>
      <c r="K1972" s="190" t="s">
        <v>146</v>
      </c>
      <c r="L1972" s="190" t="s">
        <v>146</v>
      </c>
      <c r="M1972" s="190" t="s">
        <v>146</v>
      </c>
      <c r="N1972" s="190" t="s">
        <v>146</v>
      </c>
    </row>
    <row r="1973" spans="1:14" x14ac:dyDescent="0.2">
      <c r="A1973" s="190">
        <v>812528</v>
      </c>
      <c r="B1973" s="190" t="s">
        <v>58</v>
      </c>
      <c r="C1973" s="190" t="s">
        <v>147</v>
      </c>
      <c r="D1973" s="190" t="s">
        <v>146</v>
      </c>
      <c r="E1973" s="190" t="s">
        <v>147</v>
      </c>
      <c r="F1973" s="190" t="s">
        <v>145</v>
      </c>
      <c r="G1973" s="190" t="s">
        <v>147</v>
      </c>
      <c r="I1973" s="190" t="s">
        <v>147</v>
      </c>
      <c r="K1973" s="190" t="s">
        <v>147</v>
      </c>
      <c r="L1973" s="190" t="s">
        <v>147</v>
      </c>
      <c r="M1973" s="190" t="s">
        <v>147</v>
      </c>
      <c r="N1973" s="190" t="s">
        <v>147</v>
      </c>
    </row>
    <row r="1974" spans="1:14" x14ac:dyDescent="0.2">
      <c r="A1974" s="190">
        <v>812529</v>
      </c>
      <c r="B1974" s="190" t="s">
        <v>58</v>
      </c>
      <c r="D1974" s="190" t="s">
        <v>146</v>
      </c>
      <c r="E1974" s="190" t="s">
        <v>147</v>
      </c>
      <c r="F1974" s="190" t="s">
        <v>147</v>
      </c>
      <c r="G1974" s="190" t="s">
        <v>147</v>
      </c>
      <c r="H1974" s="190" t="s">
        <v>147</v>
      </c>
      <c r="I1974" s="190" t="s">
        <v>146</v>
      </c>
      <c r="J1974" s="190" t="s">
        <v>146</v>
      </c>
      <c r="K1974" s="190" t="s">
        <v>146</v>
      </c>
      <c r="L1974" s="190" t="s">
        <v>146</v>
      </c>
      <c r="M1974" s="190" t="s">
        <v>146</v>
      </c>
      <c r="N1974" s="190" t="s">
        <v>146</v>
      </c>
    </row>
    <row r="1975" spans="1:14" x14ac:dyDescent="0.2">
      <c r="A1975" s="190">
        <v>812530</v>
      </c>
      <c r="B1975" s="190" t="s">
        <v>58</v>
      </c>
      <c r="C1975" s="190" t="s">
        <v>147</v>
      </c>
      <c r="D1975" s="190" t="s">
        <v>147</v>
      </c>
      <c r="E1975" s="190" t="s">
        <v>147</v>
      </c>
      <c r="F1975" s="190" t="s">
        <v>146</v>
      </c>
      <c r="G1975" s="190" t="s">
        <v>146</v>
      </c>
      <c r="H1975" s="190" t="s">
        <v>147</v>
      </c>
      <c r="I1975" s="190" t="s">
        <v>146</v>
      </c>
      <c r="J1975" s="190" t="s">
        <v>146</v>
      </c>
      <c r="K1975" s="190" t="s">
        <v>146</v>
      </c>
      <c r="L1975" s="190" t="s">
        <v>146</v>
      </c>
      <c r="M1975" s="190" t="s">
        <v>146</v>
      </c>
      <c r="N1975" s="190" t="s">
        <v>146</v>
      </c>
    </row>
    <row r="1976" spans="1:14" x14ac:dyDescent="0.2">
      <c r="A1976" s="190">
        <v>812534</v>
      </c>
      <c r="B1976" s="190" t="s">
        <v>58</v>
      </c>
      <c r="C1976" s="190" t="s">
        <v>147</v>
      </c>
      <c r="D1976" s="190" t="s">
        <v>147</v>
      </c>
      <c r="E1976" s="190" t="s">
        <v>146</v>
      </c>
      <c r="F1976" s="190" t="s">
        <v>146</v>
      </c>
      <c r="G1976" s="190" t="s">
        <v>146</v>
      </c>
      <c r="H1976" s="190" t="s">
        <v>146</v>
      </c>
      <c r="I1976" s="190" t="s">
        <v>146</v>
      </c>
      <c r="J1976" s="190" t="s">
        <v>146</v>
      </c>
      <c r="K1976" s="190" t="s">
        <v>146</v>
      </c>
      <c r="L1976" s="190" t="s">
        <v>146</v>
      </c>
      <c r="M1976" s="190" t="s">
        <v>146</v>
      </c>
      <c r="N1976" s="190" t="s">
        <v>146</v>
      </c>
    </row>
    <row r="1977" spans="1:14" x14ac:dyDescent="0.2">
      <c r="A1977" s="190">
        <v>812535</v>
      </c>
      <c r="B1977" s="190" t="s">
        <v>58</v>
      </c>
      <c r="D1977" s="190" t="s">
        <v>146</v>
      </c>
      <c r="E1977" s="190" t="s">
        <v>146</v>
      </c>
      <c r="F1977" s="190" t="s">
        <v>145</v>
      </c>
      <c r="I1977" s="190" t="s">
        <v>147</v>
      </c>
      <c r="J1977" s="190" t="s">
        <v>146</v>
      </c>
      <c r="K1977" s="190" t="s">
        <v>146</v>
      </c>
      <c r="L1977" s="190" t="s">
        <v>146</v>
      </c>
      <c r="M1977" s="190" t="s">
        <v>146</v>
      </c>
      <c r="N1977" s="190" t="s">
        <v>147</v>
      </c>
    </row>
    <row r="1978" spans="1:14" x14ac:dyDescent="0.2">
      <c r="A1978" s="190">
        <v>812536</v>
      </c>
      <c r="B1978" s="190" t="s">
        <v>58</v>
      </c>
      <c r="C1978" s="190" t="s">
        <v>147</v>
      </c>
      <c r="D1978" s="190" t="s">
        <v>147</v>
      </c>
      <c r="E1978" s="190" t="s">
        <v>146</v>
      </c>
      <c r="F1978" s="190" t="s">
        <v>146</v>
      </c>
      <c r="G1978" s="190" t="s">
        <v>147</v>
      </c>
      <c r="H1978" s="190" t="s">
        <v>147</v>
      </c>
      <c r="I1978" s="190" t="s">
        <v>146</v>
      </c>
      <c r="J1978" s="190" t="s">
        <v>146</v>
      </c>
      <c r="K1978" s="190" t="s">
        <v>146</v>
      </c>
      <c r="L1978" s="190" t="s">
        <v>146</v>
      </c>
      <c r="M1978" s="190" t="s">
        <v>146</v>
      </c>
      <c r="N1978" s="190" t="s">
        <v>146</v>
      </c>
    </row>
    <row r="1979" spans="1:14" x14ac:dyDescent="0.2">
      <c r="A1979" s="190">
        <v>812538</v>
      </c>
      <c r="B1979" s="190" t="s">
        <v>58</v>
      </c>
      <c r="C1979" s="190" t="s">
        <v>147</v>
      </c>
      <c r="D1979" s="190" t="s">
        <v>147</v>
      </c>
      <c r="E1979" s="190" t="s">
        <v>147</v>
      </c>
      <c r="F1979" s="190" t="s">
        <v>147</v>
      </c>
      <c r="G1979" s="190" t="s">
        <v>146</v>
      </c>
      <c r="H1979" s="190" t="s">
        <v>146</v>
      </c>
      <c r="I1979" s="190" t="s">
        <v>146</v>
      </c>
      <c r="J1979" s="190" t="s">
        <v>146</v>
      </c>
      <c r="K1979" s="190" t="s">
        <v>146</v>
      </c>
      <c r="L1979" s="190" t="s">
        <v>146</v>
      </c>
      <c r="M1979" s="190" t="s">
        <v>146</v>
      </c>
      <c r="N1979" s="190" t="s">
        <v>146</v>
      </c>
    </row>
    <row r="1980" spans="1:14" x14ac:dyDescent="0.2">
      <c r="A1980" s="190">
        <v>812541</v>
      </c>
      <c r="B1980" s="190" t="s">
        <v>58</v>
      </c>
      <c r="C1980" s="190" t="s">
        <v>147</v>
      </c>
      <c r="D1980" s="190" t="s">
        <v>146</v>
      </c>
      <c r="E1980" s="190" t="s">
        <v>146</v>
      </c>
      <c r="F1980" s="190" t="s">
        <v>146</v>
      </c>
      <c r="G1980" s="190" t="s">
        <v>146</v>
      </c>
      <c r="I1980" s="190" t="s">
        <v>146</v>
      </c>
      <c r="J1980" s="190" t="s">
        <v>146</v>
      </c>
      <c r="K1980" s="190" t="s">
        <v>146</v>
      </c>
      <c r="L1980" s="190" t="s">
        <v>146</v>
      </c>
      <c r="M1980" s="190" t="s">
        <v>146</v>
      </c>
      <c r="N1980" s="190" t="s">
        <v>146</v>
      </c>
    </row>
    <row r="1981" spans="1:14" x14ac:dyDescent="0.2">
      <c r="A1981" s="190">
        <v>812544</v>
      </c>
      <c r="B1981" s="190" t="s">
        <v>58</v>
      </c>
      <c r="C1981" s="190" t="s">
        <v>147</v>
      </c>
      <c r="D1981" s="190" t="s">
        <v>147</v>
      </c>
      <c r="E1981" s="190" t="s">
        <v>147</v>
      </c>
      <c r="F1981" s="190" t="s">
        <v>147</v>
      </c>
      <c r="G1981" s="190" t="s">
        <v>146</v>
      </c>
      <c r="H1981" s="190" t="s">
        <v>146</v>
      </c>
      <c r="I1981" s="190" t="s">
        <v>146</v>
      </c>
      <c r="J1981" s="190" t="s">
        <v>146</v>
      </c>
      <c r="K1981" s="190" t="s">
        <v>146</v>
      </c>
      <c r="L1981" s="190" t="s">
        <v>146</v>
      </c>
      <c r="M1981" s="190" t="s">
        <v>146</v>
      </c>
      <c r="N1981" s="190" t="s">
        <v>146</v>
      </c>
    </row>
    <row r="1982" spans="1:14" x14ac:dyDescent="0.2">
      <c r="A1982" s="190">
        <v>812546</v>
      </c>
      <c r="B1982" s="190" t="s">
        <v>58</v>
      </c>
      <c r="C1982" s="190" t="s">
        <v>146</v>
      </c>
      <c r="D1982" s="190" t="s">
        <v>147</v>
      </c>
      <c r="E1982" s="190" t="s">
        <v>147</v>
      </c>
      <c r="F1982" s="190" t="s">
        <v>147</v>
      </c>
      <c r="G1982" s="190" t="s">
        <v>146</v>
      </c>
      <c r="H1982" s="190" t="s">
        <v>147</v>
      </c>
      <c r="I1982" s="190" t="s">
        <v>146</v>
      </c>
      <c r="J1982" s="190" t="s">
        <v>146</v>
      </c>
      <c r="K1982" s="190" t="s">
        <v>146</v>
      </c>
      <c r="L1982" s="190" t="s">
        <v>146</v>
      </c>
      <c r="M1982" s="190" t="s">
        <v>146</v>
      </c>
      <c r="N1982" s="190" t="s">
        <v>146</v>
      </c>
    </row>
    <row r="1983" spans="1:14" x14ac:dyDescent="0.2">
      <c r="A1983" s="190">
        <v>812547</v>
      </c>
      <c r="B1983" s="190" t="s">
        <v>58</v>
      </c>
      <c r="C1983" s="190" t="s">
        <v>147</v>
      </c>
      <c r="D1983" s="190" t="s">
        <v>147</v>
      </c>
      <c r="E1983" s="190" t="s">
        <v>147</v>
      </c>
      <c r="F1983" s="190" t="s">
        <v>147</v>
      </c>
      <c r="G1983" s="190" t="s">
        <v>147</v>
      </c>
      <c r="H1983" s="190" t="s">
        <v>147</v>
      </c>
      <c r="I1983" s="190" t="s">
        <v>146</v>
      </c>
      <c r="J1983" s="190" t="s">
        <v>146</v>
      </c>
      <c r="K1983" s="190" t="s">
        <v>146</v>
      </c>
      <c r="L1983" s="190" t="s">
        <v>146</v>
      </c>
      <c r="M1983" s="190" t="s">
        <v>146</v>
      </c>
      <c r="N1983" s="190" t="s">
        <v>146</v>
      </c>
    </row>
    <row r="1984" spans="1:14" x14ac:dyDescent="0.2">
      <c r="A1984" s="190">
        <v>812548</v>
      </c>
      <c r="B1984" s="190" t="s">
        <v>58</v>
      </c>
      <c r="D1984" s="190" t="s">
        <v>147</v>
      </c>
      <c r="E1984" s="190" t="s">
        <v>146</v>
      </c>
      <c r="F1984" s="190" t="s">
        <v>147</v>
      </c>
      <c r="J1984" s="190" t="s">
        <v>146</v>
      </c>
      <c r="K1984" s="190" t="s">
        <v>146</v>
      </c>
      <c r="M1984" s="190" t="s">
        <v>146</v>
      </c>
      <c r="N1984" s="190" t="s">
        <v>146</v>
      </c>
    </row>
    <row r="1985" spans="1:14" x14ac:dyDescent="0.2">
      <c r="A1985" s="190">
        <v>812550</v>
      </c>
      <c r="B1985" s="190" t="s">
        <v>58</v>
      </c>
      <c r="C1985" s="190" t="s">
        <v>145</v>
      </c>
      <c r="D1985" s="190" t="s">
        <v>147</v>
      </c>
      <c r="E1985" s="190" t="s">
        <v>147</v>
      </c>
      <c r="F1985" s="190" t="s">
        <v>145</v>
      </c>
      <c r="H1985" s="190" t="s">
        <v>147</v>
      </c>
      <c r="J1985" s="190" t="s">
        <v>147</v>
      </c>
      <c r="K1985" s="190" t="s">
        <v>146</v>
      </c>
      <c r="L1985" s="190" t="s">
        <v>146</v>
      </c>
      <c r="M1985" s="190" t="s">
        <v>146</v>
      </c>
      <c r="N1985" s="190" t="s">
        <v>146</v>
      </c>
    </row>
    <row r="1986" spans="1:14" x14ac:dyDescent="0.2">
      <c r="A1986" s="190">
        <v>812552</v>
      </c>
      <c r="B1986" s="190" t="s">
        <v>58</v>
      </c>
      <c r="C1986" s="190" t="s">
        <v>147</v>
      </c>
      <c r="D1986" s="190" t="s">
        <v>146</v>
      </c>
      <c r="E1986" s="190" t="s">
        <v>146</v>
      </c>
      <c r="F1986" s="190" t="s">
        <v>147</v>
      </c>
      <c r="H1986" s="190" t="s">
        <v>146</v>
      </c>
      <c r="I1986" s="190" t="s">
        <v>146</v>
      </c>
      <c r="J1986" s="190" t="s">
        <v>146</v>
      </c>
      <c r="K1986" s="190" t="s">
        <v>146</v>
      </c>
      <c r="L1986" s="190" t="s">
        <v>146</v>
      </c>
      <c r="M1986" s="190" t="s">
        <v>146</v>
      </c>
      <c r="N1986" s="190" t="s">
        <v>146</v>
      </c>
    </row>
    <row r="1987" spans="1:14" x14ac:dyDescent="0.2">
      <c r="A1987" s="190">
        <v>812553</v>
      </c>
      <c r="B1987" s="190" t="s">
        <v>58</v>
      </c>
      <c r="C1987" s="190" t="s">
        <v>145</v>
      </c>
      <c r="D1987" s="190" t="s">
        <v>147</v>
      </c>
      <c r="E1987" s="190" t="s">
        <v>146</v>
      </c>
      <c r="F1987" s="190" t="s">
        <v>147</v>
      </c>
      <c r="H1987" s="190" t="s">
        <v>147</v>
      </c>
      <c r="I1987" s="190" t="s">
        <v>145</v>
      </c>
      <c r="J1987" s="190" t="s">
        <v>146</v>
      </c>
      <c r="K1987" s="190" t="s">
        <v>145</v>
      </c>
      <c r="M1987" s="190" t="s">
        <v>146</v>
      </c>
    </row>
    <row r="1988" spans="1:14" x14ac:dyDescent="0.2">
      <c r="A1988" s="190">
        <v>812556</v>
      </c>
      <c r="B1988" s="190" t="s">
        <v>58</v>
      </c>
      <c r="C1988" s="190" t="s">
        <v>145</v>
      </c>
      <c r="D1988" s="190" t="s">
        <v>147</v>
      </c>
      <c r="F1988" s="190" t="s">
        <v>147</v>
      </c>
      <c r="G1988" s="190" t="s">
        <v>145</v>
      </c>
      <c r="H1988" s="190" t="s">
        <v>145</v>
      </c>
      <c r="J1988" s="190" t="s">
        <v>146</v>
      </c>
      <c r="K1988" s="190" t="s">
        <v>147</v>
      </c>
      <c r="L1988" s="190" t="s">
        <v>146</v>
      </c>
      <c r="M1988" s="190" t="s">
        <v>145</v>
      </c>
      <c r="N1988" s="190" t="s">
        <v>147</v>
      </c>
    </row>
    <row r="1989" spans="1:14" x14ac:dyDescent="0.2">
      <c r="A1989" s="190">
        <v>812557</v>
      </c>
      <c r="B1989" s="190" t="s">
        <v>58</v>
      </c>
      <c r="C1989" s="190" t="s">
        <v>145</v>
      </c>
      <c r="D1989" s="190" t="s">
        <v>147</v>
      </c>
      <c r="E1989" s="190" t="s">
        <v>145</v>
      </c>
      <c r="F1989" s="190" t="s">
        <v>145</v>
      </c>
      <c r="G1989" s="190" t="s">
        <v>145</v>
      </c>
      <c r="H1989" s="190" t="s">
        <v>147</v>
      </c>
      <c r="K1989" s="190" t="s">
        <v>146</v>
      </c>
      <c r="L1989" s="190" t="s">
        <v>147</v>
      </c>
      <c r="M1989" s="190" t="s">
        <v>147</v>
      </c>
      <c r="N1989" s="190" t="s">
        <v>147</v>
      </c>
    </row>
    <row r="1990" spans="1:14" x14ac:dyDescent="0.2">
      <c r="A1990" s="190">
        <v>812559</v>
      </c>
      <c r="B1990" s="190" t="s">
        <v>58</v>
      </c>
      <c r="C1990" s="190" t="s">
        <v>146</v>
      </c>
      <c r="D1990" s="190" t="s">
        <v>147</v>
      </c>
      <c r="E1990" s="190" t="s">
        <v>146</v>
      </c>
      <c r="F1990" s="190" t="s">
        <v>147</v>
      </c>
      <c r="H1990" s="190" t="s">
        <v>146</v>
      </c>
      <c r="I1990" s="190" t="s">
        <v>146</v>
      </c>
      <c r="J1990" s="190" t="s">
        <v>146</v>
      </c>
      <c r="K1990" s="190" t="s">
        <v>146</v>
      </c>
      <c r="L1990" s="190" t="s">
        <v>146</v>
      </c>
      <c r="M1990" s="190" t="s">
        <v>146</v>
      </c>
      <c r="N1990" s="190" t="s">
        <v>146</v>
      </c>
    </row>
    <row r="1991" spans="1:14" x14ac:dyDescent="0.2">
      <c r="A1991" s="190">
        <v>812561</v>
      </c>
      <c r="B1991" s="190" t="s">
        <v>58</v>
      </c>
      <c r="C1991" s="190" t="s">
        <v>147</v>
      </c>
      <c r="D1991" s="190" t="s">
        <v>146</v>
      </c>
      <c r="E1991" s="190" t="s">
        <v>146</v>
      </c>
      <c r="F1991" s="190" t="s">
        <v>147</v>
      </c>
      <c r="G1991" s="190" t="s">
        <v>147</v>
      </c>
      <c r="H1991" s="190" t="s">
        <v>147</v>
      </c>
      <c r="I1991" s="190" t="s">
        <v>146</v>
      </c>
      <c r="J1991" s="190" t="s">
        <v>146</v>
      </c>
      <c r="K1991" s="190" t="s">
        <v>146</v>
      </c>
      <c r="L1991" s="190" t="s">
        <v>146</v>
      </c>
      <c r="M1991" s="190" t="s">
        <v>146</v>
      </c>
      <c r="N1991" s="190" t="s">
        <v>146</v>
      </c>
    </row>
    <row r="1992" spans="1:14" x14ac:dyDescent="0.2">
      <c r="A1992" s="190">
        <v>812564</v>
      </c>
      <c r="B1992" s="190" t="s">
        <v>58</v>
      </c>
      <c r="C1992" s="190" t="s">
        <v>147</v>
      </c>
      <c r="D1992" s="190" t="s">
        <v>147</v>
      </c>
      <c r="E1992" s="190" t="s">
        <v>147</v>
      </c>
      <c r="F1992" s="190" t="s">
        <v>147</v>
      </c>
      <c r="G1992" s="190" t="s">
        <v>147</v>
      </c>
      <c r="H1992" s="190" t="s">
        <v>147</v>
      </c>
      <c r="I1992" s="190" t="s">
        <v>146</v>
      </c>
      <c r="J1992" s="190" t="s">
        <v>146</v>
      </c>
      <c r="K1992" s="190" t="s">
        <v>146</v>
      </c>
      <c r="L1992" s="190" t="s">
        <v>146</v>
      </c>
      <c r="M1992" s="190" t="s">
        <v>146</v>
      </c>
      <c r="N1992" s="190" t="s">
        <v>146</v>
      </c>
    </row>
    <row r="1993" spans="1:14" x14ac:dyDescent="0.2">
      <c r="A1993" s="190">
        <v>812565</v>
      </c>
      <c r="B1993" s="190" t="s">
        <v>58</v>
      </c>
      <c r="C1993" s="190" t="s">
        <v>145</v>
      </c>
      <c r="F1993" s="190" t="s">
        <v>145</v>
      </c>
      <c r="G1993" s="190" t="s">
        <v>147</v>
      </c>
      <c r="K1993" s="190" t="s">
        <v>147</v>
      </c>
      <c r="L1993" s="190" t="s">
        <v>147</v>
      </c>
      <c r="M1993" s="190" t="s">
        <v>147</v>
      </c>
    </row>
    <row r="1994" spans="1:14" x14ac:dyDescent="0.2">
      <c r="A1994" s="190">
        <v>812566</v>
      </c>
      <c r="B1994" s="190" t="s">
        <v>58</v>
      </c>
      <c r="C1994" s="190" t="s">
        <v>147</v>
      </c>
      <c r="D1994" s="190" t="s">
        <v>146</v>
      </c>
      <c r="E1994" s="190" t="s">
        <v>146</v>
      </c>
      <c r="G1994" s="190" t="s">
        <v>147</v>
      </c>
      <c r="H1994" s="190" t="s">
        <v>147</v>
      </c>
      <c r="I1994" s="190" t="s">
        <v>146</v>
      </c>
      <c r="J1994" s="190" t="s">
        <v>146</v>
      </c>
      <c r="K1994" s="190" t="s">
        <v>146</v>
      </c>
      <c r="L1994" s="190" t="s">
        <v>146</v>
      </c>
      <c r="M1994" s="190" t="s">
        <v>146</v>
      </c>
      <c r="N1994" s="190" t="s">
        <v>146</v>
      </c>
    </row>
    <row r="1995" spans="1:14" x14ac:dyDescent="0.2">
      <c r="A1995" s="190">
        <v>812567</v>
      </c>
      <c r="B1995" s="190" t="s">
        <v>58</v>
      </c>
      <c r="D1995" s="190" t="s">
        <v>147</v>
      </c>
      <c r="F1995" s="190" t="s">
        <v>145</v>
      </c>
      <c r="G1995" s="190" t="s">
        <v>145</v>
      </c>
      <c r="K1995" s="190" t="s">
        <v>145</v>
      </c>
      <c r="L1995" s="190" t="s">
        <v>145</v>
      </c>
      <c r="M1995" s="190" t="s">
        <v>145</v>
      </c>
    </row>
    <row r="1996" spans="1:14" x14ac:dyDescent="0.2">
      <c r="A1996" s="190">
        <v>812571</v>
      </c>
      <c r="B1996" s="190" t="s">
        <v>58</v>
      </c>
      <c r="D1996" s="190" t="s">
        <v>147</v>
      </c>
      <c r="E1996" s="190" t="s">
        <v>145</v>
      </c>
      <c r="F1996" s="190" t="s">
        <v>147</v>
      </c>
      <c r="G1996" s="190" t="s">
        <v>147</v>
      </c>
      <c r="I1996" s="190" t="s">
        <v>147</v>
      </c>
      <c r="J1996" s="190" t="s">
        <v>147</v>
      </c>
      <c r="K1996" s="190" t="s">
        <v>146</v>
      </c>
      <c r="L1996" s="190" t="s">
        <v>146</v>
      </c>
      <c r="M1996" s="190" t="s">
        <v>147</v>
      </c>
      <c r="N1996" s="190" t="s">
        <v>147</v>
      </c>
    </row>
    <row r="1997" spans="1:14" x14ac:dyDescent="0.2">
      <c r="A1997" s="190">
        <v>812573</v>
      </c>
      <c r="B1997" s="190" t="s">
        <v>58</v>
      </c>
      <c r="D1997" s="190" t="s">
        <v>147</v>
      </c>
      <c r="F1997" s="190" t="s">
        <v>147</v>
      </c>
      <c r="I1997" s="190" t="s">
        <v>147</v>
      </c>
      <c r="K1997" s="190" t="s">
        <v>146</v>
      </c>
      <c r="L1997" s="190" t="s">
        <v>147</v>
      </c>
      <c r="M1997" s="190" t="s">
        <v>147</v>
      </c>
    </row>
    <row r="1998" spans="1:14" x14ac:dyDescent="0.2">
      <c r="A1998" s="190">
        <v>812575</v>
      </c>
      <c r="B1998" s="190" t="s">
        <v>58</v>
      </c>
      <c r="D1998" s="190" t="s">
        <v>146</v>
      </c>
      <c r="E1998" s="190" t="s">
        <v>146</v>
      </c>
      <c r="F1998" s="190" t="s">
        <v>145</v>
      </c>
      <c r="H1998" s="190" t="s">
        <v>147</v>
      </c>
      <c r="I1998" s="190" t="s">
        <v>147</v>
      </c>
      <c r="J1998" s="190" t="s">
        <v>147</v>
      </c>
      <c r="K1998" s="190" t="s">
        <v>146</v>
      </c>
      <c r="L1998" s="190" t="s">
        <v>147</v>
      </c>
      <c r="M1998" s="190" t="s">
        <v>146</v>
      </c>
      <c r="N1998" s="190" t="s">
        <v>146</v>
      </c>
    </row>
    <row r="1999" spans="1:14" x14ac:dyDescent="0.2">
      <c r="A1999" s="190">
        <v>812576</v>
      </c>
      <c r="B1999" s="190" t="s">
        <v>58</v>
      </c>
      <c r="D1999" s="190" t="s">
        <v>145</v>
      </c>
      <c r="E1999" s="190" t="s">
        <v>147</v>
      </c>
      <c r="G1999" s="190" t="s">
        <v>147</v>
      </c>
      <c r="H1999" s="190" t="s">
        <v>147</v>
      </c>
      <c r="I1999" s="190" t="s">
        <v>147</v>
      </c>
      <c r="J1999" s="190" t="s">
        <v>147</v>
      </c>
      <c r="K1999" s="190" t="s">
        <v>146</v>
      </c>
      <c r="M1999" s="190" t="s">
        <v>147</v>
      </c>
      <c r="N1999" s="190" t="s">
        <v>147</v>
      </c>
    </row>
    <row r="2000" spans="1:14" x14ac:dyDescent="0.2">
      <c r="A2000" s="190">
        <v>812577</v>
      </c>
      <c r="B2000" s="190" t="s">
        <v>58</v>
      </c>
      <c r="C2000" s="190" t="s">
        <v>147</v>
      </c>
      <c r="D2000" s="190" t="s">
        <v>146</v>
      </c>
      <c r="E2000" s="190" t="s">
        <v>146</v>
      </c>
      <c r="F2000" s="190" t="s">
        <v>146</v>
      </c>
      <c r="G2000" s="190" t="s">
        <v>147</v>
      </c>
      <c r="H2000" s="190" t="s">
        <v>146</v>
      </c>
      <c r="I2000" s="190" t="s">
        <v>146</v>
      </c>
      <c r="J2000" s="190" t="s">
        <v>146</v>
      </c>
      <c r="K2000" s="190" t="s">
        <v>146</v>
      </c>
      <c r="L2000" s="190" t="s">
        <v>146</v>
      </c>
      <c r="M2000" s="190" t="s">
        <v>146</v>
      </c>
      <c r="N2000" s="190" t="s">
        <v>146</v>
      </c>
    </row>
    <row r="2001" spans="1:14" x14ac:dyDescent="0.2">
      <c r="A2001" s="190">
        <v>812578</v>
      </c>
      <c r="B2001" s="190" t="s">
        <v>58</v>
      </c>
      <c r="C2001" s="190" t="s">
        <v>146</v>
      </c>
      <c r="D2001" s="190" t="s">
        <v>146</v>
      </c>
      <c r="E2001" s="190" t="s">
        <v>146</v>
      </c>
      <c r="F2001" s="190" t="s">
        <v>147</v>
      </c>
      <c r="G2001" s="190" t="s">
        <v>146</v>
      </c>
      <c r="H2001" s="190" t="s">
        <v>146</v>
      </c>
      <c r="I2001" s="190" t="s">
        <v>146</v>
      </c>
      <c r="J2001" s="190" t="s">
        <v>146</v>
      </c>
      <c r="K2001" s="190" t="s">
        <v>146</v>
      </c>
      <c r="L2001" s="190" t="s">
        <v>146</v>
      </c>
      <c r="M2001" s="190" t="s">
        <v>146</v>
      </c>
      <c r="N2001" s="190" t="s">
        <v>146</v>
      </c>
    </row>
    <row r="2002" spans="1:14" x14ac:dyDescent="0.2">
      <c r="A2002" s="190">
        <v>812579</v>
      </c>
      <c r="B2002" s="190" t="s">
        <v>58</v>
      </c>
      <c r="C2002" s="190" t="s">
        <v>145</v>
      </c>
      <c r="D2002" s="190" t="s">
        <v>147</v>
      </c>
      <c r="E2002" s="190" t="s">
        <v>145</v>
      </c>
      <c r="F2002" s="190" t="s">
        <v>145</v>
      </c>
      <c r="G2002" s="190" t="s">
        <v>145</v>
      </c>
      <c r="H2002" s="190" t="s">
        <v>145</v>
      </c>
      <c r="I2002" s="190" t="s">
        <v>146</v>
      </c>
      <c r="J2002" s="190" t="s">
        <v>146</v>
      </c>
      <c r="K2002" s="190" t="s">
        <v>146</v>
      </c>
      <c r="L2002" s="190" t="s">
        <v>146</v>
      </c>
      <c r="M2002" s="190" t="s">
        <v>146</v>
      </c>
      <c r="N2002" s="190" t="s">
        <v>146</v>
      </c>
    </row>
    <row r="2003" spans="1:14" x14ac:dyDescent="0.2">
      <c r="A2003" s="190">
        <v>812580</v>
      </c>
      <c r="B2003" s="190" t="s">
        <v>58</v>
      </c>
      <c r="C2003" s="190" t="s">
        <v>147</v>
      </c>
      <c r="D2003" s="190" t="s">
        <v>147</v>
      </c>
      <c r="E2003" s="190" t="s">
        <v>147</v>
      </c>
      <c r="F2003" s="190" t="s">
        <v>146</v>
      </c>
      <c r="G2003" s="190" t="s">
        <v>146</v>
      </c>
      <c r="H2003" s="190" t="s">
        <v>146</v>
      </c>
      <c r="I2003" s="190" t="s">
        <v>146</v>
      </c>
      <c r="J2003" s="190" t="s">
        <v>146</v>
      </c>
      <c r="K2003" s="190" t="s">
        <v>146</v>
      </c>
      <c r="L2003" s="190" t="s">
        <v>146</v>
      </c>
      <c r="M2003" s="190" t="s">
        <v>146</v>
      </c>
      <c r="N2003" s="190" t="s">
        <v>146</v>
      </c>
    </row>
    <row r="2004" spans="1:14" x14ac:dyDescent="0.2">
      <c r="A2004" s="190">
        <v>812581</v>
      </c>
      <c r="B2004" s="190" t="s">
        <v>58</v>
      </c>
      <c r="D2004" s="190" t="s">
        <v>147</v>
      </c>
      <c r="F2004" s="190" t="s">
        <v>147</v>
      </c>
      <c r="G2004" s="190" t="s">
        <v>147</v>
      </c>
      <c r="I2004" s="190" t="s">
        <v>146</v>
      </c>
      <c r="J2004" s="190" t="s">
        <v>146</v>
      </c>
      <c r="K2004" s="190" t="s">
        <v>146</v>
      </c>
      <c r="L2004" s="190" t="s">
        <v>146</v>
      </c>
      <c r="M2004" s="190" t="s">
        <v>147</v>
      </c>
    </row>
    <row r="2005" spans="1:14" x14ac:dyDescent="0.2">
      <c r="A2005" s="190">
        <v>812583</v>
      </c>
      <c r="B2005" s="190" t="s">
        <v>58</v>
      </c>
      <c r="D2005" s="190" t="s">
        <v>147</v>
      </c>
      <c r="E2005" s="190" t="s">
        <v>145</v>
      </c>
      <c r="F2005" s="190" t="s">
        <v>145</v>
      </c>
      <c r="G2005" s="190" t="s">
        <v>147</v>
      </c>
      <c r="H2005" s="190" t="s">
        <v>145</v>
      </c>
      <c r="I2005" s="190" t="s">
        <v>145</v>
      </c>
      <c r="J2005" s="190" t="s">
        <v>147</v>
      </c>
      <c r="K2005" s="190" t="s">
        <v>146</v>
      </c>
      <c r="L2005" s="190" t="s">
        <v>147</v>
      </c>
      <c r="M2005" s="190" t="s">
        <v>145</v>
      </c>
      <c r="N2005" s="190" t="s">
        <v>147</v>
      </c>
    </row>
    <row r="2006" spans="1:14" x14ac:dyDescent="0.2">
      <c r="A2006" s="190">
        <v>812584</v>
      </c>
      <c r="B2006" s="190" t="s">
        <v>58</v>
      </c>
      <c r="C2006" s="190" t="s">
        <v>146</v>
      </c>
      <c r="D2006" s="190" t="s">
        <v>147</v>
      </c>
      <c r="E2006" s="190" t="s">
        <v>146</v>
      </c>
      <c r="F2006" s="190" t="s">
        <v>146</v>
      </c>
      <c r="G2006" s="190" t="s">
        <v>147</v>
      </c>
      <c r="H2006" s="190" t="s">
        <v>147</v>
      </c>
      <c r="I2006" s="190" t="s">
        <v>146</v>
      </c>
      <c r="J2006" s="190" t="s">
        <v>146</v>
      </c>
      <c r="K2006" s="190" t="s">
        <v>146</v>
      </c>
      <c r="L2006" s="190" t="s">
        <v>146</v>
      </c>
      <c r="M2006" s="190" t="s">
        <v>146</v>
      </c>
      <c r="N2006" s="190" t="s">
        <v>146</v>
      </c>
    </row>
    <row r="2007" spans="1:14" x14ac:dyDescent="0.2">
      <c r="A2007" s="190">
        <v>812585</v>
      </c>
      <c r="B2007" s="190" t="s">
        <v>58</v>
      </c>
      <c r="C2007" s="190" t="s">
        <v>147</v>
      </c>
      <c r="D2007" s="190" t="s">
        <v>146</v>
      </c>
      <c r="E2007" s="190" t="s">
        <v>146</v>
      </c>
      <c r="F2007" s="190" t="s">
        <v>146</v>
      </c>
      <c r="G2007" s="190" t="s">
        <v>147</v>
      </c>
      <c r="H2007" s="190" t="s">
        <v>146</v>
      </c>
      <c r="I2007" s="190" t="s">
        <v>146</v>
      </c>
      <c r="J2007" s="190" t="s">
        <v>146</v>
      </c>
      <c r="K2007" s="190" t="s">
        <v>146</v>
      </c>
      <c r="L2007" s="190" t="s">
        <v>146</v>
      </c>
      <c r="M2007" s="190" t="s">
        <v>146</v>
      </c>
      <c r="N2007" s="190" t="s">
        <v>146</v>
      </c>
    </row>
    <row r="2008" spans="1:14" x14ac:dyDescent="0.2">
      <c r="A2008" s="190">
        <v>812586</v>
      </c>
      <c r="B2008" s="190" t="s">
        <v>58</v>
      </c>
      <c r="C2008" s="190" t="s">
        <v>147</v>
      </c>
      <c r="D2008" s="190" t="s">
        <v>147</v>
      </c>
      <c r="E2008" s="190" t="s">
        <v>146</v>
      </c>
      <c r="F2008" s="190" t="s">
        <v>147</v>
      </c>
      <c r="G2008" s="190" t="s">
        <v>147</v>
      </c>
      <c r="H2008" s="190" t="s">
        <v>146</v>
      </c>
      <c r="I2008" s="190" t="s">
        <v>146</v>
      </c>
      <c r="J2008" s="190" t="s">
        <v>146</v>
      </c>
      <c r="K2008" s="190" t="s">
        <v>146</v>
      </c>
      <c r="L2008" s="190" t="s">
        <v>146</v>
      </c>
      <c r="M2008" s="190" t="s">
        <v>146</v>
      </c>
      <c r="N2008" s="190" t="s">
        <v>146</v>
      </c>
    </row>
    <row r="2009" spans="1:14" x14ac:dyDescent="0.2">
      <c r="A2009" s="190">
        <v>812588</v>
      </c>
      <c r="B2009" s="190" t="s">
        <v>58</v>
      </c>
      <c r="C2009" s="190" t="s">
        <v>147</v>
      </c>
      <c r="D2009" s="190" t="s">
        <v>146</v>
      </c>
      <c r="E2009" s="190" t="s">
        <v>146</v>
      </c>
      <c r="F2009" s="190" t="s">
        <v>146</v>
      </c>
      <c r="G2009" s="190" t="s">
        <v>147</v>
      </c>
      <c r="H2009" s="190" t="s">
        <v>146</v>
      </c>
      <c r="I2009" s="190" t="s">
        <v>146</v>
      </c>
      <c r="J2009" s="190" t="s">
        <v>146</v>
      </c>
      <c r="K2009" s="190" t="s">
        <v>146</v>
      </c>
      <c r="L2009" s="190" t="s">
        <v>146</v>
      </c>
      <c r="M2009" s="190" t="s">
        <v>146</v>
      </c>
      <c r="N2009" s="190" t="s">
        <v>146</v>
      </c>
    </row>
    <row r="2010" spans="1:14" x14ac:dyDescent="0.2">
      <c r="A2010" s="190">
        <v>812589</v>
      </c>
      <c r="B2010" s="190" t="s">
        <v>58</v>
      </c>
      <c r="C2010" s="190" t="s">
        <v>146</v>
      </c>
      <c r="D2010" s="190" t="s">
        <v>147</v>
      </c>
      <c r="E2010" s="190" t="s">
        <v>147</v>
      </c>
      <c r="F2010" s="190" t="s">
        <v>146</v>
      </c>
      <c r="G2010" s="190" t="s">
        <v>146</v>
      </c>
      <c r="H2010" s="190" t="s">
        <v>147</v>
      </c>
      <c r="I2010" s="190" t="s">
        <v>146</v>
      </c>
      <c r="J2010" s="190" t="s">
        <v>146</v>
      </c>
      <c r="K2010" s="190" t="s">
        <v>146</v>
      </c>
      <c r="L2010" s="190" t="s">
        <v>146</v>
      </c>
      <c r="M2010" s="190" t="s">
        <v>146</v>
      </c>
      <c r="N2010" s="190" t="s">
        <v>146</v>
      </c>
    </row>
    <row r="2011" spans="1:14" x14ac:dyDescent="0.2">
      <c r="A2011" s="190">
        <v>812590</v>
      </c>
      <c r="B2011" s="190" t="s">
        <v>58</v>
      </c>
      <c r="C2011" s="190" t="s">
        <v>145</v>
      </c>
      <c r="G2011" s="190" t="s">
        <v>145</v>
      </c>
      <c r="J2011" s="190" t="s">
        <v>145</v>
      </c>
      <c r="K2011" s="190" t="s">
        <v>146</v>
      </c>
      <c r="N2011" s="190" t="s">
        <v>145</v>
      </c>
    </row>
    <row r="2012" spans="1:14" x14ac:dyDescent="0.2">
      <c r="A2012" s="190">
        <v>812591</v>
      </c>
      <c r="B2012" s="190" t="s">
        <v>58</v>
      </c>
      <c r="C2012" s="190" t="s">
        <v>147</v>
      </c>
      <c r="D2012" s="190" t="s">
        <v>147</v>
      </c>
      <c r="F2012" s="190" t="s">
        <v>146</v>
      </c>
      <c r="G2012" s="190" t="s">
        <v>146</v>
      </c>
      <c r="H2012" s="190" t="s">
        <v>146</v>
      </c>
      <c r="I2012" s="190" t="s">
        <v>146</v>
      </c>
      <c r="J2012" s="190" t="s">
        <v>146</v>
      </c>
      <c r="K2012" s="190" t="s">
        <v>146</v>
      </c>
      <c r="L2012" s="190" t="s">
        <v>146</v>
      </c>
      <c r="M2012" s="190" t="s">
        <v>146</v>
      </c>
      <c r="N2012" s="190" t="s">
        <v>146</v>
      </c>
    </row>
    <row r="2013" spans="1:14" x14ac:dyDescent="0.2">
      <c r="A2013" s="190">
        <v>812592</v>
      </c>
      <c r="B2013" s="190" t="s">
        <v>58</v>
      </c>
      <c r="D2013" s="190" t="s">
        <v>147</v>
      </c>
      <c r="E2013" s="190" t="s">
        <v>145</v>
      </c>
      <c r="J2013" s="190" t="s">
        <v>145</v>
      </c>
      <c r="K2013" s="190" t="s">
        <v>147</v>
      </c>
      <c r="M2013" s="190" t="s">
        <v>147</v>
      </c>
    </row>
    <row r="2014" spans="1:14" x14ac:dyDescent="0.2">
      <c r="A2014" s="190">
        <v>812593</v>
      </c>
      <c r="B2014" s="190" t="s">
        <v>58</v>
      </c>
      <c r="C2014" s="190" t="s">
        <v>147</v>
      </c>
      <c r="D2014" s="190" t="s">
        <v>147</v>
      </c>
      <c r="E2014" s="190" t="s">
        <v>147</v>
      </c>
      <c r="F2014" s="190" t="s">
        <v>147</v>
      </c>
      <c r="G2014" s="190" t="s">
        <v>147</v>
      </c>
      <c r="H2014" s="190" t="s">
        <v>146</v>
      </c>
      <c r="I2014" s="190" t="s">
        <v>146</v>
      </c>
      <c r="J2014" s="190" t="s">
        <v>146</v>
      </c>
      <c r="K2014" s="190" t="s">
        <v>146</v>
      </c>
      <c r="L2014" s="190" t="s">
        <v>146</v>
      </c>
      <c r="M2014" s="190" t="s">
        <v>146</v>
      </c>
      <c r="N2014" s="190" t="s">
        <v>146</v>
      </c>
    </row>
    <row r="2015" spans="1:14" x14ac:dyDescent="0.2">
      <c r="A2015" s="190">
        <v>812595</v>
      </c>
      <c r="B2015" s="190" t="s">
        <v>58</v>
      </c>
      <c r="C2015" s="190" t="s">
        <v>147</v>
      </c>
      <c r="D2015" s="190" t="s">
        <v>147</v>
      </c>
      <c r="E2015" s="190" t="s">
        <v>146</v>
      </c>
      <c r="F2015" s="190" t="s">
        <v>147</v>
      </c>
      <c r="H2015" s="190" t="s">
        <v>146</v>
      </c>
      <c r="I2015" s="190" t="s">
        <v>146</v>
      </c>
      <c r="J2015" s="190" t="s">
        <v>146</v>
      </c>
      <c r="K2015" s="190" t="s">
        <v>146</v>
      </c>
      <c r="L2015" s="190" t="s">
        <v>146</v>
      </c>
      <c r="M2015" s="190" t="s">
        <v>146</v>
      </c>
      <c r="N2015" s="190" t="s">
        <v>146</v>
      </c>
    </row>
    <row r="2016" spans="1:14" x14ac:dyDescent="0.2">
      <c r="A2016" s="190">
        <v>812596</v>
      </c>
      <c r="B2016" s="190" t="s">
        <v>58</v>
      </c>
      <c r="D2016" s="190" t="s">
        <v>147</v>
      </c>
      <c r="J2016" s="190" t="s">
        <v>145</v>
      </c>
      <c r="K2016" s="190" t="s">
        <v>147</v>
      </c>
      <c r="M2016" s="190" t="s">
        <v>147</v>
      </c>
      <c r="N2016" s="190" t="s">
        <v>145</v>
      </c>
    </row>
    <row r="2017" spans="1:14" x14ac:dyDescent="0.2">
      <c r="A2017" s="190">
        <v>812597</v>
      </c>
      <c r="B2017" s="190" t="s">
        <v>58</v>
      </c>
      <c r="C2017" s="190" t="s">
        <v>147</v>
      </c>
      <c r="D2017" s="190" t="s">
        <v>146</v>
      </c>
      <c r="E2017" s="190" t="s">
        <v>146</v>
      </c>
      <c r="F2017" s="190" t="s">
        <v>147</v>
      </c>
      <c r="G2017" s="190" t="s">
        <v>147</v>
      </c>
      <c r="H2017" s="190" t="s">
        <v>147</v>
      </c>
      <c r="I2017" s="190" t="s">
        <v>146</v>
      </c>
      <c r="J2017" s="190" t="s">
        <v>146</v>
      </c>
      <c r="K2017" s="190" t="s">
        <v>146</v>
      </c>
      <c r="L2017" s="190" t="s">
        <v>146</v>
      </c>
      <c r="M2017" s="190" t="s">
        <v>146</v>
      </c>
      <c r="N2017" s="190" t="s">
        <v>146</v>
      </c>
    </row>
    <row r="2018" spans="1:14" x14ac:dyDescent="0.2">
      <c r="A2018" s="190">
        <v>812599</v>
      </c>
      <c r="B2018" s="190" t="s">
        <v>58</v>
      </c>
      <c r="D2018" s="190" t="s">
        <v>146</v>
      </c>
      <c r="E2018" s="190" t="s">
        <v>145</v>
      </c>
      <c r="F2018" s="190" t="s">
        <v>145</v>
      </c>
      <c r="G2018" s="190" t="s">
        <v>147</v>
      </c>
      <c r="H2018" s="190" t="s">
        <v>147</v>
      </c>
      <c r="J2018" s="190" t="s">
        <v>146</v>
      </c>
      <c r="K2018" s="190" t="s">
        <v>146</v>
      </c>
      <c r="L2018" s="190" t="s">
        <v>146</v>
      </c>
      <c r="M2018" s="190" t="s">
        <v>147</v>
      </c>
      <c r="N2018" s="190" t="s">
        <v>146</v>
      </c>
    </row>
    <row r="2019" spans="1:14" x14ac:dyDescent="0.2">
      <c r="A2019" s="190">
        <v>812602</v>
      </c>
      <c r="B2019" s="190" t="s">
        <v>58</v>
      </c>
      <c r="D2019" s="190" t="s">
        <v>147</v>
      </c>
      <c r="E2019" s="190" t="s">
        <v>146</v>
      </c>
      <c r="F2019" s="190" t="s">
        <v>146</v>
      </c>
      <c r="G2019" s="190" t="s">
        <v>147</v>
      </c>
      <c r="H2019" s="190" t="s">
        <v>147</v>
      </c>
      <c r="I2019" s="190" t="s">
        <v>146</v>
      </c>
      <c r="J2019" s="190" t="s">
        <v>146</v>
      </c>
      <c r="K2019" s="190" t="s">
        <v>146</v>
      </c>
      <c r="L2019" s="190" t="s">
        <v>146</v>
      </c>
      <c r="M2019" s="190" t="s">
        <v>146</v>
      </c>
      <c r="N2019" s="190" t="s">
        <v>146</v>
      </c>
    </row>
    <row r="2020" spans="1:14" x14ac:dyDescent="0.2">
      <c r="A2020" s="190">
        <v>812603</v>
      </c>
      <c r="B2020" s="190" t="s">
        <v>58</v>
      </c>
      <c r="C2020" s="190" t="s">
        <v>145</v>
      </c>
      <c r="G2020" s="190" t="s">
        <v>147</v>
      </c>
      <c r="I2020" s="190" t="s">
        <v>147</v>
      </c>
      <c r="J2020" s="190" t="s">
        <v>147</v>
      </c>
      <c r="K2020" s="190" t="s">
        <v>147</v>
      </c>
      <c r="L2020" s="190" t="s">
        <v>147</v>
      </c>
      <c r="M2020" s="190" t="s">
        <v>147</v>
      </c>
      <c r="N2020" s="190" t="s">
        <v>147</v>
      </c>
    </row>
    <row r="2021" spans="1:14" x14ac:dyDescent="0.2">
      <c r="A2021" s="190">
        <v>812604</v>
      </c>
      <c r="B2021" s="190" t="s">
        <v>58</v>
      </c>
      <c r="D2021" s="190" t="s">
        <v>145</v>
      </c>
      <c r="F2021" s="190" t="s">
        <v>147</v>
      </c>
      <c r="G2021" s="190" t="s">
        <v>145</v>
      </c>
      <c r="H2021" s="190" t="s">
        <v>147</v>
      </c>
      <c r="I2021" s="190" t="s">
        <v>146</v>
      </c>
      <c r="J2021" s="190" t="s">
        <v>146</v>
      </c>
      <c r="K2021" s="190" t="s">
        <v>146</v>
      </c>
      <c r="L2021" s="190" t="s">
        <v>147</v>
      </c>
      <c r="M2021" s="190" t="s">
        <v>147</v>
      </c>
      <c r="N2021" s="190" t="s">
        <v>146</v>
      </c>
    </row>
    <row r="2022" spans="1:14" x14ac:dyDescent="0.2">
      <c r="A2022" s="190">
        <v>812605</v>
      </c>
      <c r="B2022" s="190" t="s">
        <v>58</v>
      </c>
      <c r="C2022" s="190" t="s">
        <v>146</v>
      </c>
      <c r="D2022" s="190" t="s">
        <v>147</v>
      </c>
      <c r="E2022" s="190" t="s">
        <v>147</v>
      </c>
      <c r="F2022" s="190" t="s">
        <v>147</v>
      </c>
      <c r="G2022" s="190" t="s">
        <v>146</v>
      </c>
      <c r="H2022" s="190" t="s">
        <v>147</v>
      </c>
      <c r="I2022" s="190" t="s">
        <v>146</v>
      </c>
      <c r="J2022" s="190" t="s">
        <v>146</v>
      </c>
      <c r="K2022" s="190" t="s">
        <v>146</v>
      </c>
      <c r="L2022" s="190" t="s">
        <v>146</v>
      </c>
      <c r="M2022" s="190" t="s">
        <v>146</v>
      </c>
      <c r="N2022" s="190" t="s">
        <v>146</v>
      </c>
    </row>
    <row r="2023" spans="1:14" x14ac:dyDescent="0.2">
      <c r="A2023" s="190">
        <v>812608</v>
      </c>
      <c r="B2023" s="190" t="s">
        <v>58</v>
      </c>
      <c r="C2023" s="190" t="s">
        <v>147</v>
      </c>
      <c r="D2023" s="190" t="s">
        <v>147</v>
      </c>
      <c r="E2023" s="190" t="s">
        <v>147</v>
      </c>
      <c r="F2023" s="190" t="s">
        <v>147</v>
      </c>
      <c r="G2023" s="190" t="s">
        <v>147</v>
      </c>
      <c r="H2023" s="190" t="s">
        <v>147</v>
      </c>
      <c r="I2023" s="190" t="s">
        <v>146</v>
      </c>
      <c r="J2023" s="190" t="s">
        <v>146</v>
      </c>
      <c r="K2023" s="190" t="s">
        <v>146</v>
      </c>
      <c r="L2023" s="190" t="s">
        <v>146</v>
      </c>
      <c r="M2023" s="190" t="s">
        <v>146</v>
      </c>
      <c r="N2023" s="190" t="s">
        <v>146</v>
      </c>
    </row>
    <row r="2024" spans="1:14" x14ac:dyDescent="0.2">
      <c r="A2024" s="190">
        <v>812609</v>
      </c>
      <c r="B2024" s="190" t="s">
        <v>58</v>
      </c>
      <c r="C2024" s="190" t="s">
        <v>147</v>
      </c>
      <c r="D2024" s="190" t="s">
        <v>147</v>
      </c>
      <c r="E2024" s="190" t="s">
        <v>147</v>
      </c>
      <c r="F2024" s="190" t="s">
        <v>147</v>
      </c>
      <c r="G2024" s="190" t="s">
        <v>147</v>
      </c>
      <c r="H2024" s="190" t="s">
        <v>147</v>
      </c>
      <c r="I2024" s="190" t="s">
        <v>146</v>
      </c>
      <c r="J2024" s="190" t="s">
        <v>146</v>
      </c>
      <c r="K2024" s="190" t="s">
        <v>146</v>
      </c>
      <c r="L2024" s="190" t="s">
        <v>146</v>
      </c>
      <c r="M2024" s="190" t="s">
        <v>146</v>
      </c>
      <c r="N2024" s="190" t="s">
        <v>146</v>
      </c>
    </row>
    <row r="2025" spans="1:14" x14ac:dyDescent="0.2">
      <c r="A2025" s="190">
        <v>812611</v>
      </c>
      <c r="B2025" s="190" t="s">
        <v>58</v>
      </c>
      <c r="C2025" s="190" t="s">
        <v>147</v>
      </c>
      <c r="D2025" s="190" t="s">
        <v>147</v>
      </c>
      <c r="E2025" s="190" t="s">
        <v>146</v>
      </c>
      <c r="F2025" s="190" t="s">
        <v>147</v>
      </c>
      <c r="G2025" s="190" t="s">
        <v>147</v>
      </c>
      <c r="H2025" s="190" t="s">
        <v>147</v>
      </c>
      <c r="I2025" s="190" t="s">
        <v>146</v>
      </c>
      <c r="J2025" s="190" t="s">
        <v>146</v>
      </c>
      <c r="K2025" s="190" t="s">
        <v>146</v>
      </c>
      <c r="L2025" s="190" t="s">
        <v>146</v>
      </c>
      <c r="M2025" s="190" t="s">
        <v>146</v>
      </c>
      <c r="N2025" s="190" t="s">
        <v>146</v>
      </c>
    </row>
    <row r="2026" spans="1:14" x14ac:dyDescent="0.2">
      <c r="A2026" s="190">
        <v>812612</v>
      </c>
      <c r="B2026" s="190" t="s">
        <v>58</v>
      </c>
      <c r="D2026" s="190" t="s">
        <v>145</v>
      </c>
      <c r="G2026" s="190" t="s">
        <v>145</v>
      </c>
      <c r="J2026" s="190" t="s">
        <v>147</v>
      </c>
      <c r="K2026" s="190" t="s">
        <v>145</v>
      </c>
      <c r="N2026" s="190" t="s">
        <v>145</v>
      </c>
    </row>
    <row r="2027" spans="1:14" x14ac:dyDescent="0.2">
      <c r="A2027" s="190">
        <v>812615</v>
      </c>
      <c r="B2027" s="190" t="s">
        <v>58</v>
      </c>
      <c r="C2027" s="190" t="s">
        <v>147</v>
      </c>
      <c r="D2027" s="190" t="s">
        <v>147</v>
      </c>
      <c r="E2027" s="190" t="s">
        <v>146</v>
      </c>
      <c r="F2027" s="190" t="s">
        <v>146</v>
      </c>
      <c r="G2027" s="190" t="s">
        <v>147</v>
      </c>
      <c r="H2027" s="190" t="s">
        <v>147</v>
      </c>
      <c r="I2027" s="190" t="s">
        <v>146</v>
      </c>
      <c r="J2027" s="190" t="s">
        <v>146</v>
      </c>
      <c r="K2027" s="190" t="s">
        <v>146</v>
      </c>
      <c r="L2027" s="190" t="s">
        <v>146</v>
      </c>
      <c r="M2027" s="190" t="s">
        <v>146</v>
      </c>
      <c r="N2027" s="190" t="s">
        <v>146</v>
      </c>
    </row>
    <row r="2028" spans="1:14" x14ac:dyDescent="0.2">
      <c r="A2028" s="190">
        <v>812617</v>
      </c>
      <c r="B2028" s="190" t="s">
        <v>58</v>
      </c>
      <c r="C2028" s="190" t="s">
        <v>146</v>
      </c>
      <c r="E2028" s="190" t="s">
        <v>147</v>
      </c>
      <c r="G2028" s="190" t="s">
        <v>146</v>
      </c>
      <c r="H2028" s="190" t="s">
        <v>147</v>
      </c>
      <c r="I2028" s="190" t="s">
        <v>146</v>
      </c>
      <c r="J2028" s="190" t="s">
        <v>146</v>
      </c>
      <c r="K2028" s="190" t="s">
        <v>146</v>
      </c>
      <c r="L2028" s="190" t="s">
        <v>146</v>
      </c>
      <c r="M2028" s="190" t="s">
        <v>146</v>
      </c>
      <c r="N2028" s="190" t="s">
        <v>146</v>
      </c>
    </row>
    <row r="2029" spans="1:14" x14ac:dyDescent="0.2">
      <c r="A2029" s="190">
        <v>812618</v>
      </c>
      <c r="B2029" s="190" t="s">
        <v>58</v>
      </c>
      <c r="C2029" s="190" t="s">
        <v>147</v>
      </c>
      <c r="E2029" s="190" t="s">
        <v>147</v>
      </c>
      <c r="F2029" s="190" t="s">
        <v>147</v>
      </c>
      <c r="H2029" s="190" t="s">
        <v>146</v>
      </c>
      <c r="I2029" s="190" t="s">
        <v>146</v>
      </c>
      <c r="J2029" s="190" t="s">
        <v>146</v>
      </c>
      <c r="K2029" s="190" t="s">
        <v>146</v>
      </c>
      <c r="L2029" s="190" t="s">
        <v>146</v>
      </c>
      <c r="M2029" s="190" t="s">
        <v>146</v>
      </c>
      <c r="N2029" s="190" t="s">
        <v>146</v>
      </c>
    </row>
    <row r="2030" spans="1:14" x14ac:dyDescent="0.2">
      <c r="A2030" s="190">
        <v>812620</v>
      </c>
      <c r="B2030" s="190" t="s">
        <v>58</v>
      </c>
      <c r="C2030" s="190" t="s">
        <v>145</v>
      </c>
      <c r="D2030" s="190" t="s">
        <v>145</v>
      </c>
      <c r="E2030" s="190" t="s">
        <v>147</v>
      </c>
      <c r="F2030" s="190" t="s">
        <v>146</v>
      </c>
      <c r="G2030" s="190" t="s">
        <v>145</v>
      </c>
      <c r="H2030" s="190" t="s">
        <v>145</v>
      </c>
      <c r="I2030" s="190" t="s">
        <v>147</v>
      </c>
      <c r="J2030" s="190" t="s">
        <v>146</v>
      </c>
      <c r="K2030" s="190" t="s">
        <v>147</v>
      </c>
      <c r="L2030" s="190" t="s">
        <v>147</v>
      </c>
      <c r="M2030" s="190" t="s">
        <v>147</v>
      </c>
      <c r="N2030" s="190" t="s">
        <v>147</v>
      </c>
    </row>
    <row r="2031" spans="1:14" x14ac:dyDescent="0.2">
      <c r="A2031" s="190">
        <v>812621</v>
      </c>
      <c r="B2031" s="190" t="s">
        <v>58</v>
      </c>
      <c r="C2031" s="190" t="s">
        <v>147</v>
      </c>
      <c r="D2031" s="190" t="s">
        <v>146</v>
      </c>
      <c r="E2031" s="190" t="s">
        <v>146</v>
      </c>
      <c r="F2031" s="190" t="s">
        <v>147</v>
      </c>
      <c r="G2031" s="190" t="s">
        <v>147</v>
      </c>
      <c r="H2031" s="190" t="s">
        <v>147</v>
      </c>
      <c r="I2031" s="190" t="s">
        <v>146</v>
      </c>
      <c r="J2031" s="190" t="s">
        <v>146</v>
      </c>
      <c r="K2031" s="190" t="s">
        <v>146</v>
      </c>
      <c r="L2031" s="190" t="s">
        <v>146</v>
      </c>
      <c r="M2031" s="190" t="s">
        <v>146</v>
      </c>
      <c r="N2031" s="190" t="s">
        <v>146</v>
      </c>
    </row>
    <row r="2032" spans="1:14" x14ac:dyDescent="0.2">
      <c r="A2032" s="190">
        <v>812622</v>
      </c>
      <c r="B2032" s="190" t="s">
        <v>58</v>
      </c>
      <c r="C2032" s="190" t="s">
        <v>146</v>
      </c>
      <c r="D2032" s="190" t="s">
        <v>147</v>
      </c>
      <c r="E2032" s="190" t="s">
        <v>147</v>
      </c>
      <c r="F2032" s="190" t="s">
        <v>146</v>
      </c>
      <c r="G2032" s="190" t="s">
        <v>146</v>
      </c>
      <c r="H2032" s="190" t="s">
        <v>147</v>
      </c>
      <c r="I2032" s="190" t="s">
        <v>146</v>
      </c>
      <c r="J2032" s="190" t="s">
        <v>146</v>
      </c>
      <c r="K2032" s="190" t="s">
        <v>146</v>
      </c>
      <c r="L2032" s="190" t="s">
        <v>146</v>
      </c>
      <c r="M2032" s="190" t="s">
        <v>146</v>
      </c>
      <c r="N2032" s="190" t="s">
        <v>146</v>
      </c>
    </row>
    <row r="2033" spans="1:14" x14ac:dyDescent="0.2">
      <c r="A2033" s="190">
        <v>812624</v>
      </c>
      <c r="B2033" s="190" t="s">
        <v>58</v>
      </c>
      <c r="C2033" s="190" t="s">
        <v>147</v>
      </c>
      <c r="D2033" s="190" t="s">
        <v>147</v>
      </c>
      <c r="E2033" s="190" t="s">
        <v>146</v>
      </c>
      <c r="F2033" s="190" t="s">
        <v>147</v>
      </c>
      <c r="G2033" s="190" t="s">
        <v>147</v>
      </c>
      <c r="H2033" s="190" t="s">
        <v>147</v>
      </c>
      <c r="I2033" s="190" t="s">
        <v>146</v>
      </c>
      <c r="J2033" s="190" t="s">
        <v>146</v>
      </c>
      <c r="K2033" s="190" t="s">
        <v>146</v>
      </c>
      <c r="L2033" s="190" t="s">
        <v>146</v>
      </c>
      <c r="M2033" s="190" t="s">
        <v>146</v>
      </c>
      <c r="N2033" s="190" t="s">
        <v>146</v>
      </c>
    </row>
    <row r="2034" spans="1:14" x14ac:dyDescent="0.2">
      <c r="A2034" s="190">
        <v>812625</v>
      </c>
      <c r="B2034" s="190" t="s">
        <v>58</v>
      </c>
      <c r="C2034" s="190" t="s">
        <v>146</v>
      </c>
      <c r="D2034" s="190" t="s">
        <v>146</v>
      </c>
      <c r="E2034" s="190" t="s">
        <v>146</v>
      </c>
      <c r="F2034" s="190" t="s">
        <v>146</v>
      </c>
      <c r="G2034" s="190" t="s">
        <v>146</v>
      </c>
      <c r="H2034" s="190" t="s">
        <v>146</v>
      </c>
      <c r="I2034" s="190" t="s">
        <v>146</v>
      </c>
      <c r="J2034" s="190" t="s">
        <v>146</v>
      </c>
      <c r="K2034" s="190" t="s">
        <v>146</v>
      </c>
      <c r="L2034" s="190" t="s">
        <v>146</v>
      </c>
      <c r="M2034" s="190" t="s">
        <v>146</v>
      </c>
      <c r="N2034" s="190" t="s">
        <v>146</v>
      </c>
    </row>
    <row r="2035" spans="1:14" x14ac:dyDescent="0.2">
      <c r="A2035" s="190">
        <v>812626</v>
      </c>
      <c r="B2035" s="190" t="s">
        <v>58</v>
      </c>
      <c r="C2035" s="190" t="s">
        <v>147</v>
      </c>
      <c r="D2035" s="190" t="s">
        <v>147</v>
      </c>
      <c r="E2035" s="190" t="s">
        <v>146</v>
      </c>
      <c r="F2035" s="190" t="s">
        <v>146</v>
      </c>
      <c r="G2035" s="190" t="s">
        <v>146</v>
      </c>
      <c r="H2035" s="190" t="s">
        <v>147</v>
      </c>
      <c r="I2035" s="190" t="s">
        <v>146</v>
      </c>
      <c r="J2035" s="190" t="s">
        <v>146</v>
      </c>
      <c r="K2035" s="190" t="s">
        <v>146</v>
      </c>
      <c r="L2035" s="190" t="s">
        <v>146</v>
      </c>
      <c r="M2035" s="190" t="s">
        <v>146</v>
      </c>
      <c r="N2035" s="190" t="s">
        <v>146</v>
      </c>
    </row>
    <row r="2036" spans="1:14" x14ac:dyDescent="0.2">
      <c r="A2036" s="190">
        <v>812627</v>
      </c>
      <c r="B2036" s="190" t="s">
        <v>58</v>
      </c>
      <c r="F2036" s="190" t="s">
        <v>147</v>
      </c>
      <c r="G2036" s="190" t="s">
        <v>147</v>
      </c>
      <c r="I2036" s="190" t="s">
        <v>147</v>
      </c>
      <c r="K2036" s="190" t="s">
        <v>146</v>
      </c>
      <c r="L2036" s="190" t="s">
        <v>146</v>
      </c>
      <c r="M2036" s="190" t="s">
        <v>147</v>
      </c>
    </row>
    <row r="2037" spans="1:14" x14ac:dyDescent="0.2">
      <c r="A2037" s="190">
        <v>812628</v>
      </c>
      <c r="B2037" s="190" t="s">
        <v>58</v>
      </c>
      <c r="C2037" s="190" t="s">
        <v>147</v>
      </c>
      <c r="D2037" s="190" t="s">
        <v>146</v>
      </c>
      <c r="E2037" s="190" t="s">
        <v>146</v>
      </c>
      <c r="F2037" s="190" t="s">
        <v>147</v>
      </c>
      <c r="G2037" s="190" t="s">
        <v>147</v>
      </c>
      <c r="H2037" s="190" t="s">
        <v>147</v>
      </c>
      <c r="I2037" s="190" t="s">
        <v>147</v>
      </c>
      <c r="J2037" s="190" t="s">
        <v>146</v>
      </c>
      <c r="K2037" s="190" t="s">
        <v>146</v>
      </c>
      <c r="L2037" s="190" t="s">
        <v>146</v>
      </c>
      <c r="M2037" s="190" t="s">
        <v>146</v>
      </c>
      <c r="N2037" s="190" t="s">
        <v>147</v>
      </c>
    </row>
    <row r="2038" spans="1:14" x14ac:dyDescent="0.2">
      <c r="A2038" s="190">
        <v>812629</v>
      </c>
      <c r="B2038" s="190" t="s">
        <v>58</v>
      </c>
      <c r="C2038" s="190" t="s">
        <v>145</v>
      </c>
      <c r="D2038" s="190" t="s">
        <v>145</v>
      </c>
      <c r="E2038" s="190" t="s">
        <v>145</v>
      </c>
      <c r="F2038" s="190" t="s">
        <v>145</v>
      </c>
      <c r="G2038" s="190" t="s">
        <v>147</v>
      </c>
      <c r="H2038" s="190" t="s">
        <v>146</v>
      </c>
      <c r="I2038" s="190" t="s">
        <v>146</v>
      </c>
      <c r="J2038" s="190" t="s">
        <v>146</v>
      </c>
      <c r="L2038" s="190" t="s">
        <v>146</v>
      </c>
      <c r="M2038" s="190" t="s">
        <v>146</v>
      </c>
      <c r="N2038" s="190" t="s">
        <v>146</v>
      </c>
    </row>
    <row r="2039" spans="1:14" x14ac:dyDescent="0.2">
      <c r="A2039" s="190">
        <v>812630</v>
      </c>
      <c r="B2039" s="190" t="s">
        <v>58</v>
      </c>
      <c r="C2039" s="190" t="s">
        <v>147</v>
      </c>
      <c r="D2039" s="190" t="s">
        <v>146</v>
      </c>
      <c r="E2039" s="190" t="s">
        <v>146</v>
      </c>
      <c r="F2039" s="190" t="s">
        <v>147</v>
      </c>
      <c r="G2039" s="190" t="s">
        <v>146</v>
      </c>
      <c r="H2039" s="190" t="s">
        <v>146</v>
      </c>
      <c r="I2039" s="190" t="s">
        <v>146</v>
      </c>
      <c r="J2039" s="190" t="s">
        <v>146</v>
      </c>
      <c r="K2039" s="190" t="s">
        <v>146</v>
      </c>
      <c r="L2039" s="190" t="s">
        <v>146</v>
      </c>
      <c r="M2039" s="190" t="s">
        <v>146</v>
      </c>
      <c r="N2039" s="190" t="s">
        <v>146</v>
      </c>
    </row>
    <row r="2040" spans="1:14" x14ac:dyDescent="0.2">
      <c r="A2040" s="190">
        <v>812633</v>
      </c>
      <c r="B2040" s="190" t="s">
        <v>58</v>
      </c>
      <c r="C2040" s="190" t="s">
        <v>147</v>
      </c>
      <c r="D2040" s="190" t="s">
        <v>147</v>
      </c>
      <c r="E2040" s="190" t="s">
        <v>147</v>
      </c>
      <c r="F2040" s="190" t="s">
        <v>146</v>
      </c>
      <c r="G2040" s="190" t="s">
        <v>147</v>
      </c>
      <c r="H2040" s="190" t="s">
        <v>147</v>
      </c>
      <c r="I2040" s="190" t="s">
        <v>146</v>
      </c>
      <c r="J2040" s="190" t="s">
        <v>146</v>
      </c>
      <c r="K2040" s="190" t="s">
        <v>146</v>
      </c>
      <c r="L2040" s="190" t="s">
        <v>146</v>
      </c>
      <c r="M2040" s="190" t="s">
        <v>146</v>
      </c>
      <c r="N2040" s="190" t="s">
        <v>146</v>
      </c>
    </row>
    <row r="2041" spans="1:14" x14ac:dyDescent="0.2">
      <c r="A2041" s="190">
        <v>812634</v>
      </c>
      <c r="B2041" s="190" t="s">
        <v>58</v>
      </c>
      <c r="C2041" s="190" t="s">
        <v>146</v>
      </c>
      <c r="D2041" s="190" t="s">
        <v>147</v>
      </c>
      <c r="E2041" s="190" t="s">
        <v>146</v>
      </c>
      <c r="F2041" s="190" t="s">
        <v>147</v>
      </c>
      <c r="G2041" s="190" t="s">
        <v>147</v>
      </c>
      <c r="H2041" s="190" t="s">
        <v>147</v>
      </c>
      <c r="I2041" s="190" t="s">
        <v>146</v>
      </c>
      <c r="J2041" s="190" t="s">
        <v>146</v>
      </c>
      <c r="K2041" s="190" t="s">
        <v>146</v>
      </c>
      <c r="L2041" s="190" t="s">
        <v>146</v>
      </c>
      <c r="M2041" s="190" t="s">
        <v>146</v>
      </c>
      <c r="N2041" s="190" t="s">
        <v>146</v>
      </c>
    </row>
    <row r="2042" spans="1:14" x14ac:dyDescent="0.2">
      <c r="A2042" s="190">
        <v>812636</v>
      </c>
      <c r="B2042" s="190" t="s">
        <v>58</v>
      </c>
      <c r="D2042" s="190" t="s">
        <v>146</v>
      </c>
      <c r="E2042" s="190" t="s">
        <v>147</v>
      </c>
      <c r="F2042" s="190" t="s">
        <v>146</v>
      </c>
      <c r="G2042" s="190" t="s">
        <v>146</v>
      </c>
      <c r="H2042" s="190" t="s">
        <v>147</v>
      </c>
      <c r="I2042" s="190" t="s">
        <v>146</v>
      </c>
      <c r="J2042" s="190" t="s">
        <v>146</v>
      </c>
      <c r="K2042" s="190" t="s">
        <v>146</v>
      </c>
      <c r="L2042" s="190" t="s">
        <v>146</v>
      </c>
      <c r="M2042" s="190" t="s">
        <v>146</v>
      </c>
      <c r="N2042" s="190" t="s">
        <v>146</v>
      </c>
    </row>
    <row r="2043" spans="1:14" x14ac:dyDescent="0.2">
      <c r="A2043" s="190">
        <v>812638</v>
      </c>
      <c r="B2043" s="190" t="s">
        <v>58</v>
      </c>
      <c r="C2043" s="190" t="s">
        <v>146</v>
      </c>
      <c r="D2043" s="190" t="s">
        <v>147</v>
      </c>
      <c r="E2043" s="190" t="s">
        <v>146</v>
      </c>
      <c r="G2043" s="190" t="s">
        <v>147</v>
      </c>
      <c r="H2043" s="190" t="s">
        <v>146</v>
      </c>
      <c r="I2043" s="190" t="s">
        <v>146</v>
      </c>
      <c r="J2043" s="190" t="s">
        <v>146</v>
      </c>
      <c r="K2043" s="190" t="s">
        <v>146</v>
      </c>
      <c r="L2043" s="190" t="s">
        <v>146</v>
      </c>
      <c r="M2043" s="190" t="s">
        <v>146</v>
      </c>
      <c r="N2043" s="190" t="s">
        <v>146</v>
      </c>
    </row>
    <row r="2044" spans="1:14" x14ac:dyDescent="0.2">
      <c r="A2044" s="190">
        <v>812639</v>
      </c>
      <c r="B2044" s="190" t="s">
        <v>58</v>
      </c>
      <c r="C2044" s="190" t="s">
        <v>147</v>
      </c>
      <c r="D2044" s="190" t="s">
        <v>146</v>
      </c>
      <c r="E2044" s="190" t="s">
        <v>146</v>
      </c>
      <c r="F2044" s="190" t="s">
        <v>147</v>
      </c>
      <c r="G2044" s="190" t="s">
        <v>147</v>
      </c>
      <c r="H2044" s="190" t="s">
        <v>147</v>
      </c>
      <c r="I2044" s="190" t="s">
        <v>146</v>
      </c>
      <c r="J2044" s="190" t="s">
        <v>146</v>
      </c>
      <c r="K2044" s="190" t="s">
        <v>146</v>
      </c>
      <c r="L2044" s="190" t="s">
        <v>146</v>
      </c>
      <c r="M2044" s="190" t="s">
        <v>146</v>
      </c>
      <c r="N2044" s="190" t="s">
        <v>146</v>
      </c>
    </row>
    <row r="2045" spans="1:14" x14ac:dyDescent="0.2">
      <c r="A2045" s="190">
        <v>812641</v>
      </c>
      <c r="B2045" s="190" t="s">
        <v>58</v>
      </c>
      <c r="C2045" s="190" t="s">
        <v>147</v>
      </c>
      <c r="D2045" s="190" t="s">
        <v>146</v>
      </c>
      <c r="E2045" s="190" t="s">
        <v>147</v>
      </c>
      <c r="F2045" s="190" t="s">
        <v>146</v>
      </c>
      <c r="G2045" s="190" t="s">
        <v>146</v>
      </c>
      <c r="H2045" s="190" t="s">
        <v>146</v>
      </c>
      <c r="I2045" s="190" t="s">
        <v>146</v>
      </c>
      <c r="J2045" s="190" t="s">
        <v>146</v>
      </c>
      <c r="K2045" s="190" t="s">
        <v>146</v>
      </c>
      <c r="L2045" s="190" t="s">
        <v>146</v>
      </c>
      <c r="M2045" s="190" t="s">
        <v>146</v>
      </c>
      <c r="N2045" s="190" t="s">
        <v>146</v>
      </c>
    </row>
    <row r="2046" spans="1:14" x14ac:dyDescent="0.2">
      <c r="A2046" s="190">
        <v>812642</v>
      </c>
      <c r="B2046" s="190" t="s">
        <v>58</v>
      </c>
      <c r="C2046" s="190" t="s">
        <v>147</v>
      </c>
      <c r="D2046" s="190" t="s">
        <v>147</v>
      </c>
      <c r="E2046" s="190" t="s">
        <v>146</v>
      </c>
      <c r="F2046" s="190" t="s">
        <v>146</v>
      </c>
      <c r="G2046" s="190" t="s">
        <v>146</v>
      </c>
      <c r="H2046" s="190" t="s">
        <v>146</v>
      </c>
      <c r="I2046" s="190" t="s">
        <v>146</v>
      </c>
      <c r="J2046" s="190" t="s">
        <v>146</v>
      </c>
      <c r="K2046" s="190" t="s">
        <v>146</v>
      </c>
      <c r="L2046" s="190" t="s">
        <v>146</v>
      </c>
      <c r="M2046" s="190" t="s">
        <v>146</v>
      </c>
      <c r="N2046" s="190" t="s">
        <v>146</v>
      </c>
    </row>
    <row r="2047" spans="1:14" x14ac:dyDescent="0.2">
      <c r="A2047" s="190">
        <v>812643</v>
      </c>
      <c r="B2047" s="190" t="s">
        <v>58</v>
      </c>
      <c r="C2047" s="190" t="s">
        <v>146</v>
      </c>
      <c r="D2047" s="190" t="s">
        <v>146</v>
      </c>
      <c r="E2047" s="190" t="s">
        <v>146</v>
      </c>
      <c r="F2047" s="190" t="s">
        <v>146</v>
      </c>
      <c r="G2047" s="190" t="s">
        <v>146</v>
      </c>
      <c r="H2047" s="190" t="s">
        <v>146</v>
      </c>
      <c r="I2047" s="190" t="s">
        <v>146</v>
      </c>
      <c r="J2047" s="190" t="s">
        <v>146</v>
      </c>
      <c r="K2047" s="190" t="s">
        <v>146</v>
      </c>
      <c r="L2047" s="190" t="s">
        <v>146</v>
      </c>
      <c r="M2047" s="190" t="s">
        <v>146</v>
      </c>
      <c r="N2047" s="190" t="s">
        <v>146</v>
      </c>
    </row>
    <row r="2048" spans="1:14" x14ac:dyDescent="0.2">
      <c r="A2048" s="190">
        <v>812645</v>
      </c>
      <c r="B2048" s="190" t="s">
        <v>58</v>
      </c>
      <c r="C2048" s="190" t="s">
        <v>147</v>
      </c>
      <c r="D2048" s="190" t="s">
        <v>147</v>
      </c>
      <c r="E2048" s="190" t="s">
        <v>146</v>
      </c>
      <c r="F2048" s="190" t="s">
        <v>147</v>
      </c>
      <c r="G2048" s="190" t="s">
        <v>147</v>
      </c>
      <c r="H2048" s="190" t="s">
        <v>147</v>
      </c>
      <c r="I2048" s="190" t="s">
        <v>146</v>
      </c>
      <c r="J2048" s="190" t="s">
        <v>146</v>
      </c>
      <c r="K2048" s="190" t="s">
        <v>146</v>
      </c>
      <c r="L2048" s="190" t="s">
        <v>146</v>
      </c>
      <c r="M2048" s="190" t="s">
        <v>146</v>
      </c>
      <c r="N2048" s="190" t="s">
        <v>146</v>
      </c>
    </row>
    <row r="2049" spans="1:14" x14ac:dyDescent="0.2">
      <c r="A2049" s="190">
        <v>812646</v>
      </c>
      <c r="B2049" s="190" t="s">
        <v>58</v>
      </c>
      <c r="C2049" s="190" t="s">
        <v>147</v>
      </c>
      <c r="D2049" s="190" t="s">
        <v>147</v>
      </c>
      <c r="E2049" s="190" t="s">
        <v>147</v>
      </c>
      <c r="F2049" s="190" t="s">
        <v>147</v>
      </c>
      <c r="G2049" s="190" t="s">
        <v>146</v>
      </c>
      <c r="H2049" s="190" t="s">
        <v>146</v>
      </c>
      <c r="I2049" s="190" t="s">
        <v>146</v>
      </c>
      <c r="J2049" s="190" t="s">
        <v>146</v>
      </c>
      <c r="K2049" s="190" t="s">
        <v>146</v>
      </c>
      <c r="L2049" s="190" t="s">
        <v>146</v>
      </c>
      <c r="M2049" s="190" t="s">
        <v>146</v>
      </c>
      <c r="N2049" s="190" t="s">
        <v>146</v>
      </c>
    </row>
    <row r="2050" spans="1:14" x14ac:dyDescent="0.2">
      <c r="A2050" s="190">
        <v>812647</v>
      </c>
      <c r="B2050" s="190" t="s">
        <v>58</v>
      </c>
      <c r="E2050" s="190" t="s">
        <v>147</v>
      </c>
      <c r="F2050" s="190" t="s">
        <v>145</v>
      </c>
      <c r="G2050" s="190" t="s">
        <v>145</v>
      </c>
      <c r="I2050" s="190" t="s">
        <v>145</v>
      </c>
      <c r="J2050" s="190" t="s">
        <v>145</v>
      </c>
      <c r="K2050" s="190" t="s">
        <v>147</v>
      </c>
      <c r="M2050" s="190" t="s">
        <v>145</v>
      </c>
    </row>
    <row r="2051" spans="1:14" x14ac:dyDescent="0.2">
      <c r="A2051" s="190">
        <v>812648</v>
      </c>
      <c r="B2051" s="190" t="s">
        <v>58</v>
      </c>
      <c r="D2051" s="190" t="s">
        <v>147</v>
      </c>
      <c r="E2051" s="190" t="s">
        <v>145</v>
      </c>
      <c r="F2051" s="190" t="s">
        <v>145</v>
      </c>
      <c r="G2051" s="190" t="s">
        <v>146</v>
      </c>
      <c r="H2051" s="190" t="s">
        <v>145</v>
      </c>
      <c r="I2051" s="190" t="s">
        <v>147</v>
      </c>
      <c r="J2051" s="190" t="s">
        <v>147</v>
      </c>
      <c r="K2051" s="190" t="s">
        <v>147</v>
      </c>
      <c r="L2051" s="190" t="s">
        <v>147</v>
      </c>
      <c r="M2051" s="190" t="s">
        <v>147</v>
      </c>
      <c r="N2051" s="190" t="s">
        <v>147</v>
      </c>
    </row>
    <row r="2052" spans="1:14" x14ac:dyDescent="0.2">
      <c r="A2052" s="190">
        <v>812649</v>
      </c>
      <c r="B2052" s="190" t="s">
        <v>58</v>
      </c>
      <c r="C2052" s="190" t="s">
        <v>147</v>
      </c>
      <c r="D2052" s="190" t="s">
        <v>147</v>
      </c>
      <c r="E2052" s="190" t="s">
        <v>146</v>
      </c>
      <c r="F2052" s="190" t="s">
        <v>147</v>
      </c>
      <c r="G2052" s="190" t="s">
        <v>147</v>
      </c>
      <c r="H2052" s="190" t="s">
        <v>147</v>
      </c>
      <c r="I2052" s="190" t="s">
        <v>146</v>
      </c>
      <c r="J2052" s="190" t="s">
        <v>146</v>
      </c>
      <c r="K2052" s="190" t="s">
        <v>146</v>
      </c>
      <c r="L2052" s="190" t="s">
        <v>146</v>
      </c>
      <c r="M2052" s="190" t="s">
        <v>146</v>
      </c>
      <c r="N2052" s="190" t="s">
        <v>146</v>
      </c>
    </row>
    <row r="2053" spans="1:14" x14ac:dyDescent="0.2">
      <c r="A2053" s="190">
        <v>812650</v>
      </c>
      <c r="B2053" s="190" t="s">
        <v>58</v>
      </c>
      <c r="C2053" s="190" t="s">
        <v>146</v>
      </c>
      <c r="D2053" s="190" t="s">
        <v>147</v>
      </c>
      <c r="E2053" s="190" t="s">
        <v>147</v>
      </c>
      <c r="F2053" s="190" t="s">
        <v>147</v>
      </c>
      <c r="G2053" s="190" t="s">
        <v>146</v>
      </c>
      <c r="H2053" s="190" t="s">
        <v>146</v>
      </c>
      <c r="I2053" s="190" t="s">
        <v>146</v>
      </c>
      <c r="J2053" s="190" t="s">
        <v>146</v>
      </c>
      <c r="K2053" s="190" t="s">
        <v>146</v>
      </c>
      <c r="L2053" s="190" t="s">
        <v>146</v>
      </c>
      <c r="M2053" s="190" t="s">
        <v>146</v>
      </c>
      <c r="N2053" s="190" t="s">
        <v>146</v>
      </c>
    </row>
    <row r="2054" spans="1:14" x14ac:dyDescent="0.2">
      <c r="A2054" s="190">
        <v>812651</v>
      </c>
      <c r="B2054" s="190" t="s">
        <v>58</v>
      </c>
      <c r="C2054" s="190" t="s">
        <v>147</v>
      </c>
      <c r="D2054" s="190" t="s">
        <v>147</v>
      </c>
      <c r="E2054" s="190" t="s">
        <v>147</v>
      </c>
      <c r="F2054" s="190" t="s">
        <v>147</v>
      </c>
      <c r="G2054" s="190" t="s">
        <v>146</v>
      </c>
      <c r="H2054" s="190" t="s">
        <v>147</v>
      </c>
      <c r="I2054" s="190" t="s">
        <v>146</v>
      </c>
      <c r="J2054" s="190" t="s">
        <v>146</v>
      </c>
      <c r="K2054" s="190" t="s">
        <v>146</v>
      </c>
      <c r="L2054" s="190" t="s">
        <v>146</v>
      </c>
      <c r="M2054" s="190" t="s">
        <v>146</v>
      </c>
      <c r="N2054" s="190" t="s">
        <v>146</v>
      </c>
    </row>
    <row r="2055" spans="1:14" x14ac:dyDescent="0.2">
      <c r="A2055" s="190">
        <v>812652</v>
      </c>
      <c r="B2055" s="190" t="s">
        <v>58</v>
      </c>
      <c r="C2055" s="190" t="s">
        <v>147</v>
      </c>
      <c r="D2055" s="190" t="s">
        <v>147</v>
      </c>
      <c r="E2055" s="190" t="s">
        <v>147</v>
      </c>
      <c r="F2055" s="190" t="s">
        <v>147</v>
      </c>
      <c r="G2055" s="190" t="s">
        <v>147</v>
      </c>
      <c r="H2055" s="190" t="s">
        <v>147</v>
      </c>
      <c r="I2055" s="190" t="s">
        <v>146</v>
      </c>
      <c r="J2055" s="190" t="s">
        <v>146</v>
      </c>
      <c r="K2055" s="190" t="s">
        <v>146</v>
      </c>
      <c r="L2055" s="190" t="s">
        <v>146</v>
      </c>
      <c r="M2055" s="190" t="s">
        <v>146</v>
      </c>
      <c r="N2055" s="190" t="s">
        <v>146</v>
      </c>
    </row>
    <row r="2056" spans="1:14" x14ac:dyDescent="0.2">
      <c r="A2056" s="190">
        <v>812654</v>
      </c>
      <c r="B2056" s="190" t="s">
        <v>58</v>
      </c>
      <c r="C2056" s="190" t="s">
        <v>145</v>
      </c>
      <c r="D2056" s="190" t="s">
        <v>147</v>
      </c>
      <c r="E2056" s="190" t="s">
        <v>145</v>
      </c>
      <c r="F2056" s="190" t="s">
        <v>145</v>
      </c>
      <c r="G2056" s="190" t="s">
        <v>145</v>
      </c>
      <c r="J2056" s="190" t="s">
        <v>147</v>
      </c>
      <c r="K2056" s="190" t="s">
        <v>145</v>
      </c>
      <c r="L2056" s="190" t="s">
        <v>145</v>
      </c>
      <c r="N2056" s="190" t="s">
        <v>145</v>
      </c>
    </row>
    <row r="2057" spans="1:14" x14ac:dyDescent="0.2">
      <c r="A2057" s="190">
        <v>812655</v>
      </c>
      <c r="B2057" s="190" t="s">
        <v>58</v>
      </c>
      <c r="C2057" s="190" t="s">
        <v>145</v>
      </c>
      <c r="E2057" s="190" t="s">
        <v>145</v>
      </c>
      <c r="F2057" s="190" t="s">
        <v>145</v>
      </c>
      <c r="J2057" s="190" t="s">
        <v>145</v>
      </c>
      <c r="K2057" s="190" t="s">
        <v>147</v>
      </c>
      <c r="M2057" s="190" t="s">
        <v>145</v>
      </c>
    </row>
    <row r="2058" spans="1:14" x14ac:dyDescent="0.2">
      <c r="A2058" s="190">
        <v>812656</v>
      </c>
      <c r="B2058" s="190" t="s">
        <v>58</v>
      </c>
      <c r="C2058" s="190" t="s">
        <v>147</v>
      </c>
      <c r="D2058" s="190" t="s">
        <v>147</v>
      </c>
      <c r="E2058" s="190" t="s">
        <v>147</v>
      </c>
      <c r="F2058" s="190" t="s">
        <v>147</v>
      </c>
      <c r="G2058" s="190" t="s">
        <v>147</v>
      </c>
      <c r="H2058" s="190" t="s">
        <v>147</v>
      </c>
      <c r="I2058" s="190" t="s">
        <v>146</v>
      </c>
      <c r="J2058" s="190" t="s">
        <v>146</v>
      </c>
      <c r="K2058" s="190" t="s">
        <v>146</v>
      </c>
      <c r="L2058" s="190" t="s">
        <v>146</v>
      </c>
      <c r="M2058" s="190" t="s">
        <v>146</v>
      </c>
      <c r="N2058" s="190" t="s">
        <v>146</v>
      </c>
    </row>
    <row r="2059" spans="1:14" x14ac:dyDescent="0.2">
      <c r="A2059" s="190">
        <v>812659</v>
      </c>
      <c r="B2059" s="190" t="s">
        <v>58</v>
      </c>
      <c r="C2059" s="190" t="s">
        <v>147</v>
      </c>
      <c r="D2059" s="190" t="s">
        <v>147</v>
      </c>
      <c r="E2059" s="190" t="s">
        <v>147</v>
      </c>
      <c r="F2059" s="190" t="s">
        <v>147</v>
      </c>
      <c r="G2059" s="190" t="s">
        <v>147</v>
      </c>
      <c r="H2059" s="190" t="s">
        <v>147</v>
      </c>
      <c r="I2059" s="190" t="s">
        <v>146</v>
      </c>
      <c r="J2059" s="190" t="s">
        <v>146</v>
      </c>
      <c r="K2059" s="190" t="s">
        <v>146</v>
      </c>
      <c r="L2059" s="190" t="s">
        <v>146</v>
      </c>
      <c r="M2059" s="190" t="s">
        <v>146</v>
      </c>
      <c r="N2059" s="190" t="s">
        <v>146</v>
      </c>
    </row>
    <row r="2060" spans="1:14" x14ac:dyDescent="0.2">
      <c r="A2060" s="190">
        <v>812660</v>
      </c>
      <c r="B2060" s="190" t="s">
        <v>58</v>
      </c>
      <c r="C2060" s="190" t="s">
        <v>147</v>
      </c>
      <c r="D2060" s="190" t="s">
        <v>146</v>
      </c>
      <c r="E2060" s="190" t="s">
        <v>146</v>
      </c>
      <c r="F2060" s="190" t="s">
        <v>147</v>
      </c>
      <c r="G2060" s="190" t="s">
        <v>147</v>
      </c>
      <c r="H2060" s="190" t="s">
        <v>147</v>
      </c>
      <c r="I2060" s="190" t="s">
        <v>146</v>
      </c>
      <c r="J2060" s="190" t="s">
        <v>146</v>
      </c>
      <c r="K2060" s="190" t="s">
        <v>146</v>
      </c>
      <c r="L2060" s="190" t="s">
        <v>146</v>
      </c>
      <c r="M2060" s="190" t="s">
        <v>146</v>
      </c>
      <c r="N2060" s="190" t="s">
        <v>146</v>
      </c>
    </row>
    <row r="2061" spans="1:14" x14ac:dyDescent="0.2">
      <c r="A2061" s="190">
        <v>812661</v>
      </c>
      <c r="B2061" s="190" t="s">
        <v>58</v>
      </c>
      <c r="C2061" s="190" t="s">
        <v>147</v>
      </c>
      <c r="D2061" s="190" t="s">
        <v>146</v>
      </c>
      <c r="E2061" s="190" t="s">
        <v>146</v>
      </c>
      <c r="F2061" s="190" t="s">
        <v>147</v>
      </c>
      <c r="G2061" s="190" t="s">
        <v>146</v>
      </c>
      <c r="I2061" s="190" t="s">
        <v>146</v>
      </c>
      <c r="J2061" s="190" t="s">
        <v>146</v>
      </c>
      <c r="K2061" s="190" t="s">
        <v>146</v>
      </c>
      <c r="L2061" s="190" t="s">
        <v>146</v>
      </c>
      <c r="M2061" s="190" t="s">
        <v>146</v>
      </c>
      <c r="N2061" s="190" t="s">
        <v>146</v>
      </c>
    </row>
    <row r="2062" spans="1:14" x14ac:dyDescent="0.2">
      <c r="A2062" s="190">
        <v>812662</v>
      </c>
      <c r="B2062" s="190" t="s">
        <v>58</v>
      </c>
      <c r="D2062" s="190" t="s">
        <v>147</v>
      </c>
      <c r="E2062" s="190" t="s">
        <v>147</v>
      </c>
      <c r="F2062" s="190" t="s">
        <v>147</v>
      </c>
      <c r="I2062" s="190" t="s">
        <v>147</v>
      </c>
      <c r="J2062" s="190" t="s">
        <v>147</v>
      </c>
      <c r="K2062" s="190" t="s">
        <v>147</v>
      </c>
      <c r="L2062" s="190" t="s">
        <v>147</v>
      </c>
      <c r="M2062" s="190" t="s">
        <v>147</v>
      </c>
      <c r="N2062" s="190" t="s">
        <v>147</v>
      </c>
    </row>
    <row r="2063" spans="1:14" x14ac:dyDescent="0.2">
      <c r="A2063" s="190">
        <v>812663</v>
      </c>
      <c r="B2063" s="190" t="s">
        <v>58</v>
      </c>
      <c r="C2063" s="190" t="s">
        <v>145</v>
      </c>
      <c r="D2063" s="190" t="s">
        <v>145</v>
      </c>
      <c r="E2063" s="190" t="s">
        <v>147</v>
      </c>
      <c r="F2063" s="190" t="s">
        <v>145</v>
      </c>
      <c r="G2063" s="190" t="s">
        <v>147</v>
      </c>
      <c r="H2063" s="190" t="s">
        <v>147</v>
      </c>
      <c r="I2063" s="190" t="s">
        <v>147</v>
      </c>
      <c r="J2063" s="190" t="s">
        <v>146</v>
      </c>
      <c r="K2063" s="190" t="s">
        <v>146</v>
      </c>
      <c r="L2063" s="190" t="s">
        <v>146</v>
      </c>
      <c r="M2063" s="190" t="s">
        <v>147</v>
      </c>
      <c r="N2063" s="190" t="s">
        <v>146</v>
      </c>
    </row>
    <row r="2064" spans="1:14" x14ac:dyDescent="0.2">
      <c r="A2064" s="190">
        <v>812664</v>
      </c>
      <c r="B2064" s="190" t="s">
        <v>58</v>
      </c>
      <c r="C2064" s="190" t="s">
        <v>147</v>
      </c>
      <c r="D2064" s="190" t="s">
        <v>147</v>
      </c>
      <c r="E2064" s="190" t="s">
        <v>147</v>
      </c>
      <c r="F2064" s="190" t="s">
        <v>147</v>
      </c>
      <c r="G2064" s="190" t="s">
        <v>147</v>
      </c>
      <c r="H2064" s="190" t="s">
        <v>147</v>
      </c>
      <c r="I2064" s="190" t="s">
        <v>146</v>
      </c>
      <c r="J2064" s="190" t="s">
        <v>146</v>
      </c>
      <c r="K2064" s="190" t="s">
        <v>146</v>
      </c>
      <c r="L2064" s="190" t="s">
        <v>146</v>
      </c>
      <c r="M2064" s="190" t="s">
        <v>146</v>
      </c>
      <c r="N2064" s="190" t="s">
        <v>146</v>
      </c>
    </row>
    <row r="2065" spans="1:14" x14ac:dyDescent="0.2">
      <c r="A2065" s="190">
        <v>812665</v>
      </c>
      <c r="B2065" s="190" t="s">
        <v>58</v>
      </c>
      <c r="C2065" s="190" t="s">
        <v>147</v>
      </c>
      <c r="D2065" s="190" t="s">
        <v>147</v>
      </c>
      <c r="E2065" s="190" t="s">
        <v>147</v>
      </c>
      <c r="F2065" s="190" t="s">
        <v>147</v>
      </c>
      <c r="G2065" s="190" t="s">
        <v>147</v>
      </c>
      <c r="H2065" s="190" t="s">
        <v>147</v>
      </c>
      <c r="I2065" s="190" t="s">
        <v>146</v>
      </c>
      <c r="J2065" s="190" t="s">
        <v>146</v>
      </c>
      <c r="K2065" s="190" t="s">
        <v>146</v>
      </c>
      <c r="L2065" s="190" t="s">
        <v>146</v>
      </c>
      <c r="M2065" s="190" t="s">
        <v>146</v>
      </c>
      <c r="N2065" s="190" t="s">
        <v>146</v>
      </c>
    </row>
    <row r="2066" spans="1:14" x14ac:dyDescent="0.2">
      <c r="A2066" s="190">
        <v>812666</v>
      </c>
      <c r="B2066" s="190" t="s">
        <v>58</v>
      </c>
      <c r="E2066" s="190" t="s">
        <v>147</v>
      </c>
      <c r="H2066" s="190" t="s">
        <v>145</v>
      </c>
      <c r="I2066" s="190" t="s">
        <v>146</v>
      </c>
      <c r="J2066" s="190" t="s">
        <v>146</v>
      </c>
      <c r="K2066" s="190" t="s">
        <v>146</v>
      </c>
      <c r="L2066" s="190" t="s">
        <v>146</v>
      </c>
      <c r="M2066" s="190" t="s">
        <v>146</v>
      </c>
      <c r="N2066" s="190" t="s">
        <v>145</v>
      </c>
    </row>
    <row r="2067" spans="1:14" x14ac:dyDescent="0.2">
      <c r="A2067" s="190">
        <v>812670</v>
      </c>
      <c r="B2067" s="190" t="s">
        <v>58</v>
      </c>
      <c r="C2067" s="190" t="s">
        <v>147</v>
      </c>
      <c r="D2067" s="190" t="s">
        <v>146</v>
      </c>
      <c r="E2067" s="190" t="s">
        <v>146</v>
      </c>
      <c r="F2067" s="190" t="s">
        <v>146</v>
      </c>
      <c r="G2067" s="190" t="s">
        <v>146</v>
      </c>
      <c r="H2067" s="190" t="s">
        <v>147</v>
      </c>
      <c r="I2067" s="190" t="s">
        <v>146</v>
      </c>
      <c r="J2067" s="190" t="s">
        <v>146</v>
      </c>
      <c r="K2067" s="190" t="s">
        <v>146</v>
      </c>
      <c r="L2067" s="190" t="s">
        <v>146</v>
      </c>
      <c r="M2067" s="190" t="s">
        <v>146</v>
      </c>
      <c r="N2067" s="190" t="s">
        <v>146</v>
      </c>
    </row>
    <row r="2068" spans="1:14" x14ac:dyDescent="0.2">
      <c r="A2068" s="190">
        <v>812671</v>
      </c>
      <c r="B2068" s="190" t="s">
        <v>58</v>
      </c>
      <c r="C2068" s="190" t="s">
        <v>147</v>
      </c>
      <c r="H2068" s="190" t="s">
        <v>145</v>
      </c>
      <c r="I2068" s="190" t="s">
        <v>147</v>
      </c>
      <c r="K2068" s="190" t="s">
        <v>146</v>
      </c>
      <c r="M2068" s="190" t="s">
        <v>145</v>
      </c>
    </row>
    <row r="2069" spans="1:14" x14ac:dyDescent="0.2">
      <c r="A2069" s="190">
        <v>812672</v>
      </c>
      <c r="B2069" s="190" t="s">
        <v>58</v>
      </c>
      <c r="C2069" s="190" t="s">
        <v>147</v>
      </c>
      <c r="D2069" s="190" t="s">
        <v>147</v>
      </c>
      <c r="H2069" s="190" t="s">
        <v>147</v>
      </c>
      <c r="I2069" s="190" t="s">
        <v>146</v>
      </c>
      <c r="J2069" s="190" t="s">
        <v>146</v>
      </c>
      <c r="K2069" s="190" t="s">
        <v>146</v>
      </c>
      <c r="L2069" s="190" t="s">
        <v>146</v>
      </c>
      <c r="M2069" s="190" t="s">
        <v>146</v>
      </c>
      <c r="N2069" s="190" t="s">
        <v>146</v>
      </c>
    </row>
    <row r="2070" spans="1:14" x14ac:dyDescent="0.2">
      <c r="A2070" s="190">
        <v>812674</v>
      </c>
      <c r="B2070" s="190" t="s">
        <v>58</v>
      </c>
      <c r="C2070" s="190" t="s">
        <v>145</v>
      </c>
      <c r="D2070" s="190" t="s">
        <v>147</v>
      </c>
      <c r="E2070" s="190" t="s">
        <v>147</v>
      </c>
      <c r="F2070" s="190" t="s">
        <v>147</v>
      </c>
      <c r="G2070" s="190" t="s">
        <v>147</v>
      </c>
      <c r="I2070" s="190" t="s">
        <v>147</v>
      </c>
      <c r="J2070" s="190" t="s">
        <v>146</v>
      </c>
      <c r="K2070" s="190" t="s">
        <v>146</v>
      </c>
      <c r="L2070" s="190" t="s">
        <v>147</v>
      </c>
      <c r="M2070" s="190" t="s">
        <v>146</v>
      </c>
      <c r="N2070" s="190" t="s">
        <v>147</v>
      </c>
    </row>
    <row r="2071" spans="1:14" x14ac:dyDescent="0.2">
      <c r="A2071" s="190">
        <v>812675</v>
      </c>
      <c r="B2071" s="190" t="s">
        <v>58</v>
      </c>
      <c r="D2071" s="190" t="s">
        <v>147</v>
      </c>
      <c r="E2071" s="190" t="s">
        <v>147</v>
      </c>
      <c r="F2071" s="190" t="s">
        <v>146</v>
      </c>
      <c r="G2071" s="190" t="s">
        <v>145</v>
      </c>
      <c r="H2071" s="190" t="s">
        <v>145</v>
      </c>
      <c r="I2071" s="190" t="s">
        <v>147</v>
      </c>
      <c r="J2071" s="190" t="s">
        <v>145</v>
      </c>
      <c r="K2071" s="190" t="s">
        <v>146</v>
      </c>
      <c r="L2071" s="190" t="s">
        <v>147</v>
      </c>
      <c r="N2071" s="190" t="s">
        <v>145</v>
      </c>
    </row>
    <row r="2072" spans="1:14" x14ac:dyDescent="0.2">
      <c r="A2072" s="190">
        <v>812678</v>
      </c>
      <c r="B2072" s="190" t="s">
        <v>58</v>
      </c>
      <c r="D2072" s="190" t="s">
        <v>145</v>
      </c>
      <c r="H2072" s="190" t="s">
        <v>145</v>
      </c>
      <c r="J2072" s="190" t="s">
        <v>147</v>
      </c>
      <c r="K2072" s="190" t="s">
        <v>145</v>
      </c>
      <c r="L2072" s="190" t="s">
        <v>147</v>
      </c>
    </row>
    <row r="2073" spans="1:14" x14ac:dyDescent="0.2">
      <c r="A2073" s="190">
        <v>812679</v>
      </c>
      <c r="B2073" s="190" t="s">
        <v>58</v>
      </c>
      <c r="C2073" s="190" t="s">
        <v>147</v>
      </c>
      <c r="D2073" s="190" t="s">
        <v>147</v>
      </c>
      <c r="E2073" s="190" t="s">
        <v>147</v>
      </c>
      <c r="F2073" s="190" t="s">
        <v>147</v>
      </c>
      <c r="G2073" s="190" t="s">
        <v>147</v>
      </c>
      <c r="H2073" s="190" t="s">
        <v>147</v>
      </c>
      <c r="I2073" s="190" t="s">
        <v>146</v>
      </c>
      <c r="J2073" s="190" t="s">
        <v>146</v>
      </c>
      <c r="K2073" s="190" t="s">
        <v>146</v>
      </c>
      <c r="L2073" s="190" t="s">
        <v>146</v>
      </c>
      <c r="M2073" s="190" t="s">
        <v>146</v>
      </c>
      <c r="N2073" s="190" t="s">
        <v>146</v>
      </c>
    </row>
    <row r="2074" spans="1:14" x14ac:dyDescent="0.2">
      <c r="A2074" s="190">
        <v>812680</v>
      </c>
      <c r="B2074" s="190" t="s">
        <v>58</v>
      </c>
      <c r="C2074" s="190" t="s">
        <v>147</v>
      </c>
      <c r="D2074" s="190" t="s">
        <v>147</v>
      </c>
      <c r="E2074" s="190" t="s">
        <v>147</v>
      </c>
      <c r="F2074" s="190" t="s">
        <v>147</v>
      </c>
      <c r="G2074" s="190" t="s">
        <v>147</v>
      </c>
      <c r="H2074" s="190" t="s">
        <v>146</v>
      </c>
      <c r="I2074" s="190" t="s">
        <v>146</v>
      </c>
      <c r="J2074" s="190" t="s">
        <v>146</v>
      </c>
      <c r="K2074" s="190" t="s">
        <v>146</v>
      </c>
      <c r="L2074" s="190" t="s">
        <v>146</v>
      </c>
      <c r="M2074" s="190" t="s">
        <v>146</v>
      </c>
      <c r="N2074" s="190" t="s">
        <v>146</v>
      </c>
    </row>
    <row r="2075" spans="1:14" x14ac:dyDescent="0.2">
      <c r="A2075" s="190">
        <v>812681</v>
      </c>
      <c r="B2075" s="190" t="s">
        <v>58</v>
      </c>
      <c r="C2075" s="190" t="s">
        <v>146</v>
      </c>
      <c r="D2075" s="190" t="s">
        <v>146</v>
      </c>
      <c r="E2075" s="190" t="s">
        <v>146</v>
      </c>
      <c r="F2075" s="190" t="s">
        <v>146</v>
      </c>
      <c r="G2075" s="190" t="s">
        <v>146</v>
      </c>
      <c r="H2075" s="190" t="s">
        <v>146</v>
      </c>
      <c r="I2075" s="190" t="s">
        <v>146</v>
      </c>
      <c r="J2075" s="190" t="s">
        <v>146</v>
      </c>
      <c r="K2075" s="190" t="s">
        <v>146</v>
      </c>
      <c r="L2075" s="190" t="s">
        <v>146</v>
      </c>
      <c r="M2075" s="190" t="s">
        <v>146</v>
      </c>
      <c r="N2075" s="190" t="s">
        <v>146</v>
      </c>
    </row>
    <row r="2076" spans="1:14" x14ac:dyDescent="0.2">
      <c r="A2076" s="190">
        <v>812682</v>
      </c>
      <c r="B2076" s="190" t="s">
        <v>58</v>
      </c>
      <c r="C2076" s="190" t="s">
        <v>145</v>
      </c>
      <c r="D2076" s="190" t="s">
        <v>145</v>
      </c>
      <c r="F2076" s="190" t="s">
        <v>147</v>
      </c>
      <c r="G2076" s="190" t="s">
        <v>147</v>
      </c>
      <c r="H2076" s="190" t="s">
        <v>145</v>
      </c>
      <c r="J2076" s="190" t="s">
        <v>147</v>
      </c>
      <c r="K2076" s="190" t="s">
        <v>147</v>
      </c>
      <c r="L2076" s="190" t="s">
        <v>146</v>
      </c>
      <c r="M2076" s="190" t="s">
        <v>147</v>
      </c>
      <c r="N2076" s="190" t="s">
        <v>147</v>
      </c>
    </row>
    <row r="2077" spans="1:14" x14ac:dyDescent="0.2">
      <c r="A2077" s="190">
        <v>812683</v>
      </c>
      <c r="B2077" s="190" t="s">
        <v>58</v>
      </c>
      <c r="C2077" s="190" t="s">
        <v>147</v>
      </c>
      <c r="D2077" s="190" t="s">
        <v>147</v>
      </c>
      <c r="E2077" s="190" t="s">
        <v>147</v>
      </c>
      <c r="F2077" s="190" t="s">
        <v>146</v>
      </c>
      <c r="G2077" s="190" t="s">
        <v>146</v>
      </c>
      <c r="H2077" s="190" t="s">
        <v>146</v>
      </c>
      <c r="I2077" s="190" t="s">
        <v>146</v>
      </c>
      <c r="J2077" s="190" t="s">
        <v>146</v>
      </c>
      <c r="K2077" s="190" t="s">
        <v>146</v>
      </c>
      <c r="L2077" s="190" t="s">
        <v>146</v>
      </c>
      <c r="M2077" s="190" t="s">
        <v>146</v>
      </c>
      <c r="N2077" s="190" t="s">
        <v>146</v>
      </c>
    </row>
    <row r="2078" spans="1:14" x14ac:dyDescent="0.2">
      <c r="A2078" s="190">
        <v>812684</v>
      </c>
      <c r="B2078" s="190" t="s">
        <v>58</v>
      </c>
      <c r="C2078" s="190" t="s">
        <v>147</v>
      </c>
      <c r="D2078" s="190" t="s">
        <v>147</v>
      </c>
      <c r="E2078" s="190" t="s">
        <v>147</v>
      </c>
      <c r="F2078" s="190" t="s">
        <v>147</v>
      </c>
      <c r="H2078" s="190" t="s">
        <v>147</v>
      </c>
      <c r="I2078" s="190" t="s">
        <v>146</v>
      </c>
      <c r="J2078" s="190" t="s">
        <v>146</v>
      </c>
      <c r="K2078" s="190" t="s">
        <v>146</v>
      </c>
      <c r="L2078" s="190" t="s">
        <v>146</v>
      </c>
      <c r="M2078" s="190" t="s">
        <v>146</v>
      </c>
      <c r="N2078" s="190" t="s">
        <v>146</v>
      </c>
    </row>
    <row r="2079" spans="1:14" x14ac:dyDescent="0.2">
      <c r="A2079" s="190">
        <v>812686</v>
      </c>
      <c r="B2079" s="190" t="s">
        <v>58</v>
      </c>
      <c r="C2079" s="190" t="s">
        <v>147</v>
      </c>
      <c r="D2079" s="190" t="s">
        <v>147</v>
      </c>
      <c r="E2079" s="190" t="s">
        <v>146</v>
      </c>
      <c r="F2079" s="190" t="s">
        <v>146</v>
      </c>
      <c r="G2079" s="190" t="s">
        <v>147</v>
      </c>
      <c r="I2079" s="190" t="s">
        <v>146</v>
      </c>
      <c r="J2079" s="190" t="s">
        <v>146</v>
      </c>
      <c r="K2079" s="190" t="s">
        <v>146</v>
      </c>
      <c r="L2079" s="190" t="s">
        <v>146</v>
      </c>
      <c r="M2079" s="190" t="s">
        <v>146</v>
      </c>
      <c r="N2079" s="190" t="s">
        <v>146</v>
      </c>
    </row>
    <row r="2080" spans="1:14" x14ac:dyDescent="0.2">
      <c r="A2080" s="190">
        <v>812687</v>
      </c>
      <c r="B2080" s="190" t="s">
        <v>58</v>
      </c>
      <c r="D2080" s="190" t="s">
        <v>146</v>
      </c>
      <c r="F2080" s="190" t="s">
        <v>145</v>
      </c>
      <c r="G2080" s="190" t="s">
        <v>147</v>
      </c>
      <c r="H2080" s="190" t="s">
        <v>147</v>
      </c>
      <c r="I2080" s="190" t="s">
        <v>146</v>
      </c>
      <c r="J2080" s="190" t="s">
        <v>146</v>
      </c>
      <c r="K2080" s="190" t="s">
        <v>146</v>
      </c>
      <c r="L2080" s="190" t="s">
        <v>146</v>
      </c>
      <c r="M2080" s="190" t="s">
        <v>146</v>
      </c>
      <c r="N2080" s="190" t="s">
        <v>146</v>
      </c>
    </row>
    <row r="2081" spans="1:14" x14ac:dyDescent="0.2">
      <c r="A2081" s="190">
        <v>812688</v>
      </c>
      <c r="B2081" s="190" t="s">
        <v>58</v>
      </c>
      <c r="C2081" s="190" t="s">
        <v>145</v>
      </c>
      <c r="D2081" s="190" t="s">
        <v>147</v>
      </c>
      <c r="E2081" s="190" t="s">
        <v>146</v>
      </c>
      <c r="F2081" s="190" t="s">
        <v>147</v>
      </c>
      <c r="I2081" s="190" t="s">
        <v>147</v>
      </c>
      <c r="J2081" s="190" t="s">
        <v>146</v>
      </c>
      <c r="K2081" s="190" t="s">
        <v>146</v>
      </c>
      <c r="L2081" s="190" t="s">
        <v>147</v>
      </c>
      <c r="M2081" s="190" t="s">
        <v>146</v>
      </c>
      <c r="N2081" s="190" t="s">
        <v>147</v>
      </c>
    </row>
    <row r="2082" spans="1:14" x14ac:dyDescent="0.2">
      <c r="A2082" s="190">
        <v>812689</v>
      </c>
      <c r="B2082" s="190" t="s">
        <v>58</v>
      </c>
      <c r="C2082" s="190" t="s">
        <v>146</v>
      </c>
      <c r="D2082" s="190" t="s">
        <v>146</v>
      </c>
      <c r="E2082" s="190" t="s">
        <v>146</v>
      </c>
      <c r="F2082" s="190" t="s">
        <v>147</v>
      </c>
      <c r="G2082" s="190" t="s">
        <v>147</v>
      </c>
      <c r="H2082" s="190" t="s">
        <v>147</v>
      </c>
      <c r="I2082" s="190" t="s">
        <v>146</v>
      </c>
      <c r="J2082" s="190" t="s">
        <v>146</v>
      </c>
      <c r="K2082" s="190" t="s">
        <v>146</v>
      </c>
      <c r="L2082" s="190" t="s">
        <v>146</v>
      </c>
      <c r="M2082" s="190" t="s">
        <v>146</v>
      </c>
      <c r="N2082" s="190" t="s">
        <v>146</v>
      </c>
    </row>
    <row r="2083" spans="1:14" x14ac:dyDescent="0.2">
      <c r="A2083" s="190">
        <v>812690</v>
      </c>
      <c r="B2083" s="190" t="s">
        <v>58</v>
      </c>
      <c r="C2083" s="190" t="s">
        <v>147</v>
      </c>
      <c r="D2083" s="190" t="s">
        <v>146</v>
      </c>
      <c r="E2083" s="190" t="s">
        <v>146</v>
      </c>
      <c r="F2083" s="190" t="s">
        <v>147</v>
      </c>
      <c r="G2083" s="190" t="s">
        <v>147</v>
      </c>
      <c r="H2083" s="190" t="s">
        <v>147</v>
      </c>
      <c r="I2083" s="190" t="s">
        <v>146</v>
      </c>
      <c r="J2083" s="190" t="s">
        <v>146</v>
      </c>
      <c r="K2083" s="190" t="s">
        <v>146</v>
      </c>
      <c r="L2083" s="190" t="s">
        <v>146</v>
      </c>
      <c r="M2083" s="190" t="s">
        <v>146</v>
      </c>
      <c r="N2083" s="190" t="s">
        <v>146</v>
      </c>
    </row>
    <row r="2084" spans="1:14" x14ac:dyDescent="0.2">
      <c r="A2084" s="190">
        <v>812691</v>
      </c>
      <c r="B2084" s="190" t="s">
        <v>58</v>
      </c>
      <c r="D2084" s="190" t="s">
        <v>145</v>
      </c>
      <c r="F2084" s="190" t="s">
        <v>145</v>
      </c>
      <c r="J2084" s="190" t="s">
        <v>145</v>
      </c>
      <c r="K2084" s="190" t="s">
        <v>145</v>
      </c>
      <c r="M2084" s="190" t="s">
        <v>145</v>
      </c>
      <c r="N2084" s="190" t="s">
        <v>145</v>
      </c>
    </row>
    <row r="2085" spans="1:14" x14ac:dyDescent="0.2">
      <c r="A2085" s="190">
        <v>812692</v>
      </c>
      <c r="B2085" s="190" t="s">
        <v>58</v>
      </c>
      <c r="D2085" s="190" t="s">
        <v>145</v>
      </c>
      <c r="G2085" s="190" t="s">
        <v>147</v>
      </c>
      <c r="K2085" s="190" t="s">
        <v>147</v>
      </c>
      <c r="L2085" s="190" t="s">
        <v>145</v>
      </c>
      <c r="M2085" s="190" t="s">
        <v>145</v>
      </c>
    </row>
    <row r="2086" spans="1:14" x14ac:dyDescent="0.2">
      <c r="A2086" s="190">
        <v>812693</v>
      </c>
      <c r="B2086" s="190" t="s">
        <v>58</v>
      </c>
      <c r="C2086" s="190" t="s">
        <v>146</v>
      </c>
      <c r="D2086" s="190" t="s">
        <v>146</v>
      </c>
      <c r="E2086" s="190" t="s">
        <v>146</v>
      </c>
      <c r="F2086" s="190" t="s">
        <v>146</v>
      </c>
      <c r="G2086" s="190" t="s">
        <v>146</v>
      </c>
      <c r="H2086" s="190" t="s">
        <v>146</v>
      </c>
      <c r="I2086" s="190" t="s">
        <v>146</v>
      </c>
      <c r="J2086" s="190" t="s">
        <v>146</v>
      </c>
      <c r="K2086" s="190" t="s">
        <v>146</v>
      </c>
      <c r="L2086" s="190" t="s">
        <v>146</v>
      </c>
      <c r="M2086" s="190" t="s">
        <v>146</v>
      </c>
      <c r="N2086" s="190" t="s">
        <v>146</v>
      </c>
    </row>
    <row r="2087" spans="1:14" x14ac:dyDescent="0.2">
      <c r="A2087" s="190">
        <v>812694</v>
      </c>
      <c r="B2087" s="190" t="s">
        <v>58</v>
      </c>
      <c r="C2087" s="190" t="s">
        <v>147</v>
      </c>
      <c r="D2087" s="190" t="s">
        <v>147</v>
      </c>
      <c r="E2087" s="190" t="s">
        <v>147</v>
      </c>
      <c r="F2087" s="190" t="s">
        <v>147</v>
      </c>
      <c r="G2087" s="190" t="s">
        <v>147</v>
      </c>
      <c r="H2087" s="190" t="s">
        <v>147</v>
      </c>
      <c r="I2087" s="190" t="s">
        <v>146</v>
      </c>
      <c r="J2087" s="190" t="s">
        <v>146</v>
      </c>
      <c r="K2087" s="190" t="s">
        <v>146</v>
      </c>
      <c r="L2087" s="190" t="s">
        <v>146</v>
      </c>
      <c r="M2087" s="190" t="s">
        <v>146</v>
      </c>
      <c r="N2087" s="190" t="s">
        <v>146</v>
      </c>
    </row>
    <row r="2088" spans="1:14" x14ac:dyDescent="0.2">
      <c r="A2088" s="190">
        <v>812695</v>
      </c>
      <c r="B2088" s="190" t="s">
        <v>58</v>
      </c>
      <c r="C2088" s="190" t="s">
        <v>147</v>
      </c>
      <c r="D2088" s="190" t="s">
        <v>146</v>
      </c>
      <c r="E2088" s="190" t="s">
        <v>147</v>
      </c>
      <c r="F2088" s="190" t="s">
        <v>147</v>
      </c>
      <c r="G2088" s="190" t="s">
        <v>147</v>
      </c>
      <c r="H2088" s="190" t="s">
        <v>147</v>
      </c>
      <c r="I2088" s="190" t="s">
        <v>146</v>
      </c>
      <c r="J2088" s="190" t="s">
        <v>146</v>
      </c>
      <c r="K2088" s="190" t="s">
        <v>146</v>
      </c>
      <c r="L2088" s="190" t="s">
        <v>147</v>
      </c>
      <c r="M2088" s="190" t="s">
        <v>147</v>
      </c>
      <c r="N2088" s="190" t="s">
        <v>146</v>
      </c>
    </row>
    <row r="2089" spans="1:14" x14ac:dyDescent="0.2">
      <c r="A2089" s="190">
        <v>812696</v>
      </c>
      <c r="B2089" s="190" t="s">
        <v>58</v>
      </c>
      <c r="C2089" s="190" t="s">
        <v>146</v>
      </c>
      <c r="D2089" s="190" t="s">
        <v>147</v>
      </c>
      <c r="E2089" s="190" t="s">
        <v>146</v>
      </c>
      <c r="F2089" s="190" t="s">
        <v>146</v>
      </c>
      <c r="H2089" s="190" t="s">
        <v>146</v>
      </c>
      <c r="I2089" s="190" t="s">
        <v>146</v>
      </c>
      <c r="J2089" s="190" t="s">
        <v>146</v>
      </c>
      <c r="K2089" s="190" t="s">
        <v>146</v>
      </c>
      <c r="L2089" s="190" t="s">
        <v>146</v>
      </c>
      <c r="M2089" s="190" t="s">
        <v>146</v>
      </c>
      <c r="N2089" s="190" t="s">
        <v>146</v>
      </c>
    </row>
    <row r="2090" spans="1:14" x14ac:dyDescent="0.2">
      <c r="A2090" s="190">
        <v>812697</v>
      </c>
      <c r="B2090" s="190" t="s">
        <v>58</v>
      </c>
      <c r="C2090" s="190" t="s">
        <v>147</v>
      </c>
      <c r="E2090" s="190" t="s">
        <v>147</v>
      </c>
      <c r="F2090" s="190" t="s">
        <v>147</v>
      </c>
      <c r="H2090" s="190" t="s">
        <v>147</v>
      </c>
      <c r="I2090" s="190" t="s">
        <v>146</v>
      </c>
      <c r="J2090" s="190" t="s">
        <v>146</v>
      </c>
      <c r="K2090" s="190" t="s">
        <v>146</v>
      </c>
      <c r="L2090" s="190" t="s">
        <v>146</v>
      </c>
      <c r="M2090" s="190" t="s">
        <v>146</v>
      </c>
      <c r="N2090" s="190" t="s">
        <v>146</v>
      </c>
    </row>
    <row r="2091" spans="1:14" x14ac:dyDescent="0.2">
      <c r="A2091" s="190">
        <v>812701</v>
      </c>
      <c r="B2091" s="190" t="s">
        <v>58</v>
      </c>
      <c r="C2091" s="190" t="s">
        <v>147</v>
      </c>
      <c r="D2091" s="190" t="s">
        <v>146</v>
      </c>
      <c r="F2091" s="190" t="s">
        <v>147</v>
      </c>
      <c r="I2091" s="190" t="s">
        <v>146</v>
      </c>
      <c r="J2091" s="190" t="s">
        <v>146</v>
      </c>
      <c r="K2091" s="190" t="s">
        <v>146</v>
      </c>
      <c r="L2091" s="190" t="s">
        <v>146</v>
      </c>
      <c r="M2091" s="190" t="s">
        <v>146</v>
      </c>
      <c r="N2091" s="190" t="s">
        <v>146</v>
      </c>
    </row>
    <row r="2092" spans="1:14" x14ac:dyDescent="0.2">
      <c r="A2092" s="190">
        <v>812703</v>
      </c>
      <c r="B2092" s="190" t="s">
        <v>58</v>
      </c>
      <c r="C2092" s="190" t="s">
        <v>145</v>
      </c>
      <c r="D2092" s="190" t="s">
        <v>145</v>
      </c>
      <c r="E2092" s="190" t="s">
        <v>145</v>
      </c>
      <c r="G2092" s="190" t="s">
        <v>145</v>
      </c>
      <c r="I2092" s="190" t="s">
        <v>145</v>
      </c>
      <c r="L2092" s="190" t="s">
        <v>147</v>
      </c>
    </row>
    <row r="2093" spans="1:14" x14ac:dyDescent="0.2">
      <c r="A2093" s="190">
        <v>812705</v>
      </c>
      <c r="B2093" s="190" t="s">
        <v>58</v>
      </c>
      <c r="C2093" s="190" t="s">
        <v>145</v>
      </c>
      <c r="D2093" s="190" t="s">
        <v>147</v>
      </c>
      <c r="E2093" s="190" t="s">
        <v>145</v>
      </c>
      <c r="F2093" s="190" t="s">
        <v>147</v>
      </c>
      <c r="G2093" s="190" t="s">
        <v>146</v>
      </c>
      <c r="H2093" s="190" t="s">
        <v>147</v>
      </c>
      <c r="I2093" s="190" t="s">
        <v>146</v>
      </c>
      <c r="J2093" s="190" t="s">
        <v>146</v>
      </c>
      <c r="K2093" s="190" t="s">
        <v>146</v>
      </c>
      <c r="L2093" s="190" t="s">
        <v>146</v>
      </c>
      <c r="M2093" s="190" t="s">
        <v>146</v>
      </c>
      <c r="N2093" s="190" t="s">
        <v>146</v>
      </c>
    </row>
    <row r="2094" spans="1:14" x14ac:dyDescent="0.2">
      <c r="A2094" s="190">
        <v>812706</v>
      </c>
      <c r="B2094" s="190" t="s">
        <v>58</v>
      </c>
      <c r="C2094" s="190" t="s">
        <v>145</v>
      </c>
      <c r="D2094" s="190" t="s">
        <v>146</v>
      </c>
      <c r="E2094" s="190" t="s">
        <v>145</v>
      </c>
      <c r="F2094" s="190" t="s">
        <v>145</v>
      </c>
      <c r="G2094" s="190" t="s">
        <v>147</v>
      </c>
      <c r="I2094" s="190" t="s">
        <v>147</v>
      </c>
      <c r="J2094" s="190" t="s">
        <v>147</v>
      </c>
      <c r="K2094" s="190" t="s">
        <v>146</v>
      </c>
      <c r="L2094" s="190" t="s">
        <v>147</v>
      </c>
      <c r="M2094" s="190" t="s">
        <v>147</v>
      </c>
      <c r="N2094" s="190" t="s">
        <v>145</v>
      </c>
    </row>
    <row r="2095" spans="1:14" x14ac:dyDescent="0.2">
      <c r="A2095" s="190">
        <v>812707</v>
      </c>
      <c r="B2095" s="190" t="s">
        <v>58</v>
      </c>
      <c r="C2095" s="190" t="s">
        <v>147</v>
      </c>
      <c r="D2095" s="190" t="s">
        <v>147</v>
      </c>
      <c r="E2095" s="190" t="s">
        <v>147</v>
      </c>
      <c r="F2095" s="190" t="s">
        <v>147</v>
      </c>
      <c r="G2095" s="190" t="s">
        <v>146</v>
      </c>
      <c r="H2095" s="190" t="s">
        <v>147</v>
      </c>
      <c r="I2095" s="190" t="s">
        <v>146</v>
      </c>
      <c r="J2095" s="190" t="s">
        <v>146</v>
      </c>
      <c r="K2095" s="190" t="s">
        <v>146</v>
      </c>
      <c r="L2095" s="190" t="s">
        <v>146</v>
      </c>
      <c r="M2095" s="190" t="s">
        <v>146</v>
      </c>
      <c r="N2095" s="190" t="s">
        <v>146</v>
      </c>
    </row>
    <row r="2096" spans="1:14" x14ac:dyDescent="0.2">
      <c r="A2096" s="190">
        <v>812708</v>
      </c>
      <c r="B2096" s="190" t="s">
        <v>58</v>
      </c>
      <c r="C2096" s="190" t="s">
        <v>145</v>
      </c>
      <c r="D2096" s="190" t="s">
        <v>147</v>
      </c>
      <c r="E2096" s="190" t="s">
        <v>146</v>
      </c>
      <c r="H2096" s="190" t="s">
        <v>147</v>
      </c>
      <c r="K2096" s="190" t="s">
        <v>147</v>
      </c>
      <c r="L2096" s="190" t="s">
        <v>146</v>
      </c>
      <c r="N2096" s="190" t="s">
        <v>146</v>
      </c>
    </row>
    <row r="2097" spans="1:14" x14ac:dyDescent="0.2">
      <c r="A2097" s="190">
        <v>812710</v>
      </c>
      <c r="B2097" s="190" t="s">
        <v>58</v>
      </c>
      <c r="C2097" s="190" t="s">
        <v>146</v>
      </c>
      <c r="D2097" s="190" t="s">
        <v>147</v>
      </c>
      <c r="E2097" s="190" t="s">
        <v>147</v>
      </c>
      <c r="F2097" s="190" t="s">
        <v>146</v>
      </c>
      <c r="G2097" s="190" t="s">
        <v>146</v>
      </c>
      <c r="H2097" s="190" t="s">
        <v>147</v>
      </c>
      <c r="I2097" s="190" t="s">
        <v>146</v>
      </c>
      <c r="J2097" s="190" t="s">
        <v>146</v>
      </c>
      <c r="K2097" s="190" t="s">
        <v>146</v>
      </c>
      <c r="L2097" s="190" t="s">
        <v>146</v>
      </c>
      <c r="M2097" s="190" t="s">
        <v>146</v>
      </c>
      <c r="N2097" s="190" t="s">
        <v>146</v>
      </c>
    </row>
    <row r="2098" spans="1:14" x14ac:dyDescent="0.2">
      <c r="A2098" s="190">
        <v>812711</v>
      </c>
      <c r="B2098" s="190" t="s">
        <v>58</v>
      </c>
      <c r="C2098" s="190" t="s">
        <v>145</v>
      </c>
      <c r="I2098" s="190" t="s">
        <v>147</v>
      </c>
      <c r="J2098" s="190" t="s">
        <v>147</v>
      </c>
      <c r="K2098" s="190" t="s">
        <v>147</v>
      </c>
      <c r="L2098" s="190" t="s">
        <v>147</v>
      </c>
      <c r="M2098" s="190" t="s">
        <v>147</v>
      </c>
      <c r="N2098" s="190" t="s">
        <v>147</v>
      </c>
    </row>
    <row r="2099" spans="1:14" x14ac:dyDescent="0.2">
      <c r="A2099" s="190">
        <v>812712</v>
      </c>
      <c r="B2099" s="190" t="s">
        <v>58</v>
      </c>
      <c r="C2099" s="190" t="s">
        <v>147</v>
      </c>
      <c r="D2099" s="190" t="s">
        <v>145</v>
      </c>
      <c r="F2099" s="190" t="s">
        <v>145</v>
      </c>
      <c r="G2099" s="190" t="s">
        <v>146</v>
      </c>
      <c r="J2099" s="190" t="s">
        <v>146</v>
      </c>
      <c r="K2099" s="190" t="s">
        <v>146</v>
      </c>
      <c r="L2099" s="190" t="s">
        <v>147</v>
      </c>
      <c r="M2099" s="190" t="s">
        <v>146</v>
      </c>
      <c r="N2099" s="190" t="s">
        <v>145</v>
      </c>
    </row>
    <row r="2100" spans="1:14" x14ac:dyDescent="0.2">
      <c r="A2100" s="190">
        <v>812713</v>
      </c>
      <c r="B2100" s="190" t="s">
        <v>58</v>
      </c>
      <c r="I2100" s="190" t="s">
        <v>145</v>
      </c>
      <c r="K2100" s="190" t="s">
        <v>145</v>
      </c>
      <c r="L2100" s="190" t="s">
        <v>145</v>
      </c>
      <c r="M2100" s="190" t="s">
        <v>147</v>
      </c>
      <c r="N2100" s="190" t="s">
        <v>147</v>
      </c>
    </row>
    <row r="2101" spans="1:14" x14ac:dyDescent="0.2">
      <c r="A2101" s="190">
        <v>812715</v>
      </c>
      <c r="B2101" s="190" t="s">
        <v>58</v>
      </c>
      <c r="D2101" s="190" t="s">
        <v>147</v>
      </c>
      <c r="E2101" s="190" t="s">
        <v>147</v>
      </c>
      <c r="F2101" s="190" t="s">
        <v>147</v>
      </c>
      <c r="G2101" s="190" t="s">
        <v>147</v>
      </c>
      <c r="H2101" s="190" t="s">
        <v>146</v>
      </c>
      <c r="I2101" s="190" t="s">
        <v>146</v>
      </c>
      <c r="J2101" s="190" t="s">
        <v>146</v>
      </c>
      <c r="K2101" s="190" t="s">
        <v>146</v>
      </c>
      <c r="L2101" s="190" t="s">
        <v>146</v>
      </c>
      <c r="M2101" s="190" t="s">
        <v>146</v>
      </c>
      <c r="N2101" s="190" t="s">
        <v>146</v>
      </c>
    </row>
    <row r="2102" spans="1:14" x14ac:dyDescent="0.2">
      <c r="A2102" s="190">
        <v>812716</v>
      </c>
      <c r="B2102" s="190" t="s">
        <v>58</v>
      </c>
      <c r="D2102" s="190" t="s">
        <v>146</v>
      </c>
      <c r="E2102" s="190" t="s">
        <v>147</v>
      </c>
      <c r="F2102" s="190" t="s">
        <v>147</v>
      </c>
      <c r="G2102" s="190" t="s">
        <v>147</v>
      </c>
      <c r="H2102" s="190" t="s">
        <v>147</v>
      </c>
      <c r="I2102" s="190" t="s">
        <v>145</v>
      </c>
      <c r="J2102" s="190" t="s">
        <v>147</v>
      </c>
      <c r="K2102" s="190" t="s">
        <v>146</v>
      </c>
      <c r="L2102" s="190" t="s">
        <v>146</v>
      </c>
      <c r="N2102" s="190" t="s">
        <v>145</v>
      </c>
    </row>
    <row r="2103" spans="1:14" x14ac:dyDescent="0.2">
      <c r="A2103" s="190">
        <v>812717</v>
      </c>
      <c r="B2103" s="190" t="s">
        <v>58</v>
      </c>
      <c r="E2103" s="190" t="s">
        <v>147</v>
      </c>
      <c r="F2103" s="190" t="s">
        <v>147</v>
      </c>
      <c r="G2103" s="190" t="s">
        <v>146</v>
      </c>
      <c r="H2103" s="190" t="s">
        <v>146</v>
      </c>
      <c r="I2103" s="190" t="s">
        <v>146</v>
      </c>
      <c r="J2103" s="190" t="s">
        <v>146</v>
      </c>
      <c r="K2103" s="190" t="s">
        <v>146</v>
      </c>
      <c r="L2103" s="190" t="s">
        <v>146</v>
      </c>
      <c r="M2103" s="190" t="s">
        <v>146</v>
      </c>
      <c r="N2103" s="190" t="s">
        <v>146</v>
      </c>
    </row>
    <row r="2104" spans="1:14" x14ac:dyDescent="0.2">
      <c r="A2104" s="190">
        <v>812718</v>
      </c>
      <c r="B2104" s="190" t="s">
        <v>58</v>
      </c>
      <c r="C2104" s="190" t="s">
        <v>147</v>
      </c>
      <c r="D2104" s="190" t="s">
        <v>147</v>
      </c>
      <c r="E2104" s="190" t="s">
        <v>146</v>
      </c>
      <c r="F2104" s="190" t="s">
        <v>147</v>
      </c>
      <c r="G2104" s="190" t="s">
        <v>147</v>
      </c>
      <c r="H2104" s="190" t="s">
        <v>147</v>
      </c>
      <c r="I2104" s="190" t="s">
        <v>146</v>
      </c>
      <c r="J2104" s="190" t="s">
        <v>146</v>
      </c>
      <c r="K2104" s="190" t="s">
        <v>146</v>
      </c>
      <c r="L2104" s="190" t="s">
        <v>146</v>
      </c>
      <c r="M2104" s="190" t="s">
        <v>146</v>
      </c>
      <c r="N2104" s="190" t="s">
        <v>146</v>
      </c>
    </row>
    <row r="2105" spans="1:14" x14ac:dyDescent="0.2">
      <c r="A2105" s="190">
        <v>812720</v>
      </c>
      <c r="B2105" s="190" t="s">
        <v>58</v>
      </c>
      <c r="C2105" s="190" t="s">
        <v>147</v>
      </c>
      <c r="D2105" s="190" t="s">
        <v>147</v>
      </c>
      <c r="E2105" s="190" t="s">
        <v>147</v>
      </c>
      <c r="F2105" s="190" t="s">
        <v>147</v>
      </c>
      <c r="G2105" s="190" t="s">
        <v>146</v>
      </c>
      <c r="H2105" s="190" t="s">
        <v>147</v>
      </c>
      <c r="I2105" s="190" t="s">
        <v>146</v>
      </c>
      <c r="J2105" s="190" t="s">
        <v>146</v>
      </c>
      <c r="K2105" s="190" t="s">
        <v>146</v>
      </c>
      <c r="L2105" s="190" t="s">
        <v>146</v>
      </c>
      <c r="M2105" s="190" t="s">
        <v>146</v>
      </c>
      <c r="N2105" s="190" t="s">
        <v>146</v>
      </c>
    </row>
    <row r="2106" spans="1:14" x14ac:dyDescent="0.2">
      <c r="A2106" s="190">
        <v>812721</v>
      </c>
      <c r="B2106" s="190" t="s">
        <v>58</v>
      </c>
      <c r="C2106" s="190" t="s">
        <v>146</v>
      </c>
      <c r="D2106" s="190" t="s">
        <v>147</v>
      </c>
      <c r="F2106" s="190" t="s">
        <v>147</v>
      </c>
      <c r="I2106" s="190" t="s">
        <v>146</v>
      </c>
      <c r="J2106" s="190" t="s">
        <v>146</v>
      </c>
      <c r="K2106" s="190" t="s">
        <v>146</v>
      </c>
      <c r="L2106" s="190" t="s">
        <v>146</v>
      </c>
      <c r="M2106" s="190" t="s">
        <v>146</v>
      </c>
      <c r="N2106" s="190" t="s">
        <v>146</v>
      </c>
    </row>
    <row r="2107" spans="1:14" x14ac:dyDescent="0.2">
      <c r="A2107" s="190">
        <v>812722</v>
      </c>
      <c r="B2107" s="190" t="s">
        <v>58</v>
      </c>
      <c r="D2107" s="190" t="s">
        <v>146</v>
      </c>
      <c r="E2107" s="190" t="s">
        <v>146</v>
      </c>
      <c r="G2107" s="190" t="s">
        <v>147</v>
      </c>
      <c r="I2107" s="190" t="s">
        <v>146</v>
      </c>
      <c r="J2107" s="190" t="s">
        <v>146</v>
      </c>
      <c r="K2107" s="190" t="s">
        <v>146</v>
      </c>
      <c r="L2107" s="190" t="s">
        <v>146</v>
      </c>
      <c r="M2107" s="190" t="s">
        <v>146</v>
      </c>
      <c r="N2107" s="190" t="s">
        <v>146</v>
      </c>
    </row>
    <row r="2108" spans="1:14" x14ac:dyDescent="0.2">
      <c r="A2108" s="190">
        <v>812723</v>
      </c>
      <c r="B2108" s="190" t="s">
        <v>58</v>
      </c>
      <c r="C2108" s="190" t="s">
        <v>146</v>
      </c>
      <c r="D2108" s="190" t="s">
        <v>147</v>
      </c>
      <c r="E2108" s="190" t="s">
        <v>146</v>
      </c>
      <c r="F2108" s="190" t="s">
        <v>147</v>
      </c>
      <c r="G2108" s="190" t="s">
        <v>146</v>
      </c>
      <c r="H2108" s="190" t="s">
        <v>146</v>
      </c>
      <c r="I2108" s="190" t="s">
        <v>146</v>
      </c>
      <c r="J2108" s="190" t="s">
        <v>146</v>
      </c>
      <c r="K2108" s="190" t="s">
        <v>146</v>
      </c>
      <c r="L2108" s="190" t="s">
        <v>146</v>
      </c>
      <c r="M2108" s="190" t="s">
        <v>146</v>
      </c>
      <c r="N2108" s="190" t="s">
        <v>146</v>
      </c>
    </row>
    <row r="2109" spans="1:14" x14ac:dyDescent="0.2">
      <c r="A2109" s="190">
        <v>812724</v>
      </c>
      <c r="B2109" s="190" t="s">
        <v>58</v>
      </c>
      <c r="D2109" s="190" t="s">
        <v>145</v>
      </c>
      <c r="E2109" s="190" t="s">
        <v>145</v>
      </c>
      <c r="F2109" s="190" t="s">
        <v>146</v>
      </c>
      <c r="K2109" s="190" t="s">
        <v>147</v>
      </c>
      <c r="L2109" s="190" t="s">
        <v>145</v>
      </c>
      <c r="M2109" s="190" t="s">
        <v>145</v>
      </c>
    </row>
    <row r="2110" spans="1:14" x14ac:dyDescent="0.2">
      <c r="A2110" s="190">
        <v>812725</v>
      </c>
      <c r="B2110" s="190" t="s">
        <v>58</v>
      </c>
      <c r="C2110" s="190" t="s">
        <v>147</v>
      </c>
      <c r="D2110" s="190" t="s">
        <v>146</v>
      </c>
      <c r="E2110" s="190" t="s">
        <v>146</v>
      </c>
      <c r="F2110" s="190" t="s">
        <v>147</v>
      </c>
      <c r="G2110" s="190" t="s">
        <v>147</v>
      </c>
      <c r="H2110" s="190" t="s">
        <v>147</v>
      </c>
      <c r="I2110" s="190" t="s">
        <v>146</v>
      </c>
      <c r="J2110" s="190" t="s">
        <v>146</v>
      </c>
      <c r="K2110" s="190" t="s">
        <v>146</v>
      </c>
      <c r="L2110" s="190" t="s">
        <v>146</v>
      </c>
      <c r="M2110" s="190" t="s">
        <v>146</v>
      </c>
      <c r="N2110" s="190" t="s">
        <v>146</v>
      </c>
    </row>
    <row r="2111" spans="1:14" x14ac:dyDescent="0.2">
      <c r="A2111" s="190">
        <v>812726</v>
      </c>
      <c r="B2111" s="190" t="s">
        <v>58</v>
      </c>
      <c r="C2111" s="190" t="s">
        <v>147</v>
      </c>
      <c r="D2111" s="190" t="s">
        <v>147</v>
      </c>
      <c r="E2111" s="190" t="s">
        <v>147</v>
      </c>
      <c r="F2111" s="190" t="s">
        <v>146</v>
      </c>
      <c r="G2111" s="190" t="s">
        <v>147</v>
      </c>
      <c r="H2111" s="190" t="s">
        <v>146</v>
      </c>
      <c r="I2111" s="190" t="s">
        <v>146</v>
      </c>
      <c r="J2111" s="190" t="s">
        <v>146</v>
      </c>
      <c r="K2111" s="190" t="s">
        <v>146</v>
      </c>
      <c r="L2111" s="190" t="s">
        <v>146</v>
      </c>
      <c r="M2111" s="190" t="s">
        <v>146</v>
      </c>
      <c r="N2111" s="190" t="s">
        <v>146</v>
      </c>
    </row>
    <row r="2112" spans="1:14" x14ac:dyDescent="0.2">
      <c r="A2112" s="190">
        <v>812727</v>
      </c>
      <c r="B2112" s="190" t="s">
        <v>58</v>
      </c>
      <c r="C2112" s="190" t="s">
        <v>146</v>
      </c>
      <c r="D2112" s="190" t="s">
        <v>147</v>
      </c>
      <c r="E2112" s="190" t="s">
        <v>147</v>
      </c>
      <c r="F2112" s="190" t="s">
        <v>146</v>
      </c>
      <c r="G2112" s="190" t="s">
        <v>146</v>
      </c>
      <c r="H2112" s="190" t="s">
        <v>146</v>
      </c>
      <c r="I2112" s="190" t="s">
        <v>146</v>
      </c>
      <c r="J2112" s="190" t="s">
        <v>146</v>
      </c>
      <c r="K2112" s="190" t="s">
        <v>146</v>
      </c>
      <c r="L2112" s="190" t="s">
        <v>146</v>
      </c>
      <c r="M2112" s="190" t="s">
        <v>146</v>
      </c>
      <c r="N2112" s="190" t="s">
        <v>146</v>
      </c>
    </row>
    <row r="2113" spans="1:14" x14ac:dyDescent="0.2">
      <c r="A2113" s="190">
        <v>812728</v>
      </c>
      <c r="B2113" s="190" t="s">
        <v>58</v>
      </c>
      <c r="C2113" s="190" t="s">
        <v>147</v>
      </c>
      <c r="D2113" s="190" t="s">
        <v>147</v>
      </c>
      <c r="E2113" s="190" t="s">
        <v>147</v>
      </c>
      <c r="F2113" s="190" t="s">
        <v>147</v>
      </c>
      <c r="G2113" s="190" t="s">
        <v>147</v>
      </c>
      <c r="H2113" s="190" t="s">
        <v>147</v>
      </c>
      <c r="I2113" s="190" t="s">
        <v>146</v>
      </c>
      <c r="J2113" s="190" t="s">
        <v>146</v>
      </c>
      <c r="K2113" s="190" t="s">
        <v>146</v>
      </c>
      <c r="L2113" s="190" t="s">
        <v>146</v>
      </c>
      <c r="M2113" s="190" t="s">
        <v>146</v>
      </c>
      <c r="N2113" s="190" t="s">
        <v>146</v>
      </c>
    </row>
    <row r="2114" spans="1:14" x14ac:dyDescent="0.2">
      <c r="A2114" s="190">
        <v>812730</v>
      </c>
      <c r="B2114" s="190" t="s">
        <v>58</v>
      </c>
      <c r="C2114" s="190" t="s">
        <v>146</v>
      </c>
      <c r="D2114" s="190" t="s">
        <v>147</v>
      </c>
      <c r="E2114" s="190" t="s">
        <v>147</v>
      </c>
      <c r="F2114" s="190" t="s">
        <v>146</v>
      </c>
      <c r="G2114" s="190" t="s">
        <v>146</v>
      </c>
      <c r="H2114" s="190" t="s">
        <v>147</v>
      </c>
      <c r="I2114" s="190" t="s">
        <v>146</v>
      </c>
      <c r="J2114" s="190" t="s">
        <v>146</v>
      </c>
      <c r="K2114" s="190" t="s">
        <v>146</v>
      </c>
      <c r="L2114" s="190" t="s">
        <v>146</v>
      </c>
      <c r="M2114" s="190" t="s">
        <v>146</v>
      </c>
      <c r="N2114" s="190" t="s">
        <v>146</v>
      </c>
    </row>
    <row r="2115" spans="1:14" x14ac:dyDescent="0.2">
      <c r="A2115" s="190">
        <v>812732</v>
      </c>
      <c r="B2115" s="190" t="s">
        <v>58</v>
      </c>
      <c r="C2115" s="190" t="s">
        <v>147</v>
      </c>
      <c r="D2115" s="190" t="s">
        <v>147</v>
      </c>
      <c r="E2115" s="190" t="s">
        <v>147</v>
      </c>
      <c r="F2115" s="190" t="s">
        <v>147</v>
      </c>
      <c r="G2115" s="190" t="s">
        <v>147</v>
      </c>
      <c r="H2115" s="190" t="s">
        <v>147</v>
      </c>
      <c r="I2115" s="190" t="s">
        <v>146</v>
      </c>
      <c r="J2115" s="190" t="s">
        <v>146</v>
      </c>
      <c r="K2115" s="190" t="s">
        <v>146</v>
      </c>
      <c r="L2115" s="190" t="s">
        <v>146</v>
      </c>
      <c r="M2115" s="190" t="s">
        <v>146</v>
      </c>
      <c r="N2115" s="190" t="s">
        <v>146</v>
      </c>
    </row>
    <row r="2116" spans="1:14" x14ac:dyDescent="0.2">
      <c r="A2116" s="190">
        <v>812733</v>
      </c>
      <c r="B2116" s="190" t="s">
        <v>58</v>
      </c>
      <c r="C2116" s="190" t="s">
        <v>146</v>
      </c>
      <c r="D2116" s="190" t="s">
        <v>147</v>
      </c>
      <c r="E2116" s="190" t="s">
        <v>147</v>
      </c>
      <c r="F2116" s="190" t="s">
        <v>146</v>
      </c>
      <c r="G2116" s="190" t="s">
        <v>146</v>
      </c>
      <c r="H2116" s="190" t="s">
        <v>146</v>
      </c>
      <c r="I2116" s="190" t="s">
        <v>146</v>
      </c>
      <c r="J2116" s="190" t="s">
        <v>146</v>
      </c>
      <c r="K2116" s="190" t="s">
        <v>146</v>
      </c>
      <c r="L2116" s="190" t="s">
        <v>146</v>
      </c>
      <c r="M2116" s="190" t="s">
        <v>146</v>
      </c>
      <c r="N2116" s="190" t="s">
        <v>146</v>
      </c>
    </row>
    <row r="2117" spans="1:14" x14ac:dyDescent="0.2">
      <c r="A2117" s="190">
        <v>812734</v>
      </c>
      <c r="B2117" s="190" t="s">
        <v>58</v>
      </c>
      <c r="C2117" s="190" t="s">
        <v>145</v>
      </c>
      <c r="D2117" s="190" t="s">
        <v>145</v>
      </c>
      <c r="E2117" s="190" t="s">
        <v>147</v>
      </c>
      <c r="F2117" s="190" t="s">
        <v>145</v>
      </c>
      <c r="G2117" s="190" t="s">
        <v>147</v>
      </c>
      <c r="H2117" s="190" t="s">
        <v>145</v>
      </c>
      <c r="I2117" s="190" t="s">
        <v>146</v>
      </c>
      <c r="J2117" s="190" t="s">
        <v>146</v>
      </c>
      <c r="K2117" s="190" t="s">
        <v>146</v>
      </c>
      <c r="L2117" s="190" t="s">
        <v>146</v>
      </c>
      <c r="M2117" s="190" t="s">
        <v>146</v>
      </c>
      <c r="N2117" s="190" t="s">
        <v>146</v>
      </c>
    </row>
    <row r="2118" spans="1:14" x14ac:dyDescent="0.2">
      <c r="A2118" s="190">
        <v>812738</v>
      </c>
      <c r="B2118" s="190" t="s">
        <v>58</v>
      </c>
      <c r="I2118" s="190" t="s">
        <v>146</v>
      </c>
      <c r="J2118" s="190" t="s">
        <v>146</v>
      </c>
      <c r="K2118" s="190" t="s">
        <v>146</v>
      </c>
      <c r="L2118" s="190" t="s">
        <v>146</v>
      </c>
      <c r="M2118" s="190" t="s">
        <v>146</v>
      </c>
      <c r="N2118" s="190" t="s">
        <v>146</v>
      </c>
    </row>
    <row r="2119" spans="1:14" x14ac:dyDescent="0.2">
      <c r="A2119" s="190">
        <v>812739</v>
      </c>
      <c r="B2119" s="190" t="s">
        <v>58</v>
      </c>
      <c r="C2119" s="190" t="s">
        <v>147</v>
      </c>
      <c r="D2119" s="190" t="s">
        <v>147</v>
      </c>
      <c r="E2119" s="190" t="s">
        <v>146</v>
      </c>
      <c r="F2119" s="190" t="s">
        <v>147</v>
      </c>
      <c r="G2119" s="190" t="s">
        <v>146</v>
      </c>
      <c r="H2119" s="190" t="s">
        <v>146</v>
      </c>
      <c r="I2119" s="190" t="s">
        <v>146</v>
      </c>
      <c r="J2119" s="190" t="s">
        <v>146</v>
      </c>
      <c r="K2119" s="190" t="s">
        <v>146</v>
      </c>
      <c r="L2119" s="190" t="s">
        <v>146</v>
      </c>
      <c r="M2119" s="190" t="s">
        <v>146</v>
      </c>
      <c r="N2119" s="190" t="s">
        <v>146</v>
      </c>
    </row>
    <row r="2120" spans="1:14" x14ac:dyDescent="0.2">
      <c r="A2120" s="190">
        <v>812740</v>
      </c>
      <c r="B2120" s="190" t="s">
        <v>58</v>
      </c>
      <c r="C2120" s="190" t="s">
        <v>147</v>
      </c>
      <c r="D2120" s="190" t="s">
        <v>147</v>
      </c>
      <c r="E2120" s="190" t="s">
        <v>146</v>
      </c>
      <c r="F2120" s="190" t="s">
        <v>146</v>
      </c>
      <c r="G2120" s="190" t="s">
        <v>146</v>
      </c>
      <c r="H2120" s="190" t="s">
        <v>146</v>
      </c>
      <c r="I2120" s="190" t="s">
        <v>146</v>
      </c>
      <c r="J2120" s="190" t="s">
        <v>146</v>
      </c>
      <c r="K2120" s="190" t="s">
        <v>146</v>
      </c>
      <c r="L2120" s="190" t="s">
        <v>146</v>
      </c>
      <c r="M2120" s="190" t="s">
        <v>146</v>
      </c>
      <c r="N2120" s="190" t="s">
        <v>146</v>
      </c>
    </row>
    <row r="2121" spans="1:14" x14ac:dyDescent="0.2">
      <c r="A2121" s="190">
        <v>812741</v>
      </c>
      <c r="B2121" s="190" t="s">
        <v>58</v>
      </c>
      <c r="C2121" s="190" t="s">
        <v>147</v>
      </c>
      <c r="D2121" s="190" t="s">
        <v>147</v>
      </c>
      <c r="E2121" s="190" t="s">
        <v>146</v>
      </c>
      <c r="F2121" s="190" t="s">
        <v>146</v>
      </c>
      <c r="G2121" s="190" t="s">
        <v>146</v>
      </c>
      <c r="H2121" s="190" t="s">
        <v>146</v>
      </c>
      <c r="I2121" s="190" t="s">
        <v>146</v>
      </c>
      <c r="J2121" s="190" t="s">
        <v>146</v>
      </c>
      <c r="K2121" s="190" t="s">
        <v>146</v>
      </c>
      <c r="L2121" s="190" t="s">
        <v>146</v>
      </c>
      <c r="M2121" s="190" t="s">
        <v>146</v>
      </c>
      <c r="N2121" s="190" t="s">
        <v>146</v>
      </c>
    </row>
    <row r="2122" spans="1:14" x14ac:dyDescent="0.2">
      <c r="A2122" s="190">
        <v>812744</v>
      </c>
      <c r="B2122" s="190" t="s">
        <v>58</v>
      </c>
      <c r="C2122" s="190" t="s">
        <v>145</v>
      </c>
      <c r="F2122" s="190" t="s">
        <v>147</v>
      </c>
      <c r="I2122" s="190" t="s">
        <v>145</v>
      </c>
      <c r="J2122" s="190" t="s">
        <v>147</v>
      </c>
      <c r="K2122" s="190" t="s">
        <v>147</v>
      </c>
      <c r="M2122" s="190" t="s">
        <v>147</v>
      </c>
    </row>
    <row r="2123" spans="1:14" x14ac:dyDescent="0.2">
      <c r="A2123" s="190">
        <v>812745</v>
      </c>
      <c r="B2123" s="190" t="s">
        <v>58</v>
      </c>
      <c r="C2123" s="190" t="s">
        <v>147</v>
      </c>
      <c r="D2123" s="190" t="s">
        <v>147</v>
      </c>
      <c r="E2123" s="190" t="s">
        <v>146</v>
      </c>
      <c r="F2123" s="190" t="s">
        <v>146</v>
      </c>
      <c r="G2123" s="190" t="s">
        <v>146</v>
      </c>
      <c r="H2123" s="190" t="s">
        <v>146</v>
      </c>
      <c r="I2123" s="190" t="s">
        <v>146</v>
      </c>
      <c r="J2123" s="190" t="s">
        <v>146</v>
      </c>
      <c r="K2123" s="190" t="s">
        <v>146</v>
      </c>
      <c r="L2123" s="190" t="s">
        <v>146</v>
      </c>
      <c r="M2123" s="190" t="s">
        <v>146</v>
      </c>
      <c r="N2123" s="190" t="s">
        <v>146</v>
      </c>
    </row>
    <row r="2124" spans="1:14" x14ac:dyDescent="0.2">
      <c r="A2124" s="190">
        <v>812746</v>
      </c>
      <c r="B2124" s="190" t="s">
        <v>58</v>
      </c>
      <c r="C2124" s="190" t="s">
        <v>147</v>
      </c>
      <c r="D2124" s="190" t="s">
        <v>147</v>
      </c>
      <c r="E2124" s="190" t="s">
        <v>147</v>
      </c>
      <c r="F2124" s="190" t="s">
        <v>147</v>
      </c>
      <c r="G2124" s="190" t="s">
        <v>147</v>
      </c>
      <c r="H2124" s="190" t="s">
        <v>147</v>
      </c>
      <c r="I2124" s="190" t="s">
        <v>146</v>
      </c>
      <c r="J2124" s="190" t="s">
        <v>146</v>
      </c>
      <c r="K2124" s="190" t="s">
        <v>146</v>
      </c>
      <c r="L2124" s="190" t="s">
        <v>146</v>
      </c>
      <c r="M2124" s="190" t="s">
        <v>146</v>
      </c>
      <c r="N2124" s="190" t="s">
        <v>146</v>
      </c>
    </row>
    <row r="2125" spans="1:14" x14ac:dyDescent="0.2">
      <c r="A2125" s="190">
        <v>812747</v>
      </c>
      <c r="B2125" s="190" t="s">
        <v>58</v>
      </c>
      <c r="C2125" s="190" t="s">
        <v>147</v>
      </c>
      <c r="D2125" s="190" t="s">
        <v>147</v>
      </c>
      <c r="E2125" s="190" t="s">
        <v>147</v>
      </c>
      <c r="F2125" s="190" t="s">
        <v>147</v>
      </c>
      <c r="G2125" s="190" t="s">
        <v>147</v>
      </c>
      <c r="H2125" s="190" t="s">
        <v>147</v>
      </c>
      <c r="I2125" s="190" t="s">
        <v>146</v>
      </c>
      <c r="J2125" s="190" t="s">
        <v>146</v>
      </c>
      <c r="K2125" s="190" t="s">
        <v>146</v>
      </c>
      <c r="L2125" s="190" t="s">
        <v>146</v>
      </c>
      <c r="M2125" s="190" t="s">
        <v>146</v>
      </c>
      <c r="N2125" s="190" t="s">
        <v>146</v>
      </c>
    </row>
    <row r="2126" spans="1:14" x14ac:dyDescent="0.2">
      <c r="A2126" s="190">
        <v>812748</v>
      </c>
      <c r="B2126" s="190" t="s">
        <v>58</v>
      </c>
      <c r="C2126" s="190" t="s">
        <v>147</v>
      </c>
      <c r="D2126" s="190" t="s">
        <v>147</v>
      </c>
      <c r="E2126" s="190" t="s">
        <v>146</v>
      </c>
      <c r="F2126" s="190" t="s">
        <v>147</v>
      </c>
      <c r="G2126" s="190" t="s">
        <v>147</v>
      </c>
      <c r="H2126" s="190" t="s">
        <v>146</v>
      </c>
      <c r="I2126" s="190" t="s">
        <v>146</v>
      </c>
      <c r="J2126" s="190" t="s">
        <v>146</v>
      </c>
      <c r="K2126" s="190" t="s">
        <v>146</v>
      </c>
      <c r="L2126" s="190" t="s">
        <v>146</v>
      </c>
      <c r="M2126" s="190" t="s">
        <v>146</v>
      </c>
      <c r="N2126" s="190" t="s">
        <v>146</v>
      </c>
    </row>
    <row r="2127" spans="1:14" x14ac:dyDescent="0.2">
      <c r="A2127" s="190">
        <v>812749</v>
      </c>
      <c r="B2127" s="190" t="s">
        <v>58</v>
      </c>
      <c r="C2127" s="190" t="s">
        <v>147</v>
      </c>
      <c r="D2127" s="190" t="s">
        <v>147</v>
      </c>
      <c r="E2127" s="190" t="s">
        <v>146</v>
      </c>
      <c r="F2127" s="190" t="s">
        <v>146</v>
      </c>
      <c r="G2127" s="190" t="s">
        <v>147</v>
      </c>
      <c r="H2127" s="190" t="s">
        <v>146</v>
      </c>
      <c r="I2127" s="190" t="s">
        <v>146</v>
      </c>
      <c r="J2127" s="190" t="s">
        <v>146</v>
      </c>
      <c r="K2127" s="190" t="s">
        <v>146</v>
      </c>
      <c r="L2127" s="190" t="s">
        <v>146</v>
      </c>
      <c r="M2127" s="190" t="s">
        <v>146</v>
      </c>
      <c r="N2127" s="190" t="s">
        <v>146</v>
      </c>
    </row>
    <row r="2128" spans="1:14" x14ac:dyDescent="0.2">
      <c r="A2128" s="190">
        <v>812750</v>
      </c>
      <c r="B2128" s="190" t="s">
        <v>58</v>
      </c>
      <c r="C2128" s="190" t="s">
        <v>147</v>
      </c>
      <c r="D2128" s="190" t="s">
        <v>147</v>
      </c>
      <c r="E2128" s="190" t="s">
        <v>146</v>
      </c>
      <c r="F2128" s="190" t="s">
        <v>146</v>
      </c>
      <c r="G2128" s="190" t="s">
        <v>146</v>
      </c>
      <c r="H2128" s="190" t="s">
        <v>146</v>
      </c>
      <c r="I2128" s="190" t="s">
        <v>146</v>
      </c>
      <c r="J2128" s="190" t="s">
        <v>146</v>
      </c>
      <c r="K2128" s="190" t="s">
        <v>146</v>
      </c>
      <c r="L2128" s="190" t="s">
        <v>146</v>
      </c>
      <c r="M2128" s="190" t="s">
        <v>146</v>
      </c>
      <c r="N2128" s="190" t="s">
        <v>146</v>
      </c>
    </row>
    <row r="2129" spans="1:14" x14ac:dyDescent="0.2">
      <c r="A2129" s="190">
        <v>812751</v>
      </c>
      <c r="B2129" s="190" t="s">
        <v>58</v>
      </c>
      <c r="C2129" s="190" t="s">
        <v>147</v>
      </c>
      <c r="D2129" s="190" t="s">
        <v>147</v>
      </c>
      <c r="E2129" s="190" t="s">
        <v>147</v>
      </c>
      <c r="F2129" s="190" t="s">
        <v>147</v>
      </c>
      <c r="G2129" s="190" t="s">
        <v>147</v>
      </c>
      <c r="H2129" s="190" t="s">
        <v>147</v>
      </c>
      <c r="I2129" s="190" t="s">
        <v>146</v>
      </c>
      <c r="J2129" s="190" t="s">
        <v>146</v>
      </c>
      <c r="K2129" s="190" t="s">
        <v>146</v>
      </c>
      <c r="L2129" s="190" t="s">
        <v>146</v>
      </c>
      <c r="M2129" s="190" t="s">
        <v>146</v>
      </c>
      <c r="N2129" s="190" t="s">
        <v>146</v>
      </c>
    </row>
    <row r="2130" spans="1:14" x14ac:dyDescent="0.2">
      <c r="A2130" s="190">
        <v>812752</v>
      </c>
      <c r="B2130" s="190" t="s">
        <v>58</v>
      </c>
      <c r="C2130" s="190" t="s">
        <v>147</v>
      </c>
      <c r="D2130" s="190" t="s">
        <v>147</v>
      </c>
      <c r="E2130" s="190" t="s">
        <v>147</v>
      </c>
      <c r="F2130" s="190" t="s">
        <v>147</v>
      </c>
      <c r="H2130" s="190" t="s">
        <v>147</v>
      </c>
      <c r="I2130" s="190" t="s">
        <v>146</v>
      </c>
      <c r="J2130" s="190" t="s">
        <v>146</v>
      </c>
      <c r="K2130" s="190" t="s">
        <v>146</v>
      </c>
      <c r="L2130" s="190" t="s">
        <v>146</v>
      </c>
      <c r="M2130" s="190" t="s">
        <v>146</v>
      </c>
      <c r="N2130" s="190" t="s">
        <v>146</v>
      </c>
    </row>
    <row r="2131" spans="1:14" x14ac:dyDescent="0.2">
      <c r="A2131" s="190">
        <v>812753</v>
      </c>
      <c r="B2131" s="190" t="s">
        <v>58</v>
      </c>
      <c r="C2131" s="190" t="s">
        <v>146</v>
      </c>
      <c r="D2131" s="190" t="s">
        <v>146</v>
      </c>
      <c r="E2131" s="190" t="s">
        <v>146</v>
      </c>
      <c r="F2131" s="190" t="s">
        <v>146</v>
      </c>
      <c r="G2131" s="190" t="s">
        <v>146</v>
      </c>
      <c r="H2131" s="190" t="s">
        <v>146</v>
      </c>
      <c r="I2131" s="190" t="s">
        <v>146</v>
      </c>
      <c r="J2131" s="190" t="s">
        <v>146</v>
      </c>
      <c r="K2131" s="190" t="s">
        <v>146</v>
      </c>
      <c r="L2131" s="190" t="s">
        <v>146</v>
      </c>
      <c r="M2131" s="190" t="s">
        <v>146</v>
      </c>
      <c r="N2131" s="190" t="s">
        <v>146</v>
      </c>
    </row>
    <row r="2132" spans="1:14" x14ac:dyDescent="0.2">
      <c r="A2132" s="190">
        <v>812754</v>
      </c>
      <c r="B2132" s="190" t="s">
        <v>58</v>
      </c>
      <c r="C2132" s="190" t="s">
        <v>147</v>
      </c>
      <c r="D2132" s="190" t="s">
        <v>147</v>
      </c>
      <c r="E2132" s="190" t="s">
        <v>146</v>
      </c>
      <c r="F2132" s="190" t="s">
        <v>147</v>
      </c>
      <c r="G2132" s="190" t="s">
        <v>147</v>
      </c>
      <c r="H2132" s="190" t="s">
        <v>147</v>
      </c>
      <c r="I2132" s="190" t="s">
        <v>146</v>
      </c>
      <c r="J2132" s="190" t="s">
        <v>146</v>
      </c>
      <c r="K2132" s="190" t="s">
        <v>146</v>
      </c>
      <c r="L2132" s="190" t="s">
        <v>146</v>
      </c>
      <c r="M2132" s="190" t="s">
        <v>146</v>
      </c>
      <c r="N2132" s="190" t="s">
        <v>146</v>
      </c>
    </row>
    <row r="2133" spans="1:14" x14ac:dyDescent="0.2">
      <c r="A2133" s="190">
        <v>812755</v>
      </c>
      <c r="B2133" s="190" t="s">
        <v>58</v>
      </c>
      <c r="H2133" s="190" t="s">
        <v>145</v>
      </c>
      <c r="J2133" s="190" t="s">
        <v>147</v>
      </c>
      <c r="K2133" s="190" t="s">
        <v>147</v>
      </c>
      <c r="M2133" s="190" t="s">
        <v>147</v>
      </c>
      <c r="N2133" s="190" t="s">
        <v>146</v>
      </c>
    </row>
    <row r="2134" spans="1:14" x14ac:dyDescent="0.2">
      <c r="A2134" s="190">
        <v>812756</v>
      </c>
      <c r="B2134" s="190" t="s">
        <v>58</v>
      </c>
      <c r="C2134" s="190" t="s">
        <v>146</v>
      </c>
      <c r="D2134" s="190" t="s">
        <v>147</v>
      </c>
      <c r="E2134" s="190" t="s">
        <v>147</v>
      </c>
      <c r="F2134" s="190" t="s">
        <v>146</v>
      </c>
      <c r="G2134" s="190" t="s">
        <v>147</v>
      </c>
      <c r="H2134" s="190" t="s">
        <v>147</v>
      </c>
      <c r="I2134" s="190" t="s">
        <v>146</v>
      </c>
      <c r="J2134" s="190" t="s">
        <v>146</v>
      </c>
      <c r="K2134" s="190" t="s">
        <v>146</v>
      </c>
      <c r="L2134" s="190" t="s">
        <v>146</v>
      </c>
      <c r="M2134" s="190" t="s">
        <v>146</v>
      </c>
      <c r="N2134" s="190" t="s">
        <v>146</v>
      </c>
    </row>
    <row r="2135" spans="1:14" x14ac:dyDescent="0.2">
      <c r="A2135" s="190">
        <v>812757</v>
      </c>
      <c r="B2135" s="190" t="s">
        <v>58</v>
      </c>
      <c r="C2135" s="190" t="s">
        <v>147</v>
      </c>
      <c r="D2135" s="190" t="s">
        <v>147</v>
      </c>
      <c r="E2135" s="190" t="s">
        <v>147</v>
      </c>
      <c r="F2135" s="190" t="s">
        <v>147</v>
      </c>
      <c r="G2135" s="190" t="s">
        <v>147</v>
      </c>
      <c r="H2135" s="190" t="s">
        <v>147</v>
      </c>
      <c r="I2135" s="190" t="s">
        <v>146</v>
      </c>
      <c r="J2135" s="190" t="s">
        <v>146</v>
      </c>
      <c r="K2135" s="190" t="s">
        <v>146</v>
      </c>
      <c r="L2135" s="190" t="s">
        <v>146</v>
      </c>
      <c r="M2135" s="190" t="s">
        <v>146</v>
      </c>
      <c r="N2135" s="190" t="s">
        <v>146</v>
      </c>
    </row>
    <row r="2136" spans="1:14" x14ac:dyDescent="0.2">
      <c r="A2136" s="190">
        <v>812759</v>
      </c>
      <c r="B2136" s="190" t="s">
        <v>58</v>
      </c>
      <c r="C2136" s="190" t="s">
        <v>145</v>
      </c>
      <c r="D2136" s="190" t="s">
        <v>145</v>
      </c>
      <c r="H2136" s="190" t="s">
        <v>147</v>
      </c>
      <c r="J2136" s="190" t="s">
        <v>146</v>
      </c>
      <c r="K2136" s="190" t="s">
        <v>147</v>
      </c>
      <c r="L2136" s="190" t="s">
        <v>147</v>
      </c>
      <c r="M2136" s="190" t="s">
        <v>146</v>
      </c>
      <c r="N2136" s="190" t="s">
        <v>146</v>
      </c>
    </row>
    <row r="2137" spans="1:14" x14ac:dyDescent="0.2">
      <c r="A2137" s="190">
        <v>812760</v>
      </c>
      <c r="B2137" s="190" t="s">
        <v>58</v>
      </c>
      <c r="C2137" s="190" t="s">
        <v>146</v>
      </c>
      <c r="D2137" s="190" t="s">
        <v>146</v>
      </c>
      <c r="E2137" s="190" t="s">
        <v>147</v>
      </c>
      <c r="F2137" s="190" t="s">
        <v>147</v>
      </c>
      <c r="G2137" s="190" t="s">
        <v>146</v>
      </c>
      <c r="H2137" s="190" t="s">
        <v>147</v>
      </c>
      <c r="I2137" s="190" t="s">
        <v>146</v>
      </c>
      <c r="J2137" s="190" t="s">
        <v>146</v>
      </c>
      <c r="K2137" s="190" t="s">
        <v>146</v>
      </c>
      <c r="L2137" s="190" t="s">
        <v>146</v>
      </c>
      <c r="M2137" s="190" t="s">
        <v>146</v>
      </c>
      <c r="N2137" s="190" t="s">
        <v>146</v>
      </c>
    </row>
    <row r="2138" spans="1:14" x14ac:dyDescent="0.2">
      <c r="A2138" s="190">
        <v>812762</v>
      </c>
      <c r="B2138" s="190" t="s">
        <v>58</v>
      </c>
      <c r="C2138" s="190" t="s">
        <v>145</v>
      </c>
      <c r="D2138" s="190" t="s">
        <v>147</v>
      </c>
      <c r="E2138" s="190" t="s">
        <v>147</v>
      </c>
      <c r="F2138" s="190" t="s">
        <v>147</v>
      </c>
      <c r="I2138" s="190" t="s">
        <v>147</v>
      </c>
      <c r="J2138" s="190" t="s">
        <v>147</v>
      </c>
      <c r="K2138" s="190" t="s">
        <v>147</v>
      </c>
      <c r="L2138" s="190" t="s">
        <v>147</v>
      </c>
      <c r="M2138" s="190" t="s">
        <v>147</v>
      </c>
      <c r="N2138" s="190" t="s">
        <v>147</v>
      </c>
    </row>
    <row r="2139" spans="1:14" x14ac:dyDescent="0.2">
      <c r="A2139" s="190">
        <v>812764</v>
      </c>
      <c r="B2139" s="190" t="s">
        <v>58</v>
      </c>
      <c r="C2139" s="190" t="s">
        <v>147</v>
      </c>
      <c r="D2139" s="190" t="s">
        <v>146</v>
      </c>
      <c r="E2139" s="190" t="s">
        <v>146</v>
      </c>
      <c r="F2139" s="190" t="s">
        <v>147</v>
      </c>
      <c r="G2139" s="190" t="s">
        <v>147</v>
      </c>
      <c r="H2139" s="190" t="s">
        <v>147</v>
      </c>
      <c r="I2139" s="190" t="s">
        <v>146</v>
      </c>
      <c r="J2139" s="190" t="s">
        <v>146</v>
      </c>
      <c r="K2139" s="190" t="s">
        <v>146</v>
      </c>
      <c r="L2139" s="190" t="s">
        <v>146</v>
      </c>
      <c r="M2139" s="190" t="s">
        <v>146</v>
      </c>
      <c r="N2139" s="190" t="s">
        <v>146</v>
      </c>
    </row>
    <row r="2140" spans="1:14" x14ac:dyDescent="0.2">
      <c r="A2140" s="190">
        <v>812765</v>
      </c>
      <c r="B2140" s="190" t="s">
        <v>58</v>
      </c>
      <c r="C2140" s="190" t="s">
        <v>145</v>
      </c>
      <c r="F2140" s="190" t="s">
        <v>145</v>
      </c>
      <c r="G2140" s="190" t="s">
        <v>145</v>
      </c>
      <c r="I2140" s="190" t="s">
        <v>147</v>
      </c>
      <c r="K2140" s="190" t="s">
        <v>147</v>
      </c>
    </row>
    <row r="2141" spans="1:14" x14ac:dyDescent="0.2">
      <c r="A2141" s="190">
        <v>812766</v>
      </c>
      <c r="B2141" s="190" t="s">
        <v>58</v>
      </c>
      <c r="D2141" s="190" t="s">
        <v>147</v>
      </c>
      <c r="E2141" s="190" t="s">
        <v>147</v>
      </c>
      <c r="F2141" s="190" t="s">
        <v>147</v>
      </c>
      <c r="G2141" s="190" t="s">
        <v>146</v>
      </c>
      <c r="H2141" s="190" t="s">
        <v>146</v>
      </c>
      <c r="I2141" s="190" t="s">
        <v>146</v>
      </c>
      <c r="J2141" s="190" t="s">
        <v>146</v>
      </c>
      <c r="K2141" s="190" t="s">
        <v>146</v>
      </c>
      <c r="L2141" s="190" t="s">
        <v>146</v>
      </c>
      <c r="M2141" s="190" t="s">
        <v>146</v>
      </c>
      <c r="N2141" s="190" t="s">
        <v>146</v>
      </c>
    </row>
    <row r="2142" spans="1:14" x14ac:dyDescent="0.2">
      <c r="A2142" s="190">
        <v>812767</v>
      </c>
      <c r="B2142" s="190" t="s">
        <v>58</v>
      </c>
      <c r="C2142" s="190" t="s">
        <v>147</v>
      </c>
      <c r="D2142" s="190" t="s">
        <v>147</v>
      </c>
      <c r="E2142" s="190" t="s">
        <v>146</v>
      </c>
      <c r="F2142" s="190" t="s">
        <v>146</v>
      </c>
      <c r="G2142" s="190" t="s">
        <v>147</v>
      </c>
      <c r="H2142" s="190" t="s">
        <v>146</v>
      </c>
      <c r="I2142" s="190" t="s">
        <v>146</v>
      </c>
      <c r="J2142" s="190" t="s">
        <v>146</v>
      </c>
      <c r="K2142" s="190" t="s">
        <v>146</v>
      </c>
      <c r="L2142" s="190" t="s">
        <v>146</v>
      </c>
      <c r="M2142" s="190" t="s">
        <v>146</v>
      </c>
      <c r="N2142" s="190" t="s">
        <v>146</v>
      </c>
    </row>
    <row r="2143" spans="1:14" x14ac:dyDescent="0.2">
      <c r="A2143" s="190">
        <v>812768</v>
      </c>
      <c r="B2143" s="190" t="s">
        <v>58</v>
      </c>
      <c r="C2143" s="190" t="s">
        <v>145</v>
      </c>
      <c r="D2143" s="190" t="s">
        <v>147</v>
      </c>
      <c r="E2143" s="190" t="s">
        <v>147</v>
      </c>
      <c r="I2143" s="190" t="s">
        <v>145</v>
      </c>
      <c r="J2143" s="190" t="s">
        <v>147</v>
      </c>
      <c r="K2143" s="190" t="s">
        <v>147</v>
      </c>
    </row>
    <row r="2144" spans="1:14" x14ac:dyDescent="0.2">
      <c r="A2144" s="190">
        <v>812771</v>
      </c>
      <c r="B2144" s="190" t="s">
        <v>58</v>
      </c>
      <c r="C2144" s="190" t="s">
        <v>147</v>
      </c>
      <c r="D2144" s="190" t="s">
        <v>147</v>
      </c>
      <c r="E2144" s="190" t="s">
        <v>147</v>
      </c>
      <c r="F2144" s="190" t="s">
        <v>147</v>
      </c>
      <c r="G2144" s="190" t="s">
        <v>147</v>
      </c>
      <c r="H2144" s="190" t="s">
        <v>147</v>
      </c>
      <c r="I2144" s="190" t="s">
        <v>146</v>
      </c>
      <c r="J2144" s="190" t="s">
        <v>146</v>
      </c>
      <c r="K2144" s="190" t="s">
        <v>146</v>
      </c>
      <c r="L2144" s="190" t="s">
        <v>146</v>
      </c>
      <c r="M2144" s="190" t="s">
        <v>146</v>
      </c>
      <c r="N2144" s="190" t="s">
        <v>146</v>
      </c>
    </row>
    <row r="2145" spans="1:14" x14ac:dyDescent="0.2">
      <c r="A2145" s="190">
        <v>812772</v>
      </c>
      <c r="B2145" s="190" t="s">
        <v>58</v>
      </c>
      <c r="H2145" s="190" t="s">
        <v>145</v>
      </c>
      <c r="I2145" s="190" t="s">
        <v>145</v>
      </c>
      <c r="J2145" s="190" t="s">
        <v>145</v>
      </c>
      <c r="K2145" s="190" t="s">
        <v>145</v>
      </c>
      <c r="M2145" s="190" t="s">
        <v>145</v>
      </c>
    </row>
    <row r="2146" spans="1:14" x14ac:dyDescent="0.2">
      <c r="A2146" s="190">
        <v>812774</v>
      </c>
      <c r="B2146" s="190" t="s">
        <v>58</v>
      </c>
      <c r="C2146" s="190" t="s">
        <v>147</v>
      </c>
      <c r="D2146" s="190" t="s">
        <v>146</v>
      </c>
      <c r="E2146" s="190" t="s">
        <v>146</v>
      </c>
      <c r="F2146" s="190" t="s">
        <v>147</v>
      </c>
      <c r="G2146" s="190" t="s">
        <v>147</v>
      </c>
      <c r="H2146" s="190" t="s">
        <v>147</v>
      </c>
      <c r="I2146" s="190" t="s">
        <v>146</v>
      </c>
      <c r="J2146" s="190" t="s">
        <v>146</v>
      </c>
      <c r="K2146" s="190" t="s">
        <v>146</v>
      </c>
      <c r="L2146" s="190" t="s">
        <v>146</v>
      </c>
      <c r="M2146" s="190" t="s">
        <v>146</v>
      </c>
      <c r="N2146" s="190" t="s">
        <v>146</v>
      </c>
    </row>
    <row r="2147" spans="1:14" x14ac:dyDescent="0.2">
      <c r="A2147" s="190">
        <v>812775</v>
      </c>
      <c r="B2147" s="190" t="s">
        <v>58</v>
      </c>
      <c r="C2147" s="190" t="s">
        <v>147</v>
      </c>
      <c r="D2147" s="190" t="s">
        <v>145</v>
      </c>
      <c r="E2147" s="190" t="s">
        <v>145</v>
      </c>
      <c r="F2147" s="190" t="s">
        <v>147</v>
      </c>
      <c r="G2147" s="190" t="s">
        <v>147</v>
      </c>
      <c r="H2147" s="190" t="s">
        <v>145</v>
      </c>
      <c r="I2147" s="190" t="s">
        <v>147</v>
      </c>
      <c r="J2147" s="190" t="s">
        <v>146</v>
      </c>
      <c r="K2147" s="190" t="s">
        <v>146</v>
      </c>
      <c r="M2147" s="190" t="s">
        <v>146</v>
      </c>
      <c r="N2147" s="190" t="s">
        <v>147</v>
      </c>
    </row>
    <row r="2148" spans="1:14" x14ac:dyDescent="0.2">
      <c r="A2148" s="190">
        <v>812776</v>
      </c>
      <c r="B2148" s="190" t="s">
        <v>58</v>
      </c>
      <c r="C2148" s="190" t="s">
        <v>145</v>
      </c>
      <c r="D2148" s="190" t="s">
        <v>145</v>
      </c>
      <c r="E2148" s="190" t="s">
        <v>145</v>
      </c>
      <c r="J2148" s="190" t="s">
        <v>146</v>
      </c>
      <c r="K2148" s="190" t="s">
        <v>146</v>
      </c>
      <c r="M2148" s="190" t="s">
        <v>146</v>
      </c>
    </row>
    <row r="2149" spans="1:14" x14ac:dyDescent="0.2">
      <c r="A2149" s="190">
        <v>812777</v>
      </c>
      <c r="B2149" s="190" t="s">
        <v>58</v>
      </c>
      <c r="C2149" s="190" t="s">
        <v>146</v>
      </c>
      <c r="D2149" s="190" t="s">
        <v>146</v>
      </c>
      <c r="E2149" s="190" t="s">
        <v>146</v>
      </c>
      <c r="F2149" s="190" t="s">
        <v>147</v>
      </c>
      <c r="G2149" s="190" t="s">
        <v>146</v>
      </c>
      <c r="H2149" s="190" t="s">
        <v>147</v>
      </c>
      <c r="I2149" s="190" t="s">
        <v>146</v>
      </c>
      <c r="J2149" s="190" t="s">
        <v>146</v>
      </c>
      <c r="K2149" s="190" t="s">
        <v>146</v>
      </c>
      <c r="L2149" s="190" t="s">
        <v>146</v>
      </c>
      <c r="M2149" s="190" t="s">
        <v>146</v>
      </c>
      <c r="N2149" s="190" t="s">
        <v>146</v>
      </c>
    </row>
    <row r="2150" spans="1:14" x14ac:dyDescent="0.2">
      <c r="A2150" s="190">
        <v>812778</v>
      </c>
      <c r="B2150" s="190" t="s">
        <v>58</v>
      </c>
      <c r="C2150" s="190" t="s">
        <v>147</v>
      </c>
      <c r="D2150" s="190" t="s">
        <v>146</v>
      </c>
      <c r="E2150" s="190" t="s">
        <v>146</v>
      </c>
      <c r="F2150" s="190" t="s">
        <v>146</v>
      </c>
      <c r="G2150" s="190" t="s">
        <v>146</v>
      </c>
      <c r="H2150" s="190" t="s">
        <v>147</v>
      </c>
      <c r="I2150" s="190" t="s">
        <v>146</v>
      </c>
      <c r="J2150" s="190" t="s">
        <v>146</v>
      </c>
      <c r="K2150" s="190" t="s">
        <v>146</v>
      </c>
      <c r="L2150" s="190" t="s">
        <v>146</v>
      </c>
      <c r="M2150" s="190" t="s">
        <v>146</v>
      </c>
      <c r="N2150" s="190" t="s">
        <v>146</v>
      </c>
    </row>
    <row r="2151" spans="1:14" x14ac:dyDescent="0.2">
      <c r="A2151" s="190">
        <v>812779</v>
      </c>
      <c r="B2151" s="190" t="s">
        <v>58</v>
      </c>
      <c r="G2151" s="190" t="s">
        <v>147</v>
      </c>
      <c r="I2151" s="190" t="s">
        <v>146</v>
      </c>
      <c r="J2151" s="190" t="s">
        <v>146</v>
      </c>
      <c r="K2151" s="190" t="s">
        <v>146</v>
      </c>
      <c r="L2151" s="190" t="s">
        <v>146</v>
      </c>
      <c r="M2151" s="190" t="s">
        <v>146</v>
      </c>
      <c r="N2151" s="190" t="s">
        <v>146</v>
      </c>
    </row>
    <row r="2152" spans="1:14" x14ac:dyDescent="0.2">
      <c r="A2152" s="190">
        <v>812783</v>
      </c>
      <c r="B2152" s="190" t="s">
        <v>58</v>
      </c>
      <c r="C2152" s="190" t="s">
        <v>147</v>
      </c>
      <c r="D2152" s="190" t="s">
        <v>147</v>
      </c>
      <c r="E2152" s="190" t="s">
        <v>147</v>
      </c>
      <c r="F2152" s="190" t="s">
        <v>147</v>
      </c>
      <c r="G2152" s="190" t="s">
        <v>146</v>
      </c>
      <c r="H2152" s="190" t="s">
        <v>146</v>
      </c>
      <c r="I2152" s="190" t="s">
        <v>146</v>
      </c>
      <c r="J2152" s="190" t="s">
        <v>146</v>
      </c>
      <c r="K2152" s="190" t="s">
        <v>146</v>
      </c>
      <c r="L2152" s="190" t="s">
        <v>146</v>
      </c>
      <c r="M2152" s="190" t="s">
        <v>146</v>
      </c>
      <c r="N2152" s="190" t="s">
        <v>146</v>
      </c>
    </row>
    <row r="2153" spans="1:14" x14ac:dyDescent="0.2">
      <c r="A2153" s="190">
        <v>812785</v>
      </c>
      <c r="B2153" s="190" t="s">
        <v>58</v>
      </c>
      <c r="D2153" s="190" t="s">
        <v>147</v>
      </c>
      <c r="E2153" s="190" t="s">
        <v>145</v>
      </c>
      <c r="I2153" s="190" t="s">
        <v>145</v>
      </c>
      <c r="J2153" s="190" t="s">
        <v>147</v>
      </c>
      <c r="M2153" s="190" t="s">
        <v>145</v>
      </c>
    </row>
    <row r="2154" spans="1:14" x14ac:dyDescent="0.2">
      <c r="A2154" s="190">
        <v>812786</v>
      </c>
      <c r="B2154" s="190" t="s">
        <v>58</v>
      </c>
      <c r="C2154" s="190" t="s">
        <v>147</v>
      </c>
      <c r="D2154" s="190" t="s">
        <v>146</v>
      </c>
      <c r="E2154" s="190" t="s">
        <v>146</v>
      </c>
      <c r="F2154" s="190" t="s">
        <v>147</v>
      </c>
      <c r="H2154" s="190" t="s">
        <v>146</v>
      </c>
      <c r="I2154" s="190" t="s">
        <v>146</v>
      </c>
      <c r="J2154" s="190" t="s">
        <v>146</v>
      </c>
      <c r="K2154" s="190" t="s">
        <v>146</v>
      </c>
      <c r="L2154" s="190" t="s">
        <v>146</v>
      </c>
      <c r="M2154" s="190" t="s">
        <v>146</v>
      </c>
      <c r="N2154" s="190" t="s">
        <v>146</v>
      </c>
    </row>
    <row r="2155" spans="1:14" x14ac:dyDescent="0.2">
      <c r="A2155" s="190">
        <v>812787</v>
      </c>
      <c r="B2155" s="190" t="s">
        <v>58</v>
      </c>
      <c r="C2155" s="190" t="s">
        <v>147</v>
      </c>
      <c r="D2155" s="190" t="s">
        <v>146</v>
      </c>
      <c r="E2155" s="190" t="s">
        <v>147</v>
      </c>
      <c r="F2155" s="190" t="s">
        <v>147</v>
      </c>
      <c r="G2155" s="190" t="s">
        <v>147</v>
      </c>
      <c r="H2155" s="190" t="s">
        <v>147</v>
      </c>
      <c r="I2155" s="190" t="s">
        <v>146</v>
      </c>
      <c r="J2155" s="190" t="s">
        <v>146</v>
      </c>
      <c r="K2155" s="190" t="s">
        <v>146</v>
      </c>
      <c r="L2155" s="190" t="s">
        <v>146</v>
      </c>
      <c r="M2155" s="190" t="s">
        <v>146</v>
      </c>
      <c r="N2155" s="190" t="s">
        <v>146</v>
      </c>
    </row>
    <row r="2156" spans="1:14" x14ac:dyDescent="0.2">
      <c r="A2156" s="190">
        <v>812788</v>
      </c>
      <c r="B2156" s="190" t="s">
        <v>58</v>
      </c>
      <c r="C2156" s="190" t="s">
        <v>146</v>
      </c>
      <c r="D2156" s="190" t="s">
        <v>146</v>
      </c>
      <c r="E2156" s="190" t="s">
        <v>146</v>
      </c>
      <c r="F2156" s="190" t="s">
        <v>146</v>
      </c>
      <c r="G2156" s="190" t="s">
        <v>146</v>
      </c>
      <c r="H2156" s="190" t="s">
        <v>146</v>
      </c>
      <c r="I2156" s="190" t="s">
        <v>146</v>
      </c>
      <c r="J2156" s="190" t="s">
        <v>146</v>
      </c>
      <c r="K2156" s="190" t="s">
        <v>146</v>
      </c>
      <c r="L2156" s="190" t="s">
        <v>146</v>
      </c>
      <c r="M2156" s="190" t="s">
        <v>146</v>
      </c>
      <c r="N2156" s="190" t="s">
        <v>146</v>
      </c>
    </row>
    <row r="2157" spans="1:14" x14ac:dyDescent="0.2">
      <c r="A2157" s="190">
        <v>812789</v>
      </c>
      <c r="B2157" s="190" t="s">
        <v>58</v>
      </c>
      <c r="C2157" s="190" t="s">
        <v>147</v>
      </c>
      <c r="D2157" s="190" t="s">
        <v>147</v>
      </c>
      <c r="E2157" s="190" t="s">
        <v>147</v>
      </c>
      <c r="F2157" s="190" t="s">
        <v>147</v>
      </c>
      <c r="G2157" s="190" t="s">
        <v>147</v>
      </c>
      <c r="H2157" s="190" t="s">
        <v>146</v>
      </c>
      <c r="I2157" s="190" t="s">
        <v>146</v>
      </c>
      <c r="J2157" s="190" t="s">
        <v>146</v>
      </c>
      <c r="K2157" s="190" t="s">
        <v>146</v>
      </c>
      <c r="L2157" s="190" t="s">
        <v>146</v>
      </c>
      <c r="M2157" s="190" t="s">
        <v>146</v>
      </c>
      <c r="N2157" s="190" t="s">
        <v>146</v>
      </c>
    </row>
    <row r="2158" spans="1:14" x14ac:dyDescent="0.2">
      <c r="A2158" s="190">
        <v>812790</v>
      </c>
      <c r="B2158" s="190" t="s">
        <v>58</v>
      </c>
      <c r="C2158" s="190" t="s">
        <v>145</v>
      </c>
      <c r="E2158" s="190" t="s">
        <v>147</v>
      </c>
      <c r="F2158" s="190" t="s">
        <v>146</v>
      </c>
      <c r="G2158" s="190" t="s">
        <v>146</v>
      </c>
      <c r="J2158" s="190" t="s">
        <v>145</v>
      </c>
      <c r="K2158" s="190" t="s">
        <v>146</v>
      </c>
      <c r="M2158" s="190" t="s">
        <v>146</v>
      </c>
      <c r="N2158" s="190" t="s">
        <v>147</v>
      </c>
    </row>
    <row r="2159" spans="1:14" x14ac:dyDescent="0.2">
      <c r="A2159" s="190">
        <v>812791</v>
      </c>
      <c r="B2159" s="190" t="s">
        <v>58</v>
      </c>
      <c r="C2159" s="190" t="s">
        <v>145</v>
      </c>
      <c r="D2159" s="190" t="s">
        <v>146</v>
      </c>
      <c r="E2159" s="190" t="s">
        <v>146</v>
      </c>
      <c r="F2159" s="190" t="s">
        <v>145</v>
      </c>
      <c r="G2159" s="190" t="s">
        <v>147</v>
      </c>
      <c r="I2159" s="190" t="s">
        <v>146</v>
      </c>
      <c r="J2159" s="190" t="s">
        <v>146</v>
      </c>
      <c r="K2159" s="190" t="s">
        <v>146</v>
      </c>
      <c r="L2159" s="190" t="s">
        <v>146</v>
      </c>
      <c r="M2159" s="190" t="s">
        <v>146</v>
      </c>
      <c r="N2159" s="190" t="s">
        <v>146</v>
      </c>
    </row>
    <row r="2160" spans="1:14" x14ac:dyDescent="0.2">
      <c r="A2160" s="190">
        <v>812793</v>
      </c>
      <c r="B2160" s="190" t="s">
        <v>58</v>
      </c>
      <c r="C2160" s="190" t="s">
        <v>147</v>
      </c>
      <c r="D2160" s="190" t="s">
        <v>147</v>
      </c>
      <c r="E2160" s="190" t="s">
        <v>147</v>
      </c>
      <c r="F2160" s="190" t="s">
        <v>147</v>
      </c>
      <c r="G2160" s="190" t="s">
        <v>147</v>
      </c>
      <c r="H2160" s="190" t="s">
        <v>147</v>
      </c>
      <c r="I2160" s="190" t="s">
        <v>146</v>
      </c>
      <c r="J2160" s="190" t="s">
        <v>146</v>
      </c>
      <c r="K2160" s="190" t="s">
        <v>146</v>
      </c>
      <c r="L2160" s="190" t="s">
        <v>146</v>
      </c>
      <c r="M2160" s="190" t="s">
        <v>146</v>
      </c>
      <c r="N2160" s="190" t="s">
        <v>146</v>
      </c>
    </row>
    <row r="2161" spans="1:14" x14ac:dyDescent="0.2">
      <c r="A2161" s="190">
        <v>812795</v>
      </c>
      <c r="B2161" s="190" t="s">
        <v>58</v>
      </c>
      <c r="C2161" s="190" t="s">
        <v>147</v>
      </c>
      <c r="D2161" s="190" t="s">
        <v>146</v>
      </c>
      <c r="E2161" s="190" t="s">
        <v>147</v>
      </c>
      <c r="F2161" s="190" t="s">
        <v>147</v>
      </c>
      <c r="H2161" s="190" t="s">
        <v>146</v>
      </c>
      <c r="I2161" s="190" t="s">
        <v>146</v>
      </c>
      <c r="J2161" s="190" t="s">
        <v>147</v>
      </c>
      <c r="L2161" s="190" t="s">
        <v>146</v>
      </c>
      <c r="M2161" s="190" t="s">
        <v>146</v>
      </c>
      <c r="N2161" s="190" t="s">
        <v>146</v>
      </c>
    </row>
    <row r="2162" spans="1:14" x14ac:dyDescent="0.2">
      <c r="A2162" s="190">
        <v>812796</v>
      </c>
      <c r="B2162" s="190" t="s">
        <v>58</v>
      </c>
      <c r="C2162" s="190" t="s">
        <v>147</v>
      </c>
      <c r="E2162" s="190" t="s">
        <v>146</v>
      </c>
      <c r="F2162" s="190" t="s">
        <v>146</v>
      </c>
      <c r="I2162" s="190" t="s">
        <v>146</v>
      </c>
      <c r="J2162" s="190" t="s">
        <v>146</v>
      </c>
      <c r="K2162" s="190" t="s">
        <v>146</v>
      </c>
      <c r="L2162" s="190" t="s">
        <v>146</v>
      </c>
      <c r="M2162" s="190" t="s">
        <v>146</v>
      </c>
      <c r="N2162" s="190" t="s">
        <v>146</v>
      </c>
    </row>
    <row r="2163" spans="1:14" x14ac:dyDescent="0.2">
      <c r="A2163" s="190">
        <v>812797</v>
      </c>
      <c r="B2163" s="190" t="s">
        <v>58</v>
      </c>
      <c r="C2163" s="190" t="s">
        <v>146</v>
      </c>
      <c r="D2163" s="190" t="s">
        <v>146</v>
      </c>
      <c r="E2163" s="190" t="s">
        <v>146</v>
      </c>
      <c r="F2163" s="190" t="s">
        <v>146</v>
      </c>
      <c r="G2163" s="190" t="s">
        <v>146</v>
      </c>
      <c r="H2163" s="190" t="s">
        <v>146</v>
      </c>
      <c r="I2163" s="190" t="s">
        <v>146</v>
      </c>
      <c r="J2163" s="190" t="s">
        <v>146</v>
      </c>
      <c r="K2163" s="190" t="s">
        <v>146</v>
      </c>
      <c r="L2163" s="190" t="s">
        <v>146</v>
      </c>
      <c r="M2163" s="190" t="s">
        <v>146</v>
      </c>
      <c r="N2163" s="190" t="s">
        <v>146</v>
      </c>
    </row>
    <row r="2164" spans="1:14" x14ac:dyDescent="0.2">
      <c r="A2164" s="190">
        <v>812799</v>
      </c>
      <c r="B2164" s="190" t="s">
        <v>58</v>
      </c>
      <c r="C2164" s="190" t="s">
        <v>147</v>
      </c>
      <c r="D2164" s="190" t="s">
        <v>146</v>
      </c>
      <c r="E2164" s="190" t="s">
        <v>146</v>
      </c>
      <c r="F2164" s="190" t="s">
        <v>147</v>
      </c>
      <c r="G2164" s="190" t="s">
        <v>147</v>
      </c>
      <c r="H2164" s="190" t="s">
        <v>147</v>
      </c>
      <c r="I2164" s="190" t="s">
        <v>146</v>
      </c>
      <c r="J2164" s="190" t="s">
        <v>146</v>
      </c>
      <c r="K2164" s="190" t="s">
        <v>146</v>
      </c>
      <c r="L2164" s="190" t="s">
        <v>146</v>
      </c>
      <c r="M2164" s="190" t="s">
        <v>146</v>
      </c>
      <c r="N2164" s="190" t="s">
        <v>146</v>
      </c>
    </row>
    <row r="2165" spans="1:14" x14ac:dyDescent="0.2">
      <c r="A2165" s="190">
        <v>812800</v>
      </c>
      <c r="B2165" s="190" t="s">
        <v>58</v>
      </c>
      <c r="C2165" s="190" t="s">
        <v>146</v>
      </c>
      <c r="D2165" s="190" t="s">
        <v>146</v>
      </c>
      <c r="E2165" s="190" t="s">
        <v>146</v>
      </c>
      <c r="F2165" s="190" t="s">
        <v>146</v>
      </c>
      <c r="G2165" s="190" t="s">
        <v>146</v>
      </c>
      <c r="H2165" s="190" t="s">
        <v>146</v>
      </c>
      <c r="I2165" s="190" t="s">
        <v>146</v>
      </c>
      <c r="J2165" s="190" t="s">
        <v>146</v>
      </c>
      <c r="K2165" s="190" t="s">
        <v>146</v>
      </c>
      <c r="L2165" s="190" t="s">
        <v>146</v>
      </c>
      <c r="M2165" s="190" t="s">
        <v>146</v>
      </c>
      <c r="N2165" s="190" t="s">
        <v>146</v>
      </c>
    </row>
    <row r="2166" spans="1:14" x14ac:dyDescent="0.2">
      <c r="A2166" s="190">
        <v>812802</v>
      </c>
      <c r="B2166" s="190" t="s">
        <v>58</v>
      </c>
      <c r="C2166" s="190" t="s">
        <v>147</v>
      </c>
      <c r="D2166" s="190" t="s">
        <v>147</v>
      </c>
      <c r="E2166" s="190" t="s">
        <v>147</v>
      </c>
      <c r="F2166" s="190" t="s">
        <v>147</v>
      </c>
      <c r="G2166" s="190" t="s">
        <v>147</v>
      </c>
      <c r="H2166" s="190" t="s">
        <v>147</v>
      </c>
      <c r="I2166" s="190" t="s">
        <v>146</v>
      </c>
      <c r="J2166" s="190" t="s">
        <v>146</v>
      </c>
      <c r="K2166" s="190" t="s">
        <v>146</v>
      </c>
      <c r="L2166" s="190" t="s">
        <v>146</v>
      </c>
      <c r="M2166" s="190" t="s">
        <v>146</v>
      </c>
      <c r="N2166" s="190" t="s">
        <v>146</v>
      </c>
    </row>
    <row r="2167" spans="1:14" x14ac:dyDescent="0.2">
      <c r="A2167" s="190">
        <v>812803</v>
      </c>
      <c r="B2167" s="190" t="s">
        <v>58</v>
      </c>
      <c r="C2167" s="190" t="s">
        <v>147</v>
      </c>
      <c r="D2167" s="190" t="s">
        <v>147</v>
      </c>
      <c r="E2167" s="190" t="s">
        <v>147</v>
      </c>
      <c r="F2167" s="190" t="s">
        <v>147</v>
      </c>
      <c r="G2167" s="190" t="s">
        <v>147</v>
      </c>
      <c r="H2167" s="190" t="s">
        <v>147</v>
      </c>
      <c r="I2167" s="190" t="s">
        <v>146</v>
      </c>
      <c r="J2167" s="190" t="s">
        <v>146</v>
      </c>
      <c r="K2167" s="190" t="s">
        <v>146</v>
      </c>
      <c r="L2167" s="190" t="s">
        <v>146</v>
      </c>
      <c r="M2167" s="190" t="s">
        <v>146</v>
      </c>
      <c r="N2167" s="190" t="s">
        <v>146</v>
      </c>
    </row>
    <row r="2168" spans="1:14" x14ac:dyDescent="0.2">
      <c r="A2168" s="190">
        <v>812804</v>
      </c>
      <c r="B2168" s="190" t="s">
        <v>58</v>
      </c>
      <c r="C2168" s="190" t="s">
        <v>145</v>
      </c>
      <c r="D2168" s="190" t="s">
        <v>145</v>
      </c>
      <c r="E2168" s="190" t="s">
        <v>145</v>
      </c>
      <c r="F2168" s="190" t="s">
        <v>145</v>
      </c>
      <c r="G2168" s="190" t="s">
        <v>1406</v>
      </c>
      <c r="H2168" s="190" t="s">
        <v>145</v>
      </c>
      <c r="I2168" s="190" t="s">
        <v>145</v>
      </c>
      <c r="J2168" s="190" t="s">
        <v>145</v>
      </c>
      <c r="K2168" s="190" t="s">
        <v>145</v>
      </c>
      <c r="L2168" s="190" t="s">
        <v>145</v>
      </c>
      <c r="M2168" s="190" t="s">
        <v>145</v>
      </c>
      <c r="N2168" s="190" t="s">
        <v>145</v>
      </c>
    </row>
    <row r="2169" spans="1:14" x14ac:dyDescent="0.2">
      <c r="A2169" s="190">
        <v>812808</v>
      </c>
      <c r="B2169" s="190" t="s">
        <v>58</v>
      </c>
      <c r="C2169" s="190" t="s">
        <v>146</v>
      </c>
      <c r="D2169" s="190" t="s">
        <v>147</v>
      </c>
      <c r="E2169" s="190" t="s">
        <v>146</v>
      </c>
      <c r="F2169" s="190" t="s">
        <v>147</v>
      </c>
      <c r="G2169" s="190" t="s">
        <v>147</v>
      </c>
      <c r="H2169" s="190" t="s">
        <v>147</v>
      </c>
      <c r="I2169" s="190" t="s">
        <v>146</v>
      </c>
      <c r="J2169" s="190" t="s">
        <v>146</v>
      </c>
      <c r="K2169" s="190" t="s">
        <v>146</v>
      </c>
      <c r="L2169" s="190" t="s">
        <v>146</v>
      </c>
      <c r="M2169" s="190" t="s">
        <v>146</v>
      </c>
      <c r="N2169" s="190" t="s">
        <v>146</v>
      </c>
    </row>
    <row r="2170" spans="1:14" x14ac:dyDescent="0.2">
      <c r="A2170" s="190">
        <v>812809</v>
      </c>
      <c r="B2170" s="190" t="s">
        <v>58</v>
      </c>
      <c r="H2170" s="190" t="s">
        <v>145</v>
      </c>
      <c r="K2170" s="190" t="s">
        <v>147</v>
      </c>
      <c r="L2170" s="190" t="s">
        <v>146</v>
      </c>
      <c r="M2170" s="190" t="s">
        <v>147</v>
      </c>
      <c r="N2170" s="190" t="s">
        <v>146</v>
      </c>
    </row>
    <row r="2171" spans="1:14" x14ac:dyDescent="0.2">
      <c r="A2171" s="190">
        <v>812810</v>
      </c>
      <c r="B2171" s="190" t="s">
        <v>58</v>
      </c>
      <c r="C2171" s="190" t="s">
        <v>147</v>
      </c>
      <c r="D2171" s="190" t="s">
        <v>147</v>
      </c>
      <c r="E2171" s="190" t="s">
        <v>147</v>
      </c>
      <c r="F2171" s="190" t="s">
        <v>147</v>
      </c>
      <c r="G2171" s="190" t="s">
        <v>146</v>
      </c>
      <c r="H2171" s="190" t="s">
        <v>146</v>
      </c>
      <c r="I2171" s="190" t="s">
        <v>146</v>
      </c>
      <c r="J2171" s="190" t="s">
        <v>146</v>
      </c>
      <c r="K2171" s="190" t="s">
        <v>146</v>
      </c>
      <c r="L2171" s="190" t="s">
        <v>146</v>
      </c>
      <c r="M2171" s="190" t="s">
        <v>146</v>
      </c>
      <c r="N2171" s="190" t="s">
        <v>146</v>
      </c>
    </row>
    <row r="2172" spans="1:14" x14ac:dyDescent="0.2">
      <c r="A2172" s="190">
        <v>812811</v>
      </c>
      <c r="B2172" s="190" t="s">
        <v>58</v>
      </c>
      <c r="C2172" s="190" t="s">
        <v>145</v>
      </c>
      <c r="D2172" s="190" t="s">
        <v>147</v>
      </c>
      <c r="E2172" s="190" t="s">
        <v>147</v>
      </c>
      <c r="F2172" s="190" t="s">
        <v>146</v>
      </c>
      <c r="G2172" s="190" t="s">
        <v>146</v>
      </c>
      <c r="H2172" s="190" t="s">
        <v>147</v>
      </c>
      <c r="I2172" s="190" t="s">
        <v>146</v>
      </c>
      <c r="K2172" s="190" t="s">
        <v>146</v>
      </c>
      <c r="L2172" s="190" t="s">
        <v>146</v>
      </c>
      <c r="M2172" s="190" t="s">
        <v>146</v>
      </c>
      <c r="N2172" s="190" t="s">
        <v>146</v>
      </c>
    </row>
    <row r="2173" spans="1:14" x14ac:dyDescent="0.2">
      <c r="A2173" s="190">
        <v>812812</v>
      </c>
      <c r="B2173" s="190" t="s">
        <v>58</v>
      </c>
      <c r="C2173" s="190" t="s">
        <v>146</v>
      </c>
      <c r="D2173" s="190" t="s">
        <v>146</v>
      </c>
      <c r="E2173" s="190" t="s">
        <v>146</v>
      </c>
      <c r="F2173" s="190" t="s">
        <v>146</v>
      </c>
      <c r="G2173" s="190" t="s">
        <v>146</v>
      </c>
      <c r="H2173" s="190" t="s">
        <v>146</v>
      </c>
      <c r="I2173" s="190" t="s">
        <v>146</v>
      </c>
      <c r="J2173" s="190" t="s">
        <v>146</v>
      </c>
      <c r="K2173" s="190" t="s">
        <v>146</v>
      </c>
      <c r="L2173" s="190" t="s">
        <v>146</v>
      </c>
      <c r="M2173" s="190" t="s">
        <v>146</v>
      </c>
      <c r="N2173" s="190" t="s">
        <v>146</v>
      </c>
    </row>
    <row r="2174" spans="1:14" x14ac:dyDescent="0.2">
      <c r="A2174" s="190">
        <v>812813</v>
      </c>
      <c r="B2174" s="190" t="s">
        <v>58</v>
      </c>
      <c r="D2174" s="190" t="s">
        <v>145</v>
      </c>
      <c r="E2174" s="190" t="s">
        <v>147</v>
      </c>
      <c r="H2174" s="190" t="s">
        <v>145</v>
      </c>
      <c r="I2174" s="190" t="s">
        <v>145</v>
      </c>
      <c r="J2174" s="190" t="s">
        <v>145</v>
      </c>
      <c r="K2174" s="190" t="s">
        <v>145</v>
      </c>
      <c r="M2174" s="190" t="s">
        <v>145</v>
      </c>
      <c r="N2174" s="190" t="s">
        <v>147</v>
      </c>
    </row>
    <row r="2175" spans="1:14" x14ac:dyDescent="0.2">
      <c r="A2175" s="190">
        <v>812816</v>
      </c>
      <c r="B2175" s="190" t="s">
        <v>58</v>
      </c>
      <c r="D2175" s="190" t="s">
        <v>146</v>
      </c>
      <c r="E2175" s="190" t="s">
        <v>146</v>
      </c>
      <c r="F2175" s="190" t="s">
        <v>147</v>
      </c>
      <c r="H2175" s="190" t="s">
        <v>147</v>
      </c>
      <c r="I2175" s="190" t="s">
        <v>146</v>
      </c>
      <c r="J2175" s="190" t="s">
        <v>146</v>
      </c>
      <c r="K2175" s="190" t="s">
        <v>146</v>
      </c>
      <c r="L2175" s="190" t="s">
        <v>146</v>
      </c>
      <c r="M2175" s="190" t="s">
        <v>146</v>
      </c>
      <c r="N2175" s="190" t="s">
        <v>146</v>
      </c>
    </row>
    <row r="2176" spans="1:14" x14ac:dyDescent="0.2">
      <c r="A2176" s="190">
        <v>812818</v>
      </c>
      <c r="B2176" s="190" t="s">
        <v>58</v>
      </c>
      <c r="C2176" s="190" t="s">
        <v>147</v>
      </c>
      <c r="D2176" s="190" t="s">
        <v>146</v>
      </c>
      <c r="E2176" s="190" t="s">
        <v>146</v>
      </c>
      <c r="F2176" s="190" t="s">
        <v>147</v>
      </c>
      <c r="G2176" s="190" t="s">
        <v>147</v>
      </c>
      <c r="H2176" s="190" t="s">
        <v>147</v>
      </c>
      <c r="I2176" s="190" t="s">
        <v>146</v>
      </c>
      <c r="J2176" s="190" t="s">
        <v>146</v>
      </c>
      <c r="K2176" s="190" t="s">
        <v>146</v>
      </c>
      <c r="L2176" s="190" t="s">
        <v>146</v>
      </c>
      <c r="M2176" s="190" t="s">
        <v>146</v>
      </c>
      <c r="N2176" s="190" t="s">
        <v>146</v>
      </c>
    </row>
    <row r="2177" spans="1:14" x14ac:dyDescent="0.2">
      <c r="A2177" s="190">
        <v>812819</v>
      </c>
      <c r="B2177" s="190" t="s">
        <v>58</v>
      </c>
      <c r="C2177" s="190" t="s">
        <v>145</v>
      </c>
      <c r="D2177" s="190" t="s">
        <v>147</v>
      </c>
      <c r="E2177" s="190" t="s">
        <v>147</v>
      </c>
      <c r="F2177" s="190" t="s">
        <v>145</v>
      </c>
      <c r="H2177" s="190" t="s">
        <v>145</v>
      </c>
      <c r="I2177" s="190" t="s">
        <v>146</v>
      </c>
      <c r="J2177" s="190" t="s">
        <v>145</v>
      </c>
      <c r="M2177" s="190" t="s">
        <v>146</v>
      </c>
      <c r="N2177" s="190" t="s">
        <v>147</v>
      </c>
    </row>
    <row r="2178" spans="1:14" x14ac:dyDescent="0.2">
      <c r="A2178" s="190">
        <v>812820</v>
      </c>
      <c r="B2178" s="190" t="s">
        <v>58</v>
      </c>
      <c r="C2178" s="190" t="s">
        <v>147</v>
      </c>
      <c r="D2178" s="190" t="s">
        <v>146</v>
      </c>
      <c r="E2178" s="190" t="s">
        <v>146</v>
      </c>
      <c r="F2178" s="190" t="s">
        <v>146</v>
      </c>
      <c r="G2178" s="190" t="s">
        <v>147</v>
      </c>
      <c r="I2178" s="190" t="s">
        <v>146</v>
      </c>
      <c r="J2178" s="190" t="s">
        <v>146</v>
      </c>
      <c r="K2178" s="190" t="s">
        <v>146</v>
      </c>
      <c r="L2178" s="190" t="s">
        <v>146</v>
      </c>
      <c r="M2178" s="190" t="s">
        <v>146</v>
      </c>
      <c r="N2178" s="190" t="s">
        <v>146</v>
      </c>
    </row>
    <row r="2179" spans="1:14" x14ac:dyDescent="0.2">
      <c r="A2179" s="190">
        <v>812823</v>
      </c>
      <c r="B2179" s="190" t="s">
        <v>58</v>
      </c>
      <c r="C2179" s="190" t="s">
        <v>146</v>
      </c>
      <c r="D2179" s="190" t="s">
        <v>146</v>
      </c>
      <c r="E2179" s="190" t="s">
        <v>146</v>
      </c>
      <c r="F2179" s="190" t="s">
        <v>146</v>
      </c>
      <c r="G2179" s="190" t="s">
        <v>146</v>
      </c>
      <c r="H2179" s="190" t="s">
        <v>146</v>
      </c>
      <c r="I2179" s="190" t="s">
        <v>146</v>
      </c>
      <c r="J2179" s="190" t="s">
        <v>146</v>
      </c>
      <c r="K2179" s="190" t="s">
        <v>146</v>
      </c>
      <c r="L2179" s="190" t="s">
        <v>146</v>
      </c>
      <c r="M2179" s="190" t="s">
        <v>146</v>
      </c>
      <c r="N2179" s="190" t="s">
        <v>146</v>
      </c>
    </row>
    <row r="2180" spans="1:14" x14ac:dyDescent="0.2">
      <c r="A2180" s="190">
        <v>812824</v>
      </c>
      <c r="B2180" s="190" t="s">
        <v>58</v>
      </c>
      <c r="C2180" s="190" t="s">
        <v>147</v>
      </c>
      <c r="D2180" s="190" t="s">
        <v>147</v>
      </c>
      <c r="E2180" s="190" t="s">
        <v>147</v>
      </c>
      <c r="F2180" s="190" t="s">
        <v>147</v>
      </c>
      <c r="G2180" s="190" t="s">
        <v>147</v>
      </c>
      <c r="H2180" s="190" t="s">
        <v>147</v>
      </c>
      <c r="I2180" s="190" t="s">
        <v>146</v>
      </c>
      <c r="J2180" s="190" t="s">
        <v>146</v>
      </c>
      <c r="K2180" s="190" t="s">
        <v>146</v>
      </c>
      <c r="L2180" s="190" t="s">
        <v>146</v>
      </c>
      <c r="M2180" s="190" t="s">
        <v>146</v>
      </c>
      <c r="N2180" s="190" t="s">
        <v>146</v>
      </c>
    </row>
    <row r="2181" spans="1:14" x14ac:dyDescent="0.2">
      <c r="A2181" s="190">
        <v>812825</v>
      </c>
      <c r="B2181" s="190" t="s">
        <v>58</v>
      </c>
      <c r="D2181" s="190" t="s">
        <v>146</v>
      </c>
      <c r="E2181" s="190" t="s">
        <v>146</v>
      </c>
      <c r="F2181" s="190" t="s">
        <v>145</v>
      </c>
      <c r="G2181" s="190" t="s">
        <v>145</v>
      </c>
      <c r="H2181" s="190" t="s">
        <v>147</v>
      </c>
      <c r="I2181" s="190" t="s">
        <v>146</v>
      </c>
      <c r="J2181" s="190" t="s">
        <v>146</v>
      </c>
      <c r="K2181" s="190" t="s">
        <v>146</v>
      </c>
      <c r="L2181" s="190" t="s">
        <v>146</v>
      </c>
      <c r="M2181" s="190" t="s">
        <v>146</v>
      </c>
      <c r="N2181" s="190" t="s">
        <v>146</v>
      </c>
    </row>
    <row r="2182" spans="1:14" x14ac:dyDescent="0.2">
      <c r="A2182" s="190">
        <v>812826</v>
      </c>
      <c r="B2182" s="190" t="s">
        <v>58</v>
      </c>
      <c r="D2182" s="190" t="s">
        <v>146</v>
      </c>
      <c r="I2182" s="190" t="s">
        <v>147</v>
      </c>
      <c r="J2182" s="190" t="s">
        <v>146</v>
      </c>
      <c r="K2182" s="190" t="s">
        <v>147</v>
      </c>
      <c r="L2182" s="190" t="s">
        <v>146</v>
      </c>
    </row>
    <row r="2183" spans="1:14" x14ac:dyDescent="0.2">
      <c r="A2183" s="190">
        <v>812828</v>
      </c>
      <c r="B2183" s="190" t="s">
        <v>58</v>
      </c>
      <c r="C2183" s="190" t="s">
        <v>146</v>
      </c>
      <c r="D2183" s="190" t="s">
        <v>146</v>
      </c>
      <c r="E2183" s="190" t="s">
        <v>147</v>
      </c>
      <c r="F2183" s="190" t="s">
        <v>145</v>
      </c>
      <c r="G2183" s="190" t="s">
        <v>147</v>
      </c>
      <c r="I2183" s="190" t="s">
        <v>147</v>
      </c>
      <c r="J2183" s="190" t="s">
        <v>147</v>
      </c>
      <c r="K2183" s="190" t="s">
        <v>146</v>
      </c>
      <c r="L2183" s="190" t="s">
        <v>147</v>
      </c>
      <c r="M2183" s="190" t="s">
        <v>147</v>
      </c>
      <c r="N2183" s="190" t="s">
        <v>145</v>
      </c>
    </row>
    <row r="2184" spans="1:14" x14ac:dyDescent="0.2">
      <c r="A2184" s="190">
        <v>812830</v>
      </c>
      <c r="B2184" s="190" t="s">
        <v>58</v>
      </c>
      <c r="C2184" s="190" t="s">
        <v>147</v>
      </c>
      <c r="D2184" s="190" t="s">
        <v>147</v>
      </c>
      <c r="E2184" s="190" t="s">
        <v>145</v>
      </c>
      <c r="F2184" s="190" t="s">
        <v>145</v>
      </c>
      <c r="G2184" s="190" t="s">
        <v>145</v>
      </c>
      <c r="H2184" s="190" t="s">
        <v>147</v>
      </c>
      <c r="I2184" s="190" t="s">
        <v>147</v>
      </c>
      <c r="J2184" s="190" t="s">
        <v>147</v>
      </c>
      <c r="K2184" s="190" t="s">
        <v>146</v>
      </c>
      <c r="L2184" s="190" t="s">
        <v>146</v>
      </c>
      <c r="M2184" s="190" t="s">
        <v>147</v>
      </c>
      <c r="N2184" s="190" t="s">
        <v>147</v>
      </c>
    </row>
    <row r="2185" spans="1:14" x14ac:dyDescent="0.2">
      <c r="A2185" s="190">
        <v>812831</v>
      </c>
      <c r="B2185" s="190" t="s">
        <v>58</v>
      </c>
      <c r="C2185" s="190" t="s">
        <v>147</v>
      </c>
      <c r="D2185" s="190" t="s">
        <v>147</v>
      </c>
      <c r="E2185" s="190" t="s">
        <v>147</v>
      </c>
      <c r="F2185" s="190" t="s">
        <v>147</v>
      </c>
      <c r="G2185" s="190" t="s">
        <v>147</v>
      </c>
      <c r="H2185" s="190" t="s">
        <v>147</v>
      </c>
      <c r="I2185" s="190" t="s">
        <v>146</v>
      </c>
      <c r="J2185" s="190" t="s">
        <v>146</v>
      </c>
      <c r="K2185" s="190" t="s">
        <v>146</v>
      </c>
      <c r="L2185" s="190" t="s">
        <v>146</v>
      </c>
      <c r="M2185" s="190" t="s">
        <v>146</v>
      </c>
      <c r="N2185" s="190" t="s">
        <v>146</v>
      </c>
    </row>
    <row r="2186" spans="1:14" x14ac:dyDescent="0.2">
      <c r="A2186" s="190">
        <v>812832</v>
      </c>
      <c r="B2186" s="190" t="s">
        <v>58</v>
      </c>
      <c r="C2186" s="190" t="s">
        <v>147</v>
      </c>
      <c r="D2186" s="190" t="s">
        <v>146</v>
      </c>
      <c r="E2186" s="190" t="s">
        <v>146</v>
      </c>
      <c r="F2186" s="190" t="s">
        <v>147</v>
      </c>
      <c r="G2186" s="190" t="s">
        <v>147</v>
      </c>
      <c r="H2186" s="190" t="s">
        <v>147</v>
      </c>
      <c r="I2186" s="190" t="s">
        <v>146</v>
      </c>
      <c r="J2186" s="190" t="s">
        <v>146</v>
      </c>
      <c r="K2186" s="190" t="s">
        <v>146</v>
      </c>
      <c r="L2186" s="190" t="s">
        <v>146</v>
      </c>
      <c r="M2186" s="190" t="s">
        <v>146</v>
      </c>
      <c r="N2186" s="190" t="s">
        <v>146</v>
      </c>
    </row>
    <row r="2187" spans="1:14" x14ac:dyDescent="0.2">
      <c r="A2187" s="190">
        <v>812834</v>
      </c>
      <c r="B2187" s="190" t="s">
        <v>58</v>
      </c>
      <c r="C2187" s="190" t="s">
        <v>145</v>
      </c>
      <c r="E2187" s="190" t="s">
        <v>145</v>
      </c>
      <c r="F2187" s="190" t="s">
        <v>147</v>
      </c>
      <c r="G2187" s="190" t="s">
        <v>147</v>
      </c>
      <c r="H2187" s="190" t="s">
        <v>145</v>
      </c>
      <c r="I2187" s="190" t="s">
        <v>145</v>
      </c>
      <c r="K2187" s="190" t="s">
        <v>147</v>
      </c>
    </row>
    <row r="2188" spans="1:14" x14ac:dyDescent="0.2">
      <c r="A2188" s="190">
        <v>812837</v>
      </c>
      <c r="B2188" s="190" t="s">
        <v>58</v>
      </c>
      <c r="C2188" s="190" t="s">
        <v>145</v>
      </c>
      <c r="D2188" s="190" t="s">
        <v>147</v>
      </c>
      <c r="E2188" s="190" t="s">
        <v>145</v>
      </c>
      <c r="F2188" s="190" t="s">
        <v>1406</v>
      </c>
      <c r="G2188" s="190" t="s">
        <v>1406</v>
      </c>
      <c r="H2188" s="190" t="s">
        <v>147</v>
      </c>
      <c r="I2188" s="190" t="s">
        <v>146</v>
      </c>
      <c r="J2188" s="190" t="s">
        <v>146</v>
      </c>
      <c r="K2188" s="190" t="s">
        <v>146</v>
      </c>
      <c r="L2188" s="190" t="s">
        <v>146</v>
      </c>
      <c r="M2188" s="190" t="s">
        <v>146</v>
      </c>
      <c r="N2188" s="190" t="s">
        <v>146</v>
      </c>
    </row>
    <row r="2189" spans="1:14" x14ac:dyDescent="0.2">
      <c r="A2189" s="190">
        <v>812838</v>
      </c>
      <c r="B2189" s="190" t="s">
        <v>58</v>
      </c>
      <c r="C2189" s="190" t="s">
        <v>147</v>
      </c>
      <c r="D2189" s="190" t="s">
        <v>147</v>
      </c>
      <c r="E2189" s="190" t="s">
        <v>146</v>
      </c>
      <c r="F2189" s="190" t="s">
        <v>146</v>
      </c>
      <c r="G2189" s="190" t="s">
        <v>147</v>
      </c>
      <c r="H2189" s="190" t="s">
        <v>146</v>
      </c>
      <c r="I2189" s="190" t="s">
        <v>146</v>
      </c>
      <c r="J2189" s="190" t="s">
        <v>146</v>
      </c>
      <c r="K2189" s="190" t="s">
        <v>146</v>
      </c>
      <c r="L2189" s="190" t="s">
        <v>146</v>
      </c>
      <c r="M2189" s="190" t="s">
        <v>146</v>
      </c>
      <c r="N2189" s="190" t="s">
        <v>146</v>
      </c>
    </row>
    <row r="2190" spans="1:14" x14ac:dyDescent="0.2">
      <c r="A2190" s="190">
        <v>812839</v>
      </c>
      <c r="B2190" s="190" t="s">
        <v>58</v>
      </c>
      <c r="D2190" s="190" t="s">
        <v>145</v>
      </c>
      <c r="E2190" s="190" t="s">
        <v>146</v>
      </c>
      <c r="G2190" s="190" t="s">
        <v>147</v>
      </c>
      <c r="J2190" s="190" t="s">
        <v>146</v>
      </c>
      <c r="K2190" s="190" t="s">
        <v>146</v>
      </c>
      <c r="L2190" s="190" t="s">
        <v>146</v>
      </c>
      <c r="M2190" s="190" t="s">
        <v>146</v>
      </c>
    </row>
    <row r="2191" spans="1:14" x14ac:dyDescent="0.2">
      <c r="A2191" s="190">
        <v>812841</v>
      </c>
      <c r="B2191" s="190" t="s">
        <v>58</v>
      </c>
      <c r="C2191" s="190" t="s">
        <v>147</v>
      </c>
      <c r="D2191" s="190" t="s">
        <v>147</v>
      </c>
      <c r="E2191" s="190" t="s">
        <v>147</v>
      </c>
      <c r="F2191" s="190" t="s">
        <v>147</v>
      </c>
      <c r="G2191" s="190" t="s">
        <v>147</v>
      </c>
      <c r="H2191" s="190" t="s">
        <v>147</v>
      </c>
      <c r="I2191" s="190" t="s">
        <v>146</v>
      </c>
      <c r="J2191" s="190" t="s">
        <v>146</v>
      </c>
      <c r="K2191" s="190" t="s">
        <v>146</v>
      </c>
      <c r="L2191" s="190" t="s">
        <v>146</v>
      </c>
      <c r="M2191" s="190" t="s">
        <v>146</v>
      </c>
      <c r="N2191" s="190" t="s">
        <v>146</v>
      </c>
    </row>
    <row r="2192" spans="1:14" x14ac:dyDescent="0.2">
      <c r="A2192" s="190">
        <v>812842</v>
      </c>
      <c r="B2192" s="190" t="s">
        <v>58</v>
      </c>
      <c r="C2192" s="190" t="s">
        <v>147</v>
      </c>
      <c r="D2192" s="190" t="s">
        <v>147</v>
      </c>
      <c r="E2192" s="190" t="s">
        <v>147</v>
      </c>
      <c r="F2192" s="190" t="s">
        <v>146</v>
      </c>
      <c r="G2192" s="190" t="s">
        <v>146</v>
      </c>
      <c r="H2192" s="190" t="s">
        <v>147</v>
      </c>
      <c r="I2192" s="190" t="s">
        <v>146</v>
      </c>
      <c r="J2192" s="190" t="s">
        <v>146</v>
      </c>
      <c r="K2192" s="190" t="s">
        <v>146</v>
      </c>
      <c r="L2192" s="190" t="s">
        <v>146</v>
      </c>
      <c r="M2192" s="190" t="s">
        <v>146</v>
      </c>
      <c r="N2192" s="190" t="s">
        <v>146</v>
      </c>
    </row>
    <row r="2193" spans="1:14" x14ac:dyDescent="0.2">
      <c r="A2193" s="190">
        <v>812843</v>
      </c>
      <c r="B2193" s="190" t="s">
        <v>58</v>
      </c>
      <c r="C2193" s="190" t="s">
        <v>147</v>
      </c>
      <c r="D2193" s="190" t="s">
        <v>147</v>
      </c>
      <c r="E2193" s="190" t="s">
        <v>147</v>
      </c>
      <c r="F2193" s="190" t="s">
        <v>147</v>
      </c>
      <c r="G2193" s="190" t="s">
        <v>147</v>
      </c>
      <c r="H2193" s="190" t="s">
        <v>147</v>
      </c>
      <c r="I2193" s="190" t="s">
        <v>146</v>
      </c>
      <c r="J2193" s="190" t="s">
        <v>146</v>
      </c>
      <c r="K2193" s="190" t="s">
        <v>146</v>
      </c>
      <c r="L2193" s="190" t="s">
        <v>146</v>
      </c>
      <c r="M2193" s="190" t="s">
        <v>146</v>
      </c>
      <c r="N2193" s="190" t="s">
        <v>146</v>
      </c>
    </row>
    <row r="2194" spans="1:14" x14ac:dyDescent="0.2">
      <c r="A2194" s="190">
        <v>812844</v>
      </c>
      <c r="B2194" s="190" t="s">
        <v>58</v>
      </c>
      <c r="C2194" s="190" t="s">
        <v>147</v>
      </c>
      <c r="D2194" s="190" t="s">
        <v>147</v>
      </c>
      <c r="H2194" s="190" t="s">
        <v>147</v>
      </c>
      <c r="I2194" s="190" t="s">
        <v>147</v>
      </c>
      <c r="K2194" s="190" t="s">
        <v>147</v>
      </c>
      <c r="L2194" s="190" t="s">
        <v>147</v>
      </c>
      <c r="M2194" s="190" t="s">
        <v>147</v>
      </c>
    </row>
    <row r="2195" spans="1:14" x14ac:dyDescent="0.2">
      <c r="A2195" s="190">
        <v>812845</v>
      </c>
      <c r="B2195" s="190" t="s">
        <v>58</v>
      </c>
      <c r="C2195" s="190" t="s">
        <v>147</v>
      </c>
      <c r="D2195" s="190" t="s">
        <v>147</v>
      </c>
      <c r="E2195" s="190" t="s">
        <v>146</v>
      </c>
      <c r="F2195" s="190" t="s">
        <v>147</v>
      </c>
      <c r="G2195" s="190" t="s">
        <v>147</v>
      </c>
      <c r="H2195" s="190" t="s">
        <v>146</v>
      </c>
      <c r="I2195" s="190" t="s">
        <v>146</v>
      </c>
      <c r="J2195" s="190" t="s">
        <v>146</v>
      </c>
      <c r="K2195" s="190" t="s">
        <v>146</v>
      </c>
      <c r="L2195" s="190" t="s">
        <v>146</v>
      </c>
      <c r="M2195" s="190" t="s">
        <v>146</v>
      </c>
      <c r="N2195" s="190" t="s">
        <v>146</v>
      </c>
    </row>
    <row r="2196" spans="1:14" x14ac:dyDescent="0.2">
      <c r="A2196" s="190">
        <v>812846</v>
      </c>
      <c r="B2196" s="190" t="s">
        <v>58</v>
      </c>
      <c r="C2196" s="190" t="s">
        <v>147</v>
      </c>
      <c r="D2196" s="190" t="s">
        <v>147</v>
      </c>
      <c r="E2196" s="190" t="s">
        <v>147</v>
      </c>
      <c r="F2196" s="190" t="s">
        <v>147</v>
      </c>
      <c r="G2196" s="190" t="s">
        <v>146</v>
      </c>
      <c r="H2196" s="190" t="s">
        <v>146</v>
      </c>
      <c r="I2196" s="190" t="s">
        <v>146</v>
      </c>
      <c r="J2196" s="190" t="s">
        <v>146</v>
      </c>
      <c r="K2196" s="190" t="s">
        <v>146</v>
      </c>
      <c r="L2196" s="190" t="s">
        <v>146</v>
      </c>
      <c r="M2196" s="190" t="s">
        <v>146</v>
      </c>
      <c r="N2196" s="190" t="s">
        <v>146</v>
      </c>
    </row>
    <row r="2197" spans="1:14" x14ac:dyDescent="0.2">
      <c r="A2197" s="190">
        <v>812847</v>
      </c>
      <c r="B2197" s="190" t="s">
        <v>58</v>
      </c>
      <c r="C2197" s="190" t="s">
        <v>147</v>
      </c>
      <c r="D2197" s="190" t="s">
        <v>147</v>
      </c>
      <c r="E2197" s="190" t="s">
        <v>147</v>
      </c>
      <c r="G2197" s="190" t="s">
        <v>147</v>
      </c>
      <c r="I2197" s="190" t="s">
        <v>146</v>
      </c>
      <c r="J2197" s="190" t="s">
        <v>146</v>
      </c>
      <c r="K2197" s="190" t="s">
        <v>146</v>
      </c>
      <c r="L2197" s="190" t="s">
        <v>146</v>
      </c>
    </row>
    <row r="2198" spans="1:14" x14ac:dyDescent="0.2">
      <c r="A2198" s="190">
        <v>812851</v>
      </c>
      <c r="B2198" s="190" t="s">
        <v>58</v>
      </c>
      <c r="C2198" s="190" t="s">
        <v>145</v>
      </c>
      <c r="D2198" s="190" t="s">
        <v>147</v>
      </c>
      <c r="F2198" s="190" t="s">
        <v>145</v>
      </c>
      <c r="H2198" s="190" t="s">
        <v>145</v>
      </c>
      <c r="I2198" s="190" t="s">
        <v>145</v>
      </c>
      <c r="K2198" s="190" t="s">
        <v>147</v>
      </c>
      <c r="L2198" s="190" t="s">
        <v>146</v>
      </c>
      <c r="M2198" s="190" t="s">
        <v>147</v>
      </c>
    </row>
    <row r="2199" spans="1:14" x14ac:dyDescent="0.2">
      <c r="A2199" s="190">
        <v>812852</v>
      </c>
      <c r="B2199" s="190" t="s">
        <v>58</v>
      </c>
      <c r="C2199" s="190" t="s">
        <v>147</v>
      </c>
      <c r="D2199" s="190" t="s">
        <v>147</v>
      </c>
      <c r="E2199" s="190" t="s">
        <v>146</v>
      </c>
      <c r="F2199" s="190" t="s">
        <v>147</v>
      </c>
      <c r="G2199" s="190" t="s">
        <v>146</v>
      </c>
      <c r="H2199" s="190" t="s">
        <v>146</v>
      </c>
      <c r="I2199" s="190" t="s">
        <v>146</v>
      </c>
      <c r="J2199" s="190" t="s">
        <v>146</v>
      </c>
      <c r="K2199" s="190" t="s">
        <v>146</v>
      </c>
      <c r="L2199" s="190" t="s">
        <v>146</v>
      </c>
      <c r="M2199" s="190" t="s">
        <v>146</v>
      </c>
      <c r="N2199" s="190" t="s">
        <v>146</v>
      </c>
    </row>
    <row r="2200" spans="1:14" x14ac:dyDescent="0.2">
      <c r="A2200" s="190">
        <v>812853</v>
      </c>
      <c r="B2200" s="190" t="s">
        <v>58</v>
      </c>
      <c r="D2200" s="190" t="s">
        <v>146</v>
      </c>
      <c r="E2200" s="190" t="s">
        <v>146</v>
      </c>
      <c r="F2200" s="190" t="s">
        <v>147</v>
      </c>
      <c r="G2200" s="190" t="s">
        <v>147</v>
      </c>
      <c r="I2200" s="190" t="s">
        <v>147</v>
      </c>
      <c r="J2200" s="190" t="s">
        <v>147</v>
      </c>
      <c r="K2200" s="190" t="s">
        <v>146</v>
      </c>
      <c r="M2200" s="190" t="s">
        <v>146</v>
      </c>
      <c r="N2200" s="190" t="s">
        <v>147</v>
      </c>
    </row>
    <row r="2201" spans="1:14" x14ac:dyDescent="0.2">
      <c r="A2201" s="190">
        <v>812854</v>
      </c>
      <c r="B2201" s="190" t="s">
        <v>58</v>
      </c>
      <c r="C2201" s="190" t="s">
        <v>147</v>
      </c>
      <c r="D2201" s="190" t="s">
        <v>145</v>
      </c>
      <c r="E2201" s="190" t="s">
        <v>146</v>
      </c>
      <c r="F2201" s="190" t="s">
        <v>147</v>
      </c>
      <c r="G2201" s="190" t="s">
        <v>146</v>
      </c>
      <c r="H2201" s="190" t="s">
        <v>147</v>
      </c>
      <c r="I2201" s="190" t="s">
        <v>146</v>
      </c>
      <c r="J2201" s="190" t="s">
        <v>146</v>
      </c>
      <c r="K2201" s="190" t="s">
        <v>146</v>
      </c>
      <c r="L2201" s="190" t="s">
        <v>146</v>
      </c>
      <c r="M2201" s="190" t="s">
        <v>146</v>
      </c>
      <c r="N2201" s="190" t="s">
        <v>146</v>
      </c>
    </row>
    <row r="2202" spans="1:14" x14ac:dyDescent="0.2">
      <c r="A2202" s="190">
        <v>812855</v>
      </c>
      <c r="B2202" s="190" t="s">
        <v>58</v>
      </c>
      <c r="C2202" s="190" t="s">
        <v>147</v>
      </c>
      <c r="D2202" s="190" t="s">
        <v>147</v>
      </c>
      <c r="E2202" s="190" t="s">
        <v>147</v>
      </c>
      <c r="F2202" s="190" t="s">
        <v>145</v>
      </c>
      <c r="G2202" s="190" t="s">
        <v>145</v>
      </c>
      <c r="I2202" s="190" t="s">
        <v>147</v>
      </c>
      <c r="K2202" s="190" t="s">
        <v>146</v>
      </c>
    </row>
    <row r="2203" spans="1:14" x14ac:dyDescent="0.2">
      <c r="A2203" s="190">
        <v>812856</v>
      </c>
      <c r="B2203" s="190" t="s">
        <v>58</v>
      </c>
      <c r="C2203" s="190" t="s">
        <v>147</v>
      </c>
      <c r="D2203" s="190" t="s">
        <v>147</v>
      </c>
      <c r="E2203" s="190" t="s">
        <v>146</v>
      </c>
      <c r="F2203" s="190" t="s">
        <v>147</v>
      </c>
      <c r="G2203" s="190" t="s">
        <v>146</v>
      </c>
      <c r="H2203" s="190" t="s">
        <v>147</v>
      </c>
      <c r="I2203" s="190" t="s">
        <v>146</v>
      </c>
      <c r="J2203" s="190" t="s">
        <v>146</v>
      </c>
      <c r="K2203" s="190" t="s">
        <v>146</v>
      </c>
      <c r="L2203" s="190" t="s">
        <v>146</v>
      </c>
      <c r="M2203" s="190" t="s">
        <v>146</v>
      </c>
      <c r="N2203" s="190" t="s">
        <v>146</v>
      </c>
    </row>
    <row r="2204" spans="1:14" x14ac:dyDescent="0.2">
      <c r="A2204" s="190">
        <v>812857</v>
      </c>
      <c r="B2204" s="190" t="s">
        <v>58</v>
      </c>
      <c r="C2204" s="190" t="s">
        <v>147</v>
      </c>
      <c r="D2204" s="190" t="s">
        <v>146</v>
      </c>
      <c r="E2204" s="190" t="s">
        <v>146</v>
      </c>
      <c r="F2204" s="190" t="s">
        <v>145</v>
      </c>
      <c r="G2204" s="190" t="s">
        <v>147</v>
      </c>
      <c r="H2204" s="190" t="s">
        <v>145</v>
      </c>
      <c r="I2204" s="190" t="s">
        <v>147</v>
      </c>
      <c r="J2204" s="190" t="s">
        <v>146</v>
      </c>
      <c r="K2204" s="190" t="s">
        <v>146</v>
      </c>
      <c r="L2204" s="190" t="s">
        <v>146</v>
      </c>
      <c r="M2204" s="190" t="s">
        <v>146</v>
      </c>
      <c r="N2204" s="190" t="s">
        <v>147</v>
      </c>
    </row>
    <row r="2205" spans="1:14" x14ac:dyDescent="0.2">
      <c r="A2205" s="190">
        <v>812860</v>
      </c>
      <c r="B2205" s="190" t="s">
        <v>58</v>
      </c>
      <c r="C2205" s="190" t="s">
        <v>147</v>
      </c>
      <c r="D2205" s="190" t="s">
        <v>147</v>
      </c>
      <c r="E2205" s="190" t="s">
        <v>147</v>
      </c>
      <c r="F2205" s="190" t="s">
        <v>147</v>
      </c>
      <c r="G2205" s="190" t="s">
        <v>147</v>
      </c>
      <c r="H2205" s="190" t="s">
        <v>147</v>
      </c>
      <c r="I2205" s="190" t="s">
        <v>146</v>
      </c>
      <c r="J2205" s="190" t="s">
        <v>146</v>
      </c>
      <c r="K2205" s="190" t="s">
        <v>146</v>
      </c>
      <c r="L2205" s="190" t="s">
        <v>146</v>
      </c>
      <c r="M2205" s="190" t="s">
        <v>146</v>
      </c>
      <c r="N2205" s="190" t="s">
        <v>146</v>
      </c>
    </row>
    <row r="2206" spans="1:14" x14ac:dyDescent="0.2">
      <c r="A2206" s="190">
        <v>812861</v>
      </c>
      <c r="B2206" s="190" t="s">
        <v>58</v>
      </c>
      <c r="C2206" s="190" t="s">
        <v>147</v>
      </c>
      <c r="D2206" s="190" t="s">
        <v>146</v>
      </c>
      <c r="E2206" s="190" t="s">
        <v>147</v>
      </c>
      <c r="F2206" s="190" t="s">
        <v>147</v>
      </c>
      <c r="H2206" s="190" t="s">
        <v>147</v>
      </c>
      <c r="I2206" s="190" t="s">
        <v>146</v>
      </c>
      <c r="J2206" s="190" t="s">
        <v>146</v>
      </c>
      <c r="K2206" s="190" t="s">
        <v>146</v>
      </c>
      <c r="L2206" s="190" t="s">
        <v>146</v>
      </c>
      <c r="M2206" s="190" t="s">
        <v>146</v>
      </c>
      <c r="N2206" s="190" t="s">
        <v>146</v>
      </c>
    </row>
    <row r="2207" spans="1:14" x14ac:dyDescent="0.2">
      <c r="A2207" s="190">
        <v>812863</v>
      </c>
      <c r="B2207" s="190" t="s">
        <v>58</v>
      </c>
      <c r="D2207" s="190" t="s">
        <v>147</v>
      </c>
      <c r="E2207" s="190" t="s">
        <v>147</v>
      </c>
      <c r="F2207" s="190" t="s">
        <v>145</v>
      </c>
      <c r="G2207" s="190" t="s">
        <v>145</v>
      </c>
      <c r="I2207" s="190" t="s">
        <v>146</v>
      </c>
      <c r="J2207" s="190" t="s">
        <v>146</v>
      </c>
      <c r="K2207" s="190" t="s">
        <v>146</v>
      </c>
      <c r="L2207" s="190" t="s">
        <v>146</v>
      </c>
      <c r="M2207" s="190" t="s">
        <v>146</v>
      </c>
      <c r="N2207" s="190" t="s">
        <v>146</v>
      </c>
    </row>
    <row r="2208" spans="1:14" x14ac:dyDescent="0.2">
      <c r="A2208" s="190">
        <v>812868</v>
      </c>
      <c r="B2208" s="190" t="s">
        <v>58</v>
      </c>
      <c r="C2208" s="190" t="s">
        <v>147</v>
      </c>
      <c r="D2208" s="190" t="s">
        <v>147</v>
      </c>
      <c r="E2208" s="190" t="s">
        <v>147</v>
      </c>
      <c r="F2208" s="190" t="s">
        <v>147</v>
      </c>
      <c r="G2208" s="190" t="s">
        <v>147</v>
      </c>
      <c r="H2208" s="190" t="s">
        <v>147</v>
      </c>
      <c r="I2208" s="190" t="s">
        <v>146</v>
      </c>
      <c r="J2208" s="190" t="s">
        <v>146</v>
      </c>
      <c r="K2208" s="190" t="s">
        <v>146</v>
      </c>
      <c r="L2208" s="190" t="s">
        <v>146</v>
      </c>
      <c r="M2208" s="190" t="s">
        <v>146</v>
      </c>
      <c r="N2208" s="190" t="s">
        <v>146</v>
      </c>
    </row>
    <row r="2209" spans="1:14" x14ac:dyDescent="0.2">
      <c r="A2209" s="190">
        <v>812869</v>
      </c>
      <c r="B2209" s="190" t="s">
        <v>58</v>
      </c>
      <c r="C2209" s="190" t="s">
        <v>147</v>
      </c>
      <c r="D2209" s="190" t="s">
        <v>146</v>
      </c>
      <c r="E2209" s="190" t="s">
        <v>147</v>
      </c>
      <c r="F2209" s="190" t="s">
        <v>146</v>
      </c>
      <c r="G2209" s="190" t="s">
        <v>146</v>
      </c>
      <c r="H2209" s="190" t="s">
        <v>147</v>
      </c>
      <c r="I2209" s="190" t="s">
        <v>146</v>
      </c>
      <c r="J2209" s="190" t="s">
        <v>146</v>
      </c>
      <c r="K2209" s="190" t="s">
        <v>146</v>
      </c>
      <c r="L2209" s="190" t="s">
        <v>146</v>
      </c>
      <c r="M2209" s="190" t="s">
        <v>146</v>
      </c>
      <c r="N2209" s="190" t="s">
        <v>146</v>
      </c>
    </row>
    <row r="2210" spans="1:14" x14ac:dyDescent="0.2">
      <c r="A2210" s="190">
        <v>812873</v>
      </c>
      <c r="B2210" s="190" t="s">
        <v>58</v>
      </c>
      <c r="C2210" s="190" t="s">
        <v>147</v>
      </c>
      <c r="D2210" s="190" t="s">
        <v>147</v>
      </c>
      <c r="E2210" s="190" t="s">
        <v>146</v>
      </c>
      <c r="F2210" s="190" t="s">
        <v>146</v>
      </c>
      <c r="G2210" s="190" t="s">
        <v>146</v>
      </c>
      <c r="H2210" s="190" t="s">
        <v>147</v>
      </c>
      <c r="I2210" s="190" t="s">
        <v>146</v>
      </c>
      <c r="J2210" s="190" t="s">
        <v>146</v>
      </c>
      <c r="K2210" s="190" t="s">
        <v>146</v>
      </c>
      <c r="L2210" s="190" t="s">
        <v>146</v>
      </c>
      <c r="M2210" s="190" t="s">
        <v>146</v>
      </c>
      <c r="N2210" s="190" t="s">
        <v>146</v>
      </c>
    </row>
    <row r="2211" spans="1:14" x14ac:dyDescent="0.2">
      <c r="A2211" s="190">
        <v>812874</v>
      </c>
      <c r="B2211" s="190" t="s">
        <v>58</v>
      </c>
      <c r="C2211" s="190" t="s">
        <v>146</v>
      </c>
      <c r="D2211" s="190" t="s">
        <v>146</v>
      </c>
      <c r="E2211" s="190" t="s">
        <v>146</v>
      </c>
      <c r="F2211" s="190" t="s">
        <v>146</v>
      </c>
      <c r="G2211" s="190" t="s">
        <v>146</v>
      </c>
      <c r="H2211" s="190" t="s">
        <v>146</v>
      </c>
      <c r="I2211" s="190" t="s">
        <v>146</v>
      </c>
      <c r="J2211" s="190" t="s">
        <v>146</v>
      </c>
      <c r="K2211" s="190" t="s">
        <v>146</v>
      </c>
      <c r="L2211" s="190" t="s">
        <v>146</v>
      </c>
      <c r="M2211" s="190" t="s">
        <v>146</v>
      </c>
      <c r="N2211" s="190" t="s">
        <v>146</v>
      </c>
    </row>
    <row r="2212" spans="1:14" x14ac:dyDescent="0.2">
      <c r="A2212" s="190">
        <v>812875</v>
      </c>
      <c r="B2212" s="190" t="s">
        <v>58</v>
      </c>
      <c r="H2212" s="190" t="s">
        <v>145</v>
      </c>
      <c r="I2212" s="190" t="s">
        <v>147</v>
      </c>
      <c r="K2212" s="190" t="s">
        <v>146</v>
      </c>
      <c r="L2212" s="190" t="s">
        <v>146</v>
      </c>
      <c r="N2212" s="190" t="s">
        <v>146</v>
      </c>
    </row>
    <row r="2213" spans="1:14" x14ac:dyDescent="0.2">
      <c r="A2213" s="190">
        <v>812876</v>
      </c>
      <c r="B2213" s="190" t="s">
        <v>58</v>
      </c>
      <c r="C2213" s="190" t="s">
        <v>145</v>
      </c>
      <c r="D2213" s="190" t="s">
        <v>145</v>
      </c>
      <c r="E2213" s="190" t="s">
        <v>147</v>
      </c>
      <c r="F2213" s="190" t="s">
        <v>145</v>
      </c>
      <c r="G2213" s="190" t="s">
        <v>147</v>
      </c>
      <c r="I2213" s="190" t="s">
        <v>146</v>
      </c>
      <c r="J2213" s="190" t="s">
        <v>146</v>
      </c>
      <c r="K2213" s="190" t="s">
        <v>146</v>
      </c>
      <c r="L2213" s="190" t="s">
        <v>146</v>
      </c>
      <c r="M2213" s="190" t="s">
        <v>145</v>
      </c>
      <c r="N2213" s="190" t="s">
        <v>146</v>
      </c>
    </row>
    <row r="2214" spans="1:14" x14ac:dyDescent="0.2">
      <c r="A2214" s="190">
        <v>812877</v>
      </c>
      <c r="B2214" s="190" t="s">
        <v>58</v>
      </c>
      <c r="C2214" s="190" t="s">
        <v>147</v>
      </c>
      <c r="D2214" s="190" t="s">
        <v>146</v>
      </c>
      <c r="E2214" s="190" t="s">
        <v>146</v>
      </c>
      <c r="F2214" s="190" t="s">
        <v>147</v>
      </c>
      <c r="G2214" s="190" t="s">
        <v>147</v>
      </c>
      <c r="H2214" s="190" t="s">
        <v>146</v>
      </c>
      <c r="I2214" s="190" t="s">
        <v>146</v>
      </c>
      <c r="J2214" s="190" t="s">
        <v>146</v>
      </c>
      <c r="K2214" s="190" t="s">
        <v>146</v>
      </c>
      <c r="L2214" s="190" t="s">
        <v>146</v>
      </c>
      <c r="M2214" s="190" t="s">
        <v>146</v>
      </c>
      <c r="N2214" s="190" t="s">
        <v>146</v>
      </c>
    </row>
    <row r="2215" spans="1:14" x14ac:dyDescent="0.2">
      <c r="A2215" s="190">
        <v>812878</v>
      </c>
      <c r="B2215" s="190" t="s">
        <v>58</v>
      </c>
      <c r="C2215" s="190" t="s">
        <v>147</v>
      </c>
      <c r="D2215" s="190" t="s">
        <v>147</v>
      </c>
      <c r="E2215" s="190" t="s">
        <v>146</v>
      </c>
      <c r="F2215" s="190" t="s">
        <v>146</v>
      </c>
      <c r="G2215" s="190" t="s">
        <v>146</v>
      </c>
      <c r="H2215" s="190" t="s">
        <v>146</v>
      </c>
      <c r="I2215" s="190" t="s">
        <v>146</v>
      </c>
      <c r="J2215" s="190" t="s">
        <v>146</v>
      </c>
      <c r="K2215" s="190" t="s">
        <v>146</v>
      </c>
      <c r="L2215" s="190" t="s">
        <v>146</v>
      </c>
      <c r="M2215" s="190" t="s">
        <v>146</v>
      </c>
      <c r="N2215" s="190" t="s">
        <v>146</v>
      </c>
    </row>
    <row r="2216" spans="1:14" x14ac:dyDescent="0.2">
      <c r="A2216" s="190">
        <v>812881</v>
      </c>
      <c r="B2216" s="190" t="s">
        <v>58</v>
      </c>
      <c r="C2216" s="190" t="s">
        <v>147</v>
      </c>
      <c r="D2216" s="190" t="s">
        <v>147</v>
      </c>
      <c r="E2216" s="190" t="s">
        <v>146</v>
      </c>
      <c r="F2216" s="190" t="s">
        <v>147</v>
      </c>
      <c r="G2216" s="190" t="s">
        <v>146</v>
      </c>
      <c r="H2216" s="190" t="s">
        <v>146</v>
      </c>
      <c r="I2216" s="190" t="s">
        <v>146</v>
      </c>
      <c r="J2216" s="190" t="s">
        <v>146</v>
      </c>
      <c r="K2216" s="190" t="s">
        <v>146</v>
      </c>
      <c r="L2216" s="190" t="s">
        <v>146</v>
      </c>
      <c r="M2216" s="190" t="s">
        <v>146</v>
      </c>
      <c r="N2216" s="190" t="s">
        <v>146</v>
      </c>
    </row>
    <row r="2217" spans="1:14" x14ac:dyDescent="0.2">
      <c r="A2217" s="190">
        <v>812882</v>
      </c>
      <c r="B2217" s="190" t="s">
        <v>58</v>
      </c>
      <c r="D2217" s="190" t="s">
        <v>146</v>
      </c>
      <c r="E2217" s="190" t="s">
        <v>147</v>
      </c>
      <c r="F2217" s="190" t="s">
        <v>145</v>
      </c>
      <c r="G2217" s="190" t="s">
        <v>145</v>
      </c>
      <c r="K2217" s="190" t="s">
        <v>146</v>
      </c>
    </row>
    <row r="2218" spans="1:14" x14ac:dyDescent="0.2">
      <c r="A2218" s="190">
        <v>812884</v>
      </c>
      <c r="B2218" s="190" t="s">
        <v>58</v>
      </c>
      <c r="C2218" s="190" t="s">
        <v>147</v>
      </c>
      <c r="D2218" s="190" t="s">
        <v>146</v>
      </c>
      <c r="E2218" s="190" t="s">
        <v>147</v>
      </c>
      <c r="F2218" s="190" t="s">
        <v>146</v>
      </c>
      <c r="G2218" s="190" t="s">
        <v>147</v>
      </c>
      <c r="H2218" s="190" t="s">
        <v>146</v>
      </c>
      <c r="I2218" s="190" t="s">
        <v>146</v>
      </c>
      <c r="J2218" s="190" t="s">
        <v>146</v>
      </c>
      <c r="K2218" s="190" t="s">
        <v>146</v>
      </c>
      <c r="L2218" s="190" t="s">
        <v>146</v>
      </c>
      <c r="M2218" s="190" t="s">
        <v>146</v>
      </c>
      <c r="N2218" s="190" t="s">
        <v>146</v>
      </c>
    </row>
    <row r="2219" spans="1:14" x14ac:dyDescent="0.2">
      <c r="A2219" s="190">
        <v>812885</v>
      </c>
      <c r="B2219" s="190" t="s">
        <v>58</v>
      </c>
      <c r="C2219" s="190" t="s">
        <v>146</v>
      </c>
      <c r="D2219" s="190" t="s">
        <v>147</v>
      </c>
      <c r="E2219" s="190" t="s">
        <v>147</v>
      </c>
      <c r="F2219" s="190" t="s">
        <v>147</v>
      </c>
      <c r="G2219" s="190" t="s">
        <v>146</v>
      </c>
      <c r="H2219" s="190" t="s">
        <v>147</v>
      </c>
      <c r="I2219" s="190" t="s">
        <v>146</v>
      </c>
      <c r="J2219" s="190" t="s">
        <v>146</v>
      </c>
      <c r="K2219" s="190" t="s">
        <v>146</v>
      </c>
      <c r="L2219" s="190" t="s">
        <v>146</v>
      </c>
      <c r="M2219" s="190" t="s">
        <v>146</v>
      </c>
      <c r="N2219" s="190" t="s">
        <v>146</v>
      </c>
    </row>
    <row r="2220" spans="1:14" x14ac:dyDescent="0.2">
      <c r="A2220" s="190">
        <v>812886</v>
      </c>
      <c r="B2220" s="190" t="s">
        <v>58</v>
      </c>
      <c r="C2220" s="190" t="s">
        <v>146</v>
      </c>
      <c r="D2220" s="190" t="s">
        <v>146</v>
      </c>
      <c r="E2220" s="190" t="s">
        <v>146</v>
      </c>
      <c r="F2220" s="190" t="s">
        <v>146</v>
      </c>
      <c r="G2220" s="190" t="s">
        <v>146</v>
      </c>
      <c r="H2220" s="190" t="s">
        <v>146</v>
      </c>
      <c r="I2220" s="190" t="s">
        <v>146</v>
      </c>
      <c r="J2220" s="190" t="s">
        <v>146</v>
      </c>
      <c r="K2220" s="190" t="s">
        <v>146</v>
      </c>
      <c r="L2220" s="190" t="s">
        <v>146</v>
      </c>
      <c r="M2220" s="190" t="s">
        <v>146</v>
      </c>
      <c r="N2220" s="190" t="s">
        <v>146</v>
      </c>
    </row>
    <row r="2221" spans="1:14" x14ac:dyDescent="0.2">
      <c r="A2221" s="190">
        <v>812888</v>
      </c>
      <c r="B2221" s="190" t="s">
        <v>58</v>
      </c>
      <c r="C2221" s="190" t="s">
        <v>147</v>
      </c>
      <c r="D2221" s="190" t="s">
        <v>147</v>
      </c>
      <c r="E2221" s="190" t="s">
        <v>146</v>
      </c>
      <c r="F2221" s="190" t="s">
        <v>147</v>
      </c>
      <c r="G2221" s="190" t="s">
        <v>147</v>
      </c>
      <c r="H2221" s="190" t="s">
        <v>146</v>
      </c>
      <c r="I2221" s="190" t="s">
        <v>146</v>
      </c>
      <c r="J2221" s="190" t="s">
        <v>146</v>
      </c>
      <c r="K2221" s="190" t="s">
        <v>146</v>
      </c>
      <c r="L2221" s="190" t="s">
        <v>146</v>
      </c>
      <c r="M2221" s="190" t="s">
        <v>146</v>
      </c>
      <c r="N2221" s="190" t="s">
        <v>146</v>
      </c>
    </row>
    <row r="2222" spans="1:14" x14ac:dyDescent="0.2">
      <c r="A2222" s="190">
        <v>812889</v>
      </c>
      <c r="B2222" s="190" t="s">
        <v>58</v>
      </c>
      <c r="C2222" s="190" t="s">
        <v>147</v>
      </c>
      <c r="D2222" s="190" t="s">
        <v>147</v>
      </c>
      <c r="E2222" s="190" t="s">
        <v>146</v>
      </c>
      <c r="F2222" s="190" t="s">
        <v>146</v>
      </c>
      <c r="G2222" s="190" t="s">
        <v>147</v>
      </c>
      <c r="H2222" s="190" t="s">
        <v>147</v>
      </c>
      <c r="I2222" s="190" t="s">
        <v>146</v>
      </c>
      <c r="J2222" s="190" t="s">
        <v>146</v>
      </c>
      <c r="K2222" s="190" t="s">
        <v>146</v>
      </c>
      <c r="L2222" s="190" t="s">
        <v>146</v>
      </c>
      <c r="M2222" s="190" t="s">
        <v>146</v>
      </c>
      <c r="N2222" s="190" t="s">
        <v>146</v>
      </c>
    </row>
    <row r="2223" spans="1:14" x14ac:dyDescent="0.2">
      <c r="A2223" s="190">
        <v>812890</v>
      </c>
      <c r="B2223" s="190" t="s">
        <v>58</v>
      </c>
      <c r="C2223" s="190" t="s">
        <v>147</v>
      </c>
      <c r="D2223" s="190" t="s">
        <v>147</v>
      </c>
      <c r="E2223" s="190" t="s">
        <v>147</v>
      </c>
      <c r="F2223" s="190" t="s">
        <v>146</v>
      </c>
      <c r="G2223" s="190" t="s">
        <v>146</v>
      </c>
      <c r="H2223" s="190" t="s">
        <v>147</v>
      </c>
      <c r="I2223" s="190" t="s">
        <v>146</v>
      </c>
      <c r="J2223" s="190" t="s">
        <v>146</v>
      </c>
      <c r="K2223" s="190" t="s">
        <v>146</v>
      </c>
      <c r="L2223" s="190" t="s">
        <v>146</v>
      </c>
      <c r="M2223" s="190" t="s">
        <v>146</v>
      </c>
      <c r="N2223" s="190" t="s">
        <v>146</v>
      </c>
    </row>
    <row r="2224" spans="1:14" x14ac:dyDescent="0.2">
      <c r="A2224" s="190">
        <v>812891</v>
      </c>
      <c r="B2224" s="190" t="s">
        <v>58</v>
      </c>
      <c r="D2224" s="190" t="s">
        <v>147</v>
      </c>
      <c r="E2224" s="190" t="s">
        <v>146</v>
      </c>
      <c r="F2224" s="190" t="s">
        <v>146</v>
      </c>
      <c r="G2224" s="190" t="s">
        <v>146</v>
      </c>
      <c r="J2224" s="190" t="s">
        <v>146</v>
      </c>
      <c r="K2224" s="190" t="s">
        <v>146</v>
      </c>
      <c r="L2224" s="190" t="s">
        <v>145</v>
      </c>
      <c r="M2224" s="190" t="s">
        <v>145</v>
      </c>
    </row>
    <row r="2225" spans="1:14" x14ac:dyDescent="0.2">
      <c r="A2225" s="190">
        <v>812892</v>
      </c>
      <c r="B2225" s="190" t="s">
        <v>58</v>
      </c>
      <c r="D2225" s="190" t="s">
        <v>147</v>
      </c>
      <c r="E2225" s="190" t="s">
        <v>147</v>
      </c>
      <c r="F2225" s="190" t="s">
        <v>147</v>
      </c>
      <c r="I2225" s="190" t="s">
        <v>146</v>
      </c>
      <c r="J2225" s="190" t="s">
        <v>146</v>
      </c>
      <c r="K2225" s="190" t="s">
        <v>146</v>
      </c>
      <c r="L2225" s="190" t="s">
        <v>146</v>
      </c>
      <c r="M2225" s="190" t="s">
        <v>146</v>
      </c>
      <c r="N2225" s="190" t="s">
        <v>147</v>
      </c>
    </row>
    <row r="2226" spans="1:14" x14ac:dyDescent="0.2">
      <c r="A2226" s="190">
        <v>812894</v>
      </c>
      <c r="B2226" s="190" t="s">
        <v>58</v>
      </c>
      <c r="C2226" s="190" t="s">
        <v>147</v>
      </c>
      <c r="D2226" s="190" t="s">
        <v>147</v>
      </c>
      <c r="E2226" s="190" t="s">
        <v>146</v>
      </c>
      <c r="F2226" s="190" t="s">
        <v>147</v>
      </c>
      <c r="H2226" s="190" t="s">
        <v>147</v>
      </c>
      <c r="I2226" s="190" t="s">
        <v>146</v>
      </c>
      <c r="J2226" s="190" t="s">
        <v>146</v>
      </c>
      <c r="K2226" s="190" t="s">
        <v>146</v>
      </c>
      <c r="L2226" s="190" t="s">
        <v>146</v>
      </c>
      <c r="M2226" s="190" t="s">
        <v>146</v>
      </c>
      <c r="N2226" s="190" t="s">
        <v>146</v>
      </c>
    </row>
    <row r="2227" spans="1:14" x14ac:dyDescent="0.2">
      <c r="A2227" s="190">
        <v>812895</v>
      </c>
      <c r="B2227" s="190" t="s">
        <v>58</v>
      </c>
      <c r="D2227" s="190" t="s">
        <v>146</v>
      </c>
      <c r="E2227" s="190" t="s">
        <v>145</v>
      </c>
      <c r="F2227" s="190" t="s">
        <v>146</v>
      </c>
      <c r="K2227" s="190" t="s">
        <v>146</v>
      </c>
      <c r="L2227" s="190" t="s">
        <v>146</v>
      </c>
    </row>
    <row r="2228" spans="1:14" x14ac:dyDescent="0.2">
      <c r="A2228" s="190">
        <v>812897</v>
      </c>
      <c r="B2228" s="190" t="s">
        <v>58</v>
      </c>
      <c r="E2228" s="190" t="s">
        <v>145</v>
      </c>
      <c r="F2228" s="190" t="s">
        <v>145</v>
      </c>
      <c r="G2228" s="190" t="s">
        <v>145</v>
      </c>
      <c r="J2228" s="190" t="s">
        <v>145</v>
      </c>
      <c r="K2228" s="190" t="s">
        <v>145</v>
      </c>
    </row>
    <row r="2229" spans="1:14" x14ac:dyDescent="0.2">
      <c r="A2229" s="190">
        <v>812900</v>
      </c>
      <c r="B2229" s="190" t="s">
        <v>58</v>
      </c>
      <c r="D2229" s="190" t="s">
        <v>147</v>
      </c>
      <c r="E2229" s="190" t="s">
        <v>145</v>
      </c>
      <c r="F2229" s="190" t="s">
        <v>146</v>
      </c>
      <c r="J2229" s="190" t="s">
        <v>146</v>
      </c>
      <c r="L2229" s="190" t="s">
        <v>147</v>
      </c>
      <c r="N2229" s="190" t="s">
        <v>147</v>
      </c>
    </row>
    <row r="2230" spans="1:14" x14ac:dyDescent="0.2">
      <c r="A2230" s="190">
        <v>812901</v>
      </c>
      <c r="B2230" s="190" t="s">
        <v>58</v>
      </c>
      <c r="C2230" s="190" t="s">
        <v>147</v>
      </c>
      <c r="D2230" s="190" t="s">
        <v>147</v>
      </c>
      <c r="E2230" s="190" t="s">
        <v>147</v>
      </c>
      <c r="F2230" s="190" t="s">
        <v>147</v>
      </c>
      <c r="G2230" s="190" t="s">
        <v>147</v>
      </c>
      <c r="H2230" s="190" t="s">
        <v>147</v>
      </c>
      <c r="I2230" s="190" t="s">
        <v>146</v>
      </c>
      <c r="J2230" s="190" t="s">
        <v>146</v>
      </c>
      <c r="K2230" s="190" t="s">
        <v>146</v>
      </c>
      <c r="L2230" s="190" t="s">
        <v>146</v>
      </c>
      <c r="M2230" s="190" t="s">
        <v>146</v>
      </c>
      <c r="N2230" s="190" t="s">
        <v>146</v>
      </c>
    </row>
    <row r="2231" spans="1:14" x14ac:dyDescent="0.2">
      <c r="A2231" s="190">
        <v>812902</v>
      </c>
      <c r="B2231" s="190" t="s">
        <v>58</v>
      </c>
      <c r="C2231" s="190" t="s">
        <v>147</v>
      </c>
      <c r="D2231" s="190" t="s">
        <v>147</v>
      </c>
      <c r="E2231" s="190" t="s">
        <v>146</v>
      </c>
      <c r="F2231" s="190" t="s">
        <v>147</v>
      </c>
      <c r="G2231" s="190" t="s">
        <v>147</v>
      </c>
      <c r="H2231" s="190" t="s">
        <v>147</v>
      </c>
      <c r="I2231" s="190" t="s">
        <v>146</v>
      </c>
      <c r="J2231" s="190" t="s">
        <v>146</v>
      </c>
      <c r="K2231" s="190" t="s">
        <v>146</v>
      </c>
      <c r="L2231" s="190" t="s">
        <v>146</v>
      </c>
      <c r="M2231" s="190" t="s">
        <v>146</v>
      </c>
      <c r="N2231" s="190" t="s">
        <v>146</v>
      </c>
    </row>
    <row r="2232" spans="1:14" x14ac:dyDescent="0.2">
      <c r="A2232" s="190">
        <v>812903</v>
      </c>
      <c r="B2232" s="190" t="s">
        <v>58</v>
      </c>
      <c r="C2232" s="190" t="s">
        <v>147</v>
      </c>
      <c r="F2232" s="190" t="s">
        <v>147</v>
      </c>
      <c r="I2232" s="190" t="s">
        <v>146</v>
      </c>
      <c r="J2232" s="190" t="s">
        <v>146</v>
      </c>
      <c r="K2232" s="190" t="s">
        <v>146</v>
      </c>
      <c r="L2232" s="190" t="s">
        <v>146</v>
      </c>
      <c r="M2232" s="190" t="s">
        <v>146</v>
      </c>
      <c r="N2232" s="190" t="s">
        <v>146</v>
      </c>
    </row>
    <row r="2233" spans="1:14" x14ac:dyDescent="0.2">
      <c r="A2233" s="190">
        <v>812904</v>
      </c>
      <c r="B2233" s="190" t="s">
        <v>58</v>
      </c>
      <c r="C2233" s="190" t="s">
        <v>147</v>
      </c>
      <c r="D2233" s="190" t="s">
        <v>147</v>
      </c>
      <c r="E2233" s="190" t="s">
        <v>147</v>
      </c>
      <c r="F2233" s="190" t="s">
        <v>147</v>
      </c>
      <c r="G2233" s="190" t="s">
        <v>147</v>
      </c>
      <c r="H2233" s="190" t="s">
        <v>147</v>
      </c>
      <c r="I2233" s="190" t="s">
        <v>146</v>
      </c>
      <c r="J2233" s="190" t="s">
        <v>146</v>
      </c>
      <c r="K2233" s="190" t="s">
        <v>146</v>
      </c>
      <c r="L2233" s="190" t="s">
        <v>146</v>
      </c>
      <c r="M2233" s="190" t="s">
        <v>146</v>
      </c>
      <c r="N2233" s="190" t="s">
        <v>146</v>
      </c>
    </row>
    <row r="2234" spans="1:14" x14ac:dyDescent="0.2">
      <c r="A2234" s="190">
        <v>812906</v>
      </c>
      <c r="B2234" s="190" t="s">
        <v>58</v>
      </c>
      <c r="D2234" s="190" t="s">
        <v>147</v>
      </c>
      <c r="E2234" s="190" t="s">
        <v>147</v>
      </c>
      <c r="F2234" s="190" t="s">
        <v>147</v>
      </c>
      <c r="G2234" s="190" t="s">
        <v>147</v>
      </c>
      <c r="J2234" s="190" t="s">
        <v>147</v>
      </c>
      <c r="K2234" s="190" t="s">
        <v>147</v>
      </c>
    </row>
    <row r="2235" spans="1:14" x14ac:dyDescent="0.2">
      <c r="A2235" s="190">
        <v>812907</v>
      </c>
      <c r="B2235" s="190" t="s">
        <v>58</v>
      </c>
      <c r="D2235" s="190" t="s">
        <v>145</v>
      </c>
      <c r="I2235" s="190" t="s">
        <v>147</v>
      </c>
      <c r="J2235" s="190" t="s">
        <v>147</v>
      </c>
      <c r="K2235" s="190" t="s">
        <v>145</v>
      </c>
      <c r="M2235" s="190" t="s">
        <v>145</v>
      </c>
      <c r="N2235" s="190" t="s">
        <v>145</v>
      </c>
    </row>
    <row r="2236" spans="1:14" x14ac:dyDescent="0.2">
      <c r="A2236" s="190">
        <v>812908</v>
      </c>
      <c r="B2236" s="190" t="s">
        <v>58</v>
      </c>
      <c r="C2236" s="190" t="s">
        <v>145</v>
      </c>
      <c r="D2236" s="190" t="s">
        <v>147</v>
      </c>
      <c r="E2236" s="190" t="s">
        <v>146</v>
      </c>
      <c r="F2236" s="190" t="s">
        <v>145</v>
      </c>
      <c r="G2236" s="190" t="s">
        <v>145</v>
      </c>
      <c r="H2236" s="190" t="s">
        <v>147</v>
      </c>
      <c r="I2236" s="190" t="s">
        <v>146</v>
      </c>
      <c r="J2236" s="190" t="s">
        <v>146</v>
      </c>
      <c r="K2236" s="190" t="s">
        <v>146</v>
      </c>
      <c r="L2236" s="190" t="s">
        <v>146</v>
      </c>
      <c r="M2236" s="190" t="s">
        <v>146</v>
      </c>
      <c r="N2236" s="190" t="s">
        <v>146</v>
      </c>
    </row>
    <row r="2237" spans="1:14" x14ac:dyDescent="0.2">
      <c r="A2237" s="190">
        <v>812910</v>
      </c>
      <c r="B2237" s="190" t="s">
        <v>58</v>
      </c>
      <c r="D2237" s="190" t="s">
        <v>147</v>
      </c>
      <c r="E2237" s="190" t="s">
        <v>145</v>
      </c>
      <c r="J2237" s="190" t="s">
        <v>145</v>
      </c>
      <c r="L2237" s="190" t="s">
        <v>146</v>
      </c>
      <c r="M2237" s="190" t="s">
        <v>145</v>
      </c>
    </row>
    <row r="2238" spans="1:14" x14ac:dyDescent="0.2">
      <c r="A2238" s="190">
        <v>812911</v>
      </c>
      <c r="B2238" s="190" t="s">
        <v>58</v>
      </c>
      <c r="C2238" s="190" t="s">
        <v>147</v>
      </c>
      <c r="D2238" s="190" t="s">
        <v>147</v>
      </c>
      <c r="E2238" s="190" t="s">
        <v>147</v>
      </c>
      <c r="F2238" s="190" t="s">
        <v>147</v>
      </c>
      <c r="H2238" s="190" t="s">
        <v>145</v>
      </c>
      <c r="K2238" s="190" t="s">
        <v>147</v>
      </c>
      <c r="L2238" s="190" t="s">
        <v>147</v>
      </c>
      <c r="M2238" s="190" t="s">
        <v>147</v>
      </c>
    </row>
    <row r="2239" spans="1:14" x14ac:dyDescent="0.2">
      <c r="A2239" s="190">
        <v>812912</v>
      </c>
      <c r="B2239" s="190" t="s">
        <v>58</v>
      </c>
      <c r="D2239" s="190" t="s">
        <v>146</v>
      </c>
      <c r="E2239" s="190" t="s">
        <v>146</v>
      </c>
      <c r="F2239" s="190" t="s">
        <v>146</v>
      </c>
      <c r="H2239" s="190" t="s">
        <v>146</v>
      </c>
      <c r="I2239" s="190" t="s">
        <v>147</v>
      </c>
      <c r="J2239" s="190" t="s">
        <v>146</v>
      </c>
      <c r="K2239" s="190" t="s">
        <v>146</v>
      </c>
      <c r="L2239" s="190" t="s">
        <v>147</v>
      </c>
      <c r="M2239" s="190" t="s">
        <v>146</v>
      </c>
      <c r="N2239" s="190" t="s">
        <v>146</v>
      </c>
    </row>
    <row r="2240" spans="1:14" x14ac:dyDescent="0.2">
      <c r="A2240" s="190">
        <v>812913</v>
      </c>
      <c r="B2240" s="190" t="s">
        <v>58</v>
      </c>
      <c r="E2240" s="190" t="s">
        <v>147</v>
      </c>
      <c r="F2240" s="190" t="s">
        <v>147</v>
      </c>
      <c r="H2240" s="190" t="s">
        <v>147</v>
      </c>
      <c r="I2240" s="190" t="s">
        <v>146</v>
      </c>
      <c r="J2240" s="190" t="s">
        <v>146</v>
      </c>
      <c r="K2240" s="190" t="s">
        <v>146</v>
      </c>
      <c r="L2240" s="190" t="s">
        <v>146</v>
      </c>
      <c r="M2240" s="190" t="s">
        <v>146</v>
      </c>
      <c r="N2240" s="190" t="s">
        <v>146</v>
      </c>
    </row>
    <row r="2241" spans="1:14" x14ac:dyDescent="0.2">
      <c r="A2241" s="190">
        <v>812914</v>
      </c>
      <c r="B2241" s="190" t="s">
        <v>58</v>
      </c>
      <c r="C2241" s="190" t="s">
        <v>147</v>
      </c>
      <c r="D2241" s="190" t="s">
        <v>146</v>
      </c>
      <c r="E2241" s="190" t="s">
        <v>146</v>
      </c>
      <c r="F2241" s="190" t="s">
        <v>147</v>
      </c>
      <c r="G2241" s="190" t="s">
        <v>146</v>
      </c>
      <c r="H2241" s="190" t="s">
        <v>147</v>
      </c>
      <c r="I2241" s="190" t="s">
        <v>146</v>
      </c>
      <c r="J2241" s="190" t="s">
        <v>146</v>
      </c>
      <c r="K2241" s="190" t="s">
        <v>146</v>
      </c>
      <c r="L2241" s="190" t="s">
        <v>146</v>
      </c>
      <c r="M2241" s="190" t="s">
        <v>146</v>
      </c>
      <c r="N2241" s="190" t="s">
        <v>146</v>
      </c>
    </row>
    <row r="2242" spans="1:14" x14ac:dyDescent="0.2">
      <c r="A2242" s="190">
        <v>812915</v>
      </c>
      <c r="B2242" s="190" t="s">
        <v>58</v>
      </c>
      <c r="C2242" s="190" t="s">
        <v>147</v>
      </c>
      <c r="D2242" s="190" t="s">
        <v>147</v>
      </c>
      <c r="E2242" s="190" t="s">
        <v>146</v>
      </c>
      <c r="F2242" s="190" t="s">
        <v>146</v>
      </c>
      <c r="G2242" s="190" t="s">
        <v>147</v>
      </c>
      <c r="H2242" s="190" t="s">
        <v>147</v>
      </c>
      <c r="I2242" s="190" t="s">
        <v>146</v>
      </c>
      <c r="J2242" s="190" t="s">
        <v>146</v>
      </c>
      <c r="K2242" s="190" t="s">
        <v>146</v>
      </c>
      <c r="L2242" s="190" t="s">
        <v>146</v>
      </c>
      <c r="M2242" s="190" t="s">
        <v>146</v>
      </c>
      <c r="N2242" s="190" t="s">
        <v>146</v>
      </c>
    </row>
    <row r="2243" spans="1:14" x14ac:dyDescent="0.2">
      <c r="A2243" s="190">
        <v>812916</v>
      </c>
      <c r="B2243" s="190" t="s">
        <v>58</v>
      </c>
      <c r="D2243" s="190" t="s">
        <v>145</v>
      </c>
      <c r="F2243" s="190" t="s">
        <v>145</v>
      </c>
      <c r="H2243" s="190" t="s">
        <v>147</v>
      </c>
      <c r="K2243" s="190" t="s">
        <v>145</v>
      </c>
      <c r="M2243" s="190" t="s">
        <v>145</v>
      </c>
      <c r="N2243" s="190" t="s">
        <v>147</v>
      </c>
    </row>
    <row r="2244" spans="1:14" x14ac:dyDescent="0.2">
      <c r="A2244" s="190">
        <v>812917</v>
      </c>
      <c r="B2244" s="190" t="s">
        <v>58</v>
      </c>
      <c r="C2244" s="190" t="s">
        <v>147</v>
      </c>
      <c r="D2244" s="190" t="s">
        <v>147</v>
      </c>
      <c r="E2244" s="190" t="s">
        <v>146</v>
      </c>
      <c r="F2244" s="190" t="s">
        <v>146</v>
      </c>
      <c r="G2244" s="190" t="s">
        <v>146</v>
      </c>
      <c r="H2244" s="190" t="s">
        <v>146</v>
      </c>
      <c r="I2244" s="190" t="s">
        <v>146</v>
      </c>
      <c r="J2244" s="190" t="s">
        <v>146</v>
      </c>
      <c r="K2244" s="190" t="s">
        <v>146</v>
      </c>
      <c r="L2244" s="190" t="s">
        <v>146</v>
      </c>
      <c r="M2244" s="190" t="s">
        <v>146</v>
      </c>
      <c r="N2244" s="190" t="s">
        <v>146</v>
      </c>
    </row>
    <row r="2245" spans="1:14" x14ac:dyDescent="0.2">
      <c r="A2245" s="190">
        <v>812918</v>
      </c>
      <c r="B2245" s="190" t="s">
        <v>58</v>
      </c>
      <c r="D2245" s="190" t="s">
        <v>145</v>
      </c>
      <c r="F2245" s="190" t="s">
        <v>145</v>
      </c>
      <c r="K2245" s="190" t="s">
        <v>147</v>
      </c>
      <c r="L2245" s="190" t="s">
        <v>147</v>
      </c>
      <c r="M2245" s="190" t="s">
        <v>145</v>
      </c>
    </row>
    <row r="2246" spans="1:14" x14ac:dyDescent="0.2">
      <c r="A2246" s="190">
        <v>812919</v>
      </c>
      <c r="B2246" s="190" t="s">
        <v>58</v>
      </c>
      <c r="C2246" s="190" t="s">
        <v>145</v>
      </c>
      <c r="D2246" s="190" t="s">
        <v>145</v>
      </c>
      <c r="E2246" s="190" t="s">
        <v>145</v>
      </c>
      <c r="F2246" s="190" t="s">
        <v>145</v>
      </c>
      <c r="G2246" s="190" t="s">
        <v>145</v>
      </c>
      <c r="H2246" s="190" t="s">
        <v>145</v>
      </c>
      <c r="J2246" s="190" t="s">
        <v>146</v>
      </c>
      <c r="K2246" s="190" t="s">
        <v>145</v>
      </c>
      <c r="M2246" s="190" t="s">
        <v>145</v>
      </c>
    </row>
    <row r="2247" spans="1:14" x14ac:dyDescent="0.2">
      <c r="A2247" s="190">
        <v>812920</v>
      </c>
      <c r="B2247" s="190" t="s">
        <v>58</v>
      </c>
      <c r="D2247" s="190" t="s">
        <v>146</v>
      </c>
      <c r="E2247" s="190" t="s">
        <v>146</v>
      </c>
      <c r="F2247" s="190" t="s">
        <v>147</v>
      </c>
      <c r="G2247" s="190" t="s">
        <v>147</v>
      </c>
      <c r="H2247" s="190" t="s">
        <v>147</v>
      </c>
      <c r="I2247" s="190" t="s">
        <v>146</v>
      </c>
      <c r="J2247" s="190" t="s">
        <v>146</v>
      </c>
      <c r="K2247" s="190" t="s">
        <v>146</v>
      </c>
      <c r="L2247" s="190" t="s">
        <v>146</v>
      </c>
      <c r="M2247" s="190" t="s">
        <v>146</v>
      </c>
      <c r="N2247" s="190" t="s">
        <v>146</v>
      </c>
    </row>
    <row r="2248" spans="1:14" x14ac:dyDescent="0.2">
      <c r="A2248" s="190">
        <v>812921</v>
      </c>
      <c r="B2248" s="190" t="s">
        <v>58</v>
      </c>
      <c r="C2248" s="190" t="s">
        <v>145</v>
      </c>
      <c r="D2248" s="190" t="s">
        <v>145</v>
      </c>
      <c r="E2248" s="190" t="s">
        <v>147</v>
      </c>
      <c r="F2248" s="190" t="s">
        <v>145</v>
      </c>
      <c r="I2248" s="190" t="s">
        <v>147</v>
      </c>
      <c r="J2248" s="190" t="s">
        <v>147</v>
      </c>
      <c r="K2248" s="190" t="s">
        <v>146</v>
      </c>
      <c r="L2248" s="190" t="s">
        <v>146</v>
      </c>
      <c r="M2248" s="190" t="s">
        <v>147</v>
      </c>
      <c r="N2248" s="190" t="s">
        <v>147</v>
      </c>
    </row>
    <row r="2249" spans="1:14" x14ac:dyDescent="0.2">
      <c r="A2249" s="190">
        <v>812922</v>
      </c>
      <c r="B2249" s="190" t="s">
        <v>58</v>
      </c>
      <c r="C2249" s="190" t="s">
        <v>147</v>
      </c>
      <c r="D2249" s="190" t="s">
        <v>147</v>
      </c>
      <c r="E2249" s="190" t="s">
        <v>147</v>
      </c>
      <c r="F2249" s="190" t="s">
        <v>147</v>
      </c>
      <c r="G2249" s="190" t="s">
        <v>145</v>
      </c>
      <c r="H2249" s="190" t="s">
        <v>147</v>
      </c>
      <c r="I2249" s="190" t="s">
        <v>146</v>
      </c>
      <c r="J2249" s="190" t="s">
        <v>146</v>
      </c>
      <c r="K2249" s="190" t="s">
        <v>146</v>
      </c>
      <c r="L2249" s="190" t="s">
        <v>146</v>
      </c>
      <c r="M2249" s="190" t="s">
        <v>146</v>
      </c>
      <c r="N2249" s="190" t="s">
        <v>146</v>
      </c>
    </row>
    <row r="2250" spans="1:14" x14ac:dyDescent="0.2">
      <c r="A2250" s="190">
        <v>812923</v>
      </c>
      <c r="B2250" s="190" t="s">
        <v>58</v>
      </c>
      <c r="D2250" s="190" t="s">
        <v>145</v>
      </c>
      <c r="E2250" s="190" t="s">
        <v>146</v>
      </c>
      <c r="F2250" s="190" t="s">
        <v>145</v>
      </c>
      <c r="G2250" s="190" t="s">
        <v>147</v>
      </c>
      <c r="H2250" s="190" t="s">
        <v>145</v>
      </c>
      <c r="J2250" s="190" t="s">
        <v>146</v>
      </c>
      <c r="K2250" s="190" t="s">
        <v>146</v>
      </c>
      <c r="L2250" s="190" t="s">
        <v>146</v>
      </c>
      <c r="M2250" s="190" t="s">
        <v>146</v>
      </c>
      <c r="N2250" s="190" t="s">
        <v>147</v>
      </c>
    </row>
    <row r="2251" spans="1:14" x14ac:dyDescent="0.2">
      <c r="A2251" s="190">
        <v>812924</v>
      </c>
      <c r="B2251" s="190" t="s">
        <v>58</v>
      </c>
      <c r="C2251" s="190" t="s">
        <v>147</v>
      </c>
      <c r="D2251" s="190" t="s">
        <v>147</v>
      </c>
      <c r="E2251" s="190" t="s">
        <v>147</v>
      </c>
      <c r="F2251" s="190" t="s">
        <v>147</v>
      </c>
      <c r="G2251" s="190" t="s">
        <v>147</v>
      </c>
      <c r="H2251" s="190" t="s">
        <v>147</v>
      </c>
      <c r="I2251" s="190" t="s">
        <v>146</v>
      </c>
      <c r="J2251" s="190" t="s">
        <v>146</v>
      </c>
      <c r="K2251" s="190" t="s">
        <v>146</v>
      </c>
      <c r="L2251" s="190" t="s">
        <v>146</v>
      </c>
      <c r="M2251" s="190" t="s">
        <v>146</v>
      </c>
      <c r="N2251" s="190" t="s">
        <v>146</v>
      </c>
    </row>
    <row r="2252" spans="1:14" x14ac:dyDescent="0.2">
      <c r="A2252" s="190">
        <v>812926</v>
      </c>
      <c r="B2252" s="190" t="s">
        <v>58</v>
      </c>
      <c r="C2252" s="190" t="s">
        <v>147</v>
      </c>
      <c r="D2252" s="190" t="s">
        <v>146</v>
      </c>
      <c r="E2252" s="190" t="s">
        <v>146</v>
      </c>
      <c r="F2252" s="190" t="s">
        <v>147</v>
      </c>
      <c r="G2252" s="190" t="s">
        <v>146</v>
      </c>
      <c r="H2252" s="190" t="s">
        <v>146</v>
      </c>
      <c r="I2252" s="190" t="s">
        <v>146</v>
      </c>
      <c r="J2252" s="190" t="s">
        <v>146</v>
      </c>
      <c r="K2252" s="190" t="s">
        <v>146</v>
      </c>
      <c r="L2252" s="190" t="s">
        <v>146</v>
      </c>
      <c r="M2252" s="190" t="s">
        <v>146</v>
      </c>
      <c r="N2252" s="190" t="s">
        <v>146</v>
      </c>
    </row>
    <row r="2253" spans="1:14" x14ac:dyDescent="0.2">
      <c r="A2253" s="190">
        <v>812927</v>
      </c>
      <c r="B2253" s="190" t="s">
        <v>58</v>
      </c>
      <c r="D2253" s="190" t="s">
        <v>145</v>
      </c>
      <c r="F2253" s="190" t="s">
        <v>145</v>
      </c>
      <c r="G2253" s="190" t="s">
        <v>145</v>
      </c>
      <c r="J2253" s="190" t="s">
        <v>145</v>
      </c>
      <c r="K2253" s="190" t="s">
        <v>145</v>
      </c>
      <c r="L2253" s="190" t="s">
        <v>145</v>
      </c>
    </row>
    <row r="2254" spans="1:14" x14ac:dyDescent="0.2">
      <c r="A2254" s="190">
        <v>812928</v>
      </c>
      <c r="B2254" s="190" t="s">
        <v>58</v>
      </c>
      <c r="C2254" s="190" t="s">
        <v>145</v>
      </c>
      <c r="D2254" s="190" t="s">
        <v>145</v>
      </c>
      <c r="E2254" s="190" t="s">
        <v>145</v>
      </c>
      <c r="F2254" s="190" t="s">
        <v>145</v>
      </c>
      <c r="G2254" s="190" t="s">
        <v>145</v>
      </c>
      <c r="H2254" s="190" t="s">
        <v>145</v>
      </c>
      <c r="I2254" s="190" t="s">
        <v>145</v>
      </c>
      <c r="J2254" s="190" t="s">
        <v>147</v>
      </c>
      <c r="K2254" s="190" t="s">
        <v>147</v>
      </c>
      <c r="L2254" s="190" t="s">
        <v>147</v>
      </c>
      <c r="M2254" s="190" t="s">
        <v>147</v>
      </c>
      <c r="N2254" s="190" t="s">
        <v>147</v>
      </c>
    </row>
    <row r="2255" spans="1:14" x14ac:dyDescent="0.2">
      <c r="A2255" s="190">
        <v>812930</v>
      </c>
      <c r="B2255" s="190" t="s">
        <v>58</v>
      </c>
      <c r="C2255" s="190" t="s">
        <v>145</v>
      </c>
      <c r="D2255" s="190" t="s">
        <v>147</v>
      </c>
      <c r="E2255" s="190" t="s">
        <v>147</v>
      </c>
      <c r="F2255" s="190" t="s">
        <v>145</v>
      </c>
      <c r="G2255" s="190" t="s">
        <v>145</v>
      </c>
      <c r="H2255" s="190" t="s">
        <v>147</v>
      </c>
      <c r="I2255" s="190" t="s">
        <v>146</v>
      </c>
      <c r="J2255" s="190" t="s">
        <v>146</v>
      </c>
      <c r="K2255" s="190" t="s">
        <v>146</v>
      </c>
      <c r="L2255" s="190" t="s">
        <v>146</v>
      </c>
      <c r="M2255" s="190" t="s">
        <v>146</v>
      </c>
      <c r="N2255" s="190" t="s">
        <v>146</v>
      </c>
    </row>
    <row r="2256" spans="1:14" x14ac:dyDescent="0.2">
      <c r="A2256" s="190">
        <v>812931</v>
      </c>
      <c r="B2256" s="190" t="s">
        <v>58</v>
      </c>
      <c r="C2256" s="190" t="s">
        <v>147</v>
      </c>
      <c r="D2256" s="190" t="s">
        <v>146</v>
      </c>
      <c r="E2256" s="190" t="s">
        <v>146</v>
      </c>
      <c r="F2256" s="190" t="s">
        <v>147</v>
      </c>
      <c r="G2256" s="190" t="s">
        <v>147</v>
      </c>
      <c r="H2256" s="190" t="s">
        <v>147</v>
      </c>
      <c r="I2256" s="190" t="s">
        <v>146</v>
      </c>
      <c r="J2256" s="190" t="s">
        <v>146</v>
      </c>
      <c r="K2256" s="190" t="s">
        <v>146</v>
      </c>
      <c r="L2256" s="190" t="s">
        <v>146</v>
      </c>
      <c r="M2256" s="190" t="s">
        <v>146</v>
      </c>
      <c r="N2256" s="190" t="s">
        <v>146</v>
      </c>
    </row>
    <row r="2257" spans="1:14" x14ac:dyDescent="0.2">
      <c r="A2257" s="190">
        <v>812932</v>
      </c>
      <c r="B2257" s="190" t="s">
        <v>58</v>
      </c>
      <c r="C2257" s="190" t="s">
        <v>145</v>
      </c>
      <c r="D2257" s="190" t="s">
        <v>145</v>
      </c>
      <c r="E2257" s="190" t="s">
        <v>145</v>
      </c>
      <c r="G2257" s="190" t="s">
        <v>147</v>
      </c>
      <c r="H2257" s="190" t="s">
        <v>146</v>
      </c>
      <c r="I2257" s="190" t="s">
        <v>146</v>
      </c>
      <c r="J2257" s="190" t="s">
        <v>146</v>
      </c>
      <c r="K2257" s="190" t="s">
        <v>146</v>
      </c>
      <c r="L2257" s="190" t="s">
        <v>147</v>
      </c>
      <c r="M2257" s="190" t="s">
        <v>146</v>
      </c>
      <c r="N2257" s="190" t="s">
        <v>146</v>
      </c>
    </row>
    <row r="2258" spans="1:14" x14ac:dyDescent="0.2">
      <c r="A2258" s="190">
        <v>812933</v>
      </c>
      <c r="B2258" s="190" t="s">
        <v>58</v>
      </c>
      <c r="C2258" s="190" t="s">
        <v>147</v>
      </c>
      <c r="D2258" s="190" t="s">
        <v>147</v>
      </c>
      <c r="G2258" s="190" t="s">
        <v>147</v>
      </c>
      <c r="H2258" s="190" t="s">
        <v>147</v>
      </c>
      <c r="I2258" s="190" t="s">
        <v>146</v>
      </c>
      <c r="J2258" s="190" t="s">
        <v>146</v>
      </c>
      <c r="K2258" s="190" t="s">
        <v>146</v>
      </c>
      <c r="L2258" s="190" t="s">
        <v>146</v>
      </c>
      <c r="M2258" s="190" t="s">
        <v>146</v>
      </c>
      <c r="N2258" s="190" t="s">
        <v>146</v>
      </c>
    </row>
    <row r="2259" spans="1:14" x14ac:dyDescent="0.2">
      <c r="A2259" s="190">
        <v>812934</v>
      </c>
      <c r="B2259" s="190" t="s">
        <v>58</v>
      </c>
      <c r="C2259" s="190" t="s">
        <v>147</v>
      </c>
      <c r="D2259" s="190" t="s">
        <v>147</v>
      </c>
      <c r="E2259" s="190" t="s">
        <v>147</v>
      </c>
      <c r="F2259" s="190" t="s">
        <v>147</v>
      </c>
      <c r="G2259" s="190" t="s">
        <v>147</v>
      </c>
      <c r="H2259" s="190" t="s">
        <v>147</v>
      </c>
      <c r="I2259" s="190" t="s">
        <v>146</v>
      </c>
      <c r="J2259" s="190" t="s">
        <v>146</v>
      </c>
      <c r="K2259" s="190" t="s">
        <v>146</v>
      </c>
      <c r="L2259" s="190" t="s">
        <v>146</v>
      </c>
      <c r="M2259" s="190" t="s">
        <v>146</v>
      </c>
      <c r="N2259" s="190" t="s">
        <v>146</v>
      </c>
    </row>
    <row r="2260" spans="1:14" x14ac:dyDescent="0.2">
      <c r="A2260" s="190">
        <v>812935</v>
      </c>
      <c r="B2260" s="190" t="s">
        <v>58</v>
      </c>
      <c r="C2260" s="190" t="s">
        <v>147</v>
      </c>
      <c r="D2260" s="190" t="s">
        <v>147</v>
      </c>
      <c r="E2260" s="190" t="s">
        <v>147</v>
      </c>
      <c r="G2260" s="190" t="s">
        <v>147</v>
      </c>
      <c r="H2260" s="190" t="s">
        <v>147</v>
      </c>
      <c r="I2260" s="190" t="s">
        <v>146</v>
      </c>
      <c r="J2260" s="190" t="s">
        <v>146</v>
      </c>
      <c r="K2260" s="190" t="s">
        <v>146</v>
      </c>
      <c r="L2260" s="190" t="s">
        <v>146</v>
      </c>
      <c r="M2260" s="190" t="s">
        <v>146</v>
      </c>
      <c r="N2260" s="190" t="s">
        <v>146</v>
      </c>
    </row>
    <row r="2261" spans="1:14" x14ac:dyDescent="0.2">
      <c r="A2261" s="190">
        <v>812936</v>
      </c>
      <c r="B2261" s="190" t="s">
        <v>58</v>
      </c>
      <c r="C2261" s="190" t="s">
        <v>145</v>
      </c>
      <c r="D2261" s="190" t="s">
        <v>147</v>
      </c>
      <c r="E2261" s="190" t="s">
        <v>145</v>
      </c>
      <c r="H2261" s="190" t="s">
        <v>145</v>
      </c>
      <c r="I2261" s="190" t="s">
        <v>147</v>
      </c>
      <c r="J2261" s="190" t="s">
        <v>147</v>
      </c>
      <c r="K2261" s="190" t="s">
        <v>146</v>
      </c>
      <c r="L2261" s="190" t="s">
        <v>146</v>
      </c>
      <c r="M2261" s="190" t="s">
        <v>147</v>
      </c>
      <c r="N2261" s="190" t="s">
        <v>147</v>
      </c>
    </row>
    <row r="2262" spans="1:14" x14ac:dyDescent="0.2">
      <c r="A2262" s="190">
        <v>812937</v>
      </c>
      <c r="B2262" s="190" t="s">
        <v>58</v>
      </c>
      <c r="C2262" s="190" t="s">
        <v>147</v>
      </c>
      <c r="D2262" s="190" t="s">
        <v>147</v>
      </c>
      <c r="E2262" s="190" t="s">
        <v>147</v>
      </c>
      <c r="F2262" s="190" t="s">
        <v>147</v>
      </c>
      <c r="G2262" s="190" t="s">
        <v>147</v>
      </c>
      <c r="H2262" s="190" t="s">
        <v>147</v>
      </c>
      <c r="I2262" s="190" t="s">
        <v>146</v>
      </c>
      <c r="J2262" s="190" t="s">
        <v>146</v>
      </c>
      <c r="K2262" s="190" t="s">
        <v>146</v>
      </c>
      <c r="L2262" s="190" t="s">
        <v>146</v>
      </c>
      <c r="M2262" s="190" t="s">
        <v>146</v>
      </c>
      <c r="N2262" s="190" t="s">
        <v>146</v>
      </c>
    </row>
    <row r="2263" spans="1:14" x14ac:dyDescent="0.2">
      <c r="A2263" s="190">
        <v>812938</v>
      </c>
      <c r="B2263" s="190" t="s">
        <v>58</v>
      </c>
      <c r="C2263" s="190" t="s">
        <v>147</v>
      </c>
      <c r="D2263" s="190" t="s">
        <v>147</v>
      </c>
      <c r="E2263" s="190" t="s">
        <v>146</v>
      </c>
      <c r="F2263" s="190" t="s">
        <v>146</v>
      </c>
      <c r="G2263" s="190" t="s">
        <v>146</v>
      </c>
      <c r="H2263" s="190" t="s">
        <v>146</v>
      </c>
      <c r="I2263" s="190" t="s">
        <v>146</v>
      </c>
      <c r="J2263" s="190" t="s">
        <v>146</v>
      </c>
      <c r="K2263" s="190" t="s">
        <v>146</v>
      </c>
      <c r="L2263" s="190" t="s">
        <v>146</v>
      </c>
      <c r="M2263" s="190" t="s">
        <v>146</v>
      </c>
      <c r="N2263" s="190" t="s">
        <v>146</v>
      </c>
    </row>
    <row r="2264" spans="1:14" x14ac:dyDescent="0.2">
      <c r="A2264" s="190">
        <v>812939</v>
      </c>
      <c r="B2264" s="190" t="s">
        <v>58</v>
      </c>
      <c r="C2264" s="190" t="s">
        <v>147</v>
      </c>
      <c r="D2264" s="190" t="s">
        <v>146</v>
      </c>
      <c r="E2264" s="190" t="s">
        <v>146</v>
      </c>
      <c r="F2264" s="190" t="s">
        <v>147</v>
      </c>
      <c r="G2264" s="190" t="s">
        <v>147</v>
      </c>
      <c r="H2264" s="190" t="s">
        <v>147</v>
      </c>
      <c r="I2264" s="190" t="s">
        <v>146</v>
      </c>
      <c r="J2264" s="190" t="s">
        <v>146</v>
      </c>
      <c r="K2264" s="190" t="s">
        <v>146</v>
      </c>
      <c r="L2264" s="190" t="s">
        <v>146</v>
      </c>
      <c r="M2264" s="190" t="s">
        <v>146</v>
      </c>
      <c r="N2264" s="190" t="s">
        <v>146</v>
      </c>
    </row>
    <row r="2265" spans="1:14" x14ac:dyDescent="0.2">
      <c r="A2265" s="190">
        <v>812940</v>
      </c>
      <c r="B2265" s="190" t="s">
        <v>58</v>
      </c>
      <c r="C2265" s="190" t="s">
        <v>146</v>
      </c>
      <c r="D2265" s="190" t="s">
        <v>146</v>
      </c>
      <c r="E2265" s="190" t="s">
        <v>146</v>
      </c>
      <c r="F2265" s="190" t="s">
        <v>146</v>
      </c>
      <c r="G2265" s="190" t="s">
        <v>146</v>
      </c>
      <c r="H2265" s="190" t="s">
        <v>146</v>
      </c>
      <c r="I2265" s="190" t="s">
        <v>146</v>
      </c>
      <c r="J2265" s="190" t="s">
        <v>146</v>
      </c>
      <c r="K2265" s="190" t="s">
        <v>146</v>
      </c>
      <c r="L2265" s="190" t="s">
        <v>146</v>
      </c>
      <c r="M2265" s="190" t="s">
        <v>146</v>
      </c>
      <c r="N2265" s="190" t="s">
        <v>146</v>
      </c>
    </row>
    <row r="2266" spans="1:14" x14ac:dyDescent="0.2">
      <c r="A2266" s="190">
        <v>812941</v>
      </c>
      <c r="B2266" s="190" t="s">
        <v>58</v>
      </c>
      <c r="C2266" s="190" t="s">
        <v>147</v>
      </c>
      <c r="D2266" s="190" t="s">
        <v>147</v>
      </c>
      <c r="E2266" s="190" t="s">
        <v>146</v>
      </c>
      <c r="F2266" s="190" t="s">
        <v>146</v>
      </c>
      <c r="G2266" s="190" t="s">
        <v>146</v>
      </c>
      <c r="H2266" s="190" t="s">
        <v>146</v>
      </c>
      <c r="I2266" s="190" t="s">
        <v>146</v>
      </c>
      <c r="J2266" s="190" t="s">
        <v>146</v>
      </c>
      <c r="K2266" s="190" t="s">
        <v>146</v>
      </c>
      <c r="L2266" s="190" t="s">
        <v>146</v>
      </c>
      <c r="M2266" s="190" t="s">
        <v>146</v>
      </c>
      <c r="N2266" s="190" t="s">
        <v>146</v>
      </c>
    </row>
    <row r="2267" spans="1:14" x14ac:dyDescent="0.2">
      <c r="A2267" s="190">
        <v>812942</v>
      </c>
      <c r="B2267" s="190" t="s">
        <v>58</v>
      </c>
      <c r="C2267" s="190" t="s">
        <v>146</v>
      </c>
      <c r="D2267" s="190" t="s">
        <v>147</v>
      </c>
      <c r="E2267" s="190" t="s">
        <v>147</v>
      </c>
      <c r="F2267" s="190" t="s">
        <v>147</v>
      </c>
      <c r="G2267" s="190" t="s">
        <v>146</v>
      </c>
      <c r="H2267" s="190" t="s">
        <v>146</v>
      </c>
      <c r="I2267" s="190" t="s">
        <v>146</v>
      </c>
      <c r="J2267" s="190" t="s">
        <v>146</v>
      </c>
      <c r="K2267" s="190" t="s">
        <v>146</v>
      </c>
      <c r="L2267" s="190" t="s">
        <v>146</v>
      </c>
      <c r="M2267" s="190" t="s">
        <v>146</v>
      </c>
      <c r="N2267" s="190" t="s">
        <v>146</v>
      </c>
    </row>
    <row r="2268" spans="1:14" x14ac:dyDescent="0.2">
      <c r="A2268" s="190">
        <v>812943</v>
      </c>
      <c r="B2268" s="190" t="s">
        <v>58</v>
      </c>
      <c r="C2268" s="190" t="s">
        <v>147</v>
      </c>
      <c r="D2268" s="190" t="s">
        <v>147</v>
      </c>
      <c r="E2268" s="190" t="s">
        <v>146</v>
      </c>
      <c r="F2268" s="190" t="s">
        <v>146</v>
      </c>
      <c r="G2268" s="190" t="s">
        <v>147</v>
      </c>
      <c r="H2268" s="190" t="s">
        <v>147</v>
      </c>
      <c r="I2268" s="190" t="s">
        <v>146</v>
      </c>
      <c r="J2268" s="190" t="s">
        <v>146</v>
      </c>
      <c r="K2268" s="190" t="s">
        <v>146</v>
      </c>
      <c r="L2268" s="190" t="s">
        <v>146</v>
      </c>
      <c r="M2268" s="190" t="s">
        <v>146</v>
      </c>
      <c r="N2268" s="190" t="s">
        <v>146</v>
      </c>
    </row>
    <row r="2269" spans="1:14" x14ac:dyDescent="0.2">
      <c r="A2269" s="190">
        <v>812944</v>
      </c>
      <c r="B2269" s="190" t="s">
        <v>58</v>
      </c>
      <c r="C2269" s="190" t="s">
        <v>147</v>
      </c>
      <c r="D2269" s="190" t="s">
        <v>147</v>
      </c>
      <c r="E2269" s="190" t="s">
        <v>147</v>
      </c>
      <c r="F2269" s="190" t="s">
        <v>146</v>
      </c>
      <c r="G2269" s="190" t="s">
        <v>146</v>
      </c>
      <c r="H2269" s="190" t="s">
        <v>147</v>
      </c>
      <c r="I2269" s="190" t="s">
        <v>146</v>
      </c>
      <c r="J2269" s="190" t="s">
        <v>146</v>
      </c>
      <c r="K2269" s="190" t="s">
        <v>146</v>
      </c>
      <c r="L2269" s="190" t="s">
        <v>146</v>
      </c>
      <c r="M2269" s="190" t="s">
        <v>146</v>
      </c>
      <c r="N2269" s="190" t="s">
        <v>146</v>
      </c>
    </row>
    <row r="2270" spans="1:14" x14ac:dyDescent="0.2">
      <c r="A2270" s="190">
        <v>812946</v>
      </c>
      <c r="B2270" s="190" t="s">
        <v>58</v>
      </c>
      <c r="C2270" s="190" t="s">
        <v>147</v>
      </c>
      <c r="D2270" s="190" t="s">
        <v>147</v>
      </c>
      <c r="E2270" s="190" t="s">
        <v>146</v>
      </c>
      <c r="F2270" s="190" t="s">
        <v>146</v>
      </c>
      <c r="G2270" s="190" t="s">
        <v>146</v>
      </c>
      <c r="H2270" s="190" t="s">
        <v>146</v>
      </c>
      <c r="I2270" s="190" t="s">
        <v>146</v>
      </c>
      <c r="J2270" s="190" t="s">
        <v>146</v>
      </c>
      <c r="K2270" s="190" t="s">
        <v>146</v>
      </c>
      <c r="L2270" s="190" t="s">
        <v>146</v>
      </c>
      <c r="M2270" s="190" t="s">
        <v>146</v>
      </c>
      <c r="N2270" s="190" t="s">
        <v>146</v>
      </c>
    </row>
    <row r="2271" spans="1:14" x14ac:dyDescent="0.2">
      <c r="A2271" s="190">
        <v>812947</v>
      </c>
      <c r="B2271" s="190" t="s">
        <v>58</v>
      </c>
      <c r="C2271" s="190" t="s">
        <v>145</v>
      </c>
      <c r="I2271" s="190" t="s">
        <v>145</v>
      </c>
      <c r="J2271" s="190" t="s">
        <v>145</v>
      </c>
      <c r="K2271" s="190" t="s">
        <v>147</v>
      </c>
      <c r="N2271" s="190" t="s">
        <v>145</v>
      </c>
    </row>
    <row r="2272" spans="1:14" x14ac:dyDescent="0.2">
      <c r="A2272" s="190">
        <v>812948</v>
      </c>
      <c r="B2272" s="190" t="s">
        <v>58</v>
      </c>
      <c r="C2272" s="190" t="s">
        <v>147</v>
      </c>
      <c r="D2272" s="190" t="s">
        <v>145</v>
      </c>
      <c r="E2272" s="190" t="s">
        <v>146</v>
      </c>
      <c r="H2272" s="190" t="s">
        <v>145</v>
      </c>
      <c r="I2272" s="190" t="s">
        <v>147</v>
      </c>
      <c r="M2272" s="190" t="s">
        <v>147</v>
      </c>
    </row>
    <row r="2273" spans="1:14" x14ac:dyDescent="0.2">
      <c r="A2273" s="190">
        <v>812949</v>
      </c>
      <c r="B2273" s="190" t="s">
        <v>58</v>
      </c>
      <c r="C2273" s="190" t="s">
        <v>147</v>
      </c>
      <c r="D2273" s="190" t="s">
        <v>147</v>
      </c>
      <c r="E2273" s="190" t="s">
        <v>146</v>
      </c>
      <c r="F2273" s="190" t="s">
        <v>147</v>
      </c>
      <c r="G2273" s="190" t="s">
        <v>147</v>
      </c>
      <c r="H2273" s="190" t="s">
        <v>147</v>
      </c>
      <c r="I2273" s="190" t="s">
        <v>146</v>
      </c>
      <c r="J2273" s="190" t="s">
        <v>146</v>
      </c>
      <c r="K2273" s="190" t="s">
        <v>146</v>
      </c>
      <c r="L2273" s="190" t="s">
        <v>146</v>
      </c>
      <c r="M2273" s="190" t="s">
        <v>146</v>
      </c>
      <c r="N2273" s="190" t="s">
        <v>146</v>
      </c>
    </row>
    <row r="2274" spans="1:14" x14ac:dyDescent="0.2">
      <c r="A2274" s="190">
        <v>812950</v>
      </c>
      <c r="B2274" s="190" t="s">
        <v>58</v>
      </c>
      <c r="D2274" s="190" t="s">
        <v>147</v>
      </c>
      <c r="F2274" s="190" t="s">
        <v>147</v>
      </c>
      <c r="G2274" s="190" t="s">
        <v>147</v>
      </c>
      <c r="H2274" s="190" t="s">
        <v>147</v>
      </c>
      <c r="I2274" s="190" t="s">
        <v>146</v>
      </c>
      <c r="J2274" s="190" t="s">
        <v>146</v>
      </c>
      <c r="K2274" s="190" t="s">
        <v>146</v>
      </c>
      <c r="L2274" s="190" t="s">
        <v>146</v>
      </c>
      <c r="M2274" s="190" t="s">
        <v>146</v>
      </c>
      <c r="N2274" s="190" t="s">
        <v>146</v>
      </c>
    </row>
    <row r="2275" spans="1:14" x14ac:dyDescent="0.2">
      <c r="A2275" s="190">
        <v>812952</v>
      </c>
      <c r="B2275" s="190" t="s">
        <v>58</v>
      </c>
      <c r="C2275" s="190" t="s">
        <v>147</v>
      </c>
      <c r="D2275" s="190" t="s">
        <v>147</v>
      </c>
      <c r="E2275" s="190" t="s">
        <v>147</v>
      </c>
      <c r="F2275" s="190" t="s">
        <v>147</v>
      </c>
      <c r="G2275" s="190" t="s">
        <v>147</v>
      </c>
      <c r="H2275" s="190" t="s">
        <v>147</v>
      </c>
      <c r="I2275" s="190" t="s">
        <v>146</v>
      </c>
      <c r="J2275" s="190" t="s">
        <v>146</v>
      </c>
      <c r="K2275" s="190" t="s">
        <v>146</v>
      </c>
      <c r="L2275" s="190" t="s">
        <v>146</v>
      </c>
      <c r="M2275" s="190" t="s">
        <v>146</v>
      </c>
      <c r="N2275" s="190" t="s">
        <v>146</v>
      </c>
    </row>
    <row r="2276" spans="1:14" x14ac:dyDescent="0.2">
      <c r="A2276" s="190">
        <v>812953</v>
      </c>
      <c r="B2276" s="190" t="s">
        <v>58</v>
      </c>
      <c r="C2276" s="190" t="s">
        <v>147</v>
      </c>
      <c r="D2276" s="190" t="s">
        <v>147</v>
      </c>
      <c r="E2276" s="190" t="s">
        <v>146</v>
      </c>
      <c r="F2276" s="190" t="s">
        <v>147</v>
      </c>
      <c r="G2276" s="190" t="s">
        <v>147</v>
      </c>
      <c r="H2276" s="190" t="s">
        <v>146</v>
      </c>
      <c r="I2276" s="190" t="s">
        <v>146</v>
      </c>
      <c r="J2276" s="190" t="s">
        <v>146</v>
      </c>
      <c r="K2276" s="190" t="s">
        <v>146</v>
      </c>
      <c r="L2276" s="190" t="s">
        <v>146</v>
      </c>
      <c r="M2276" s="190" t="s">
        <v>146</v>
      </c>
      <c r="N2276" s="190" t="s">
        <v>146</v>
      </c>
    </row>
    <row r="2277" spans="1:14" x14ac:dyDescent="0.2">
      <c r="A2277" s="190">
        <v>812954</v>
      </c>
      <c r="B2277" s="190" t="s">
        <v>58</v>
      </c>
      <c r="C2277" s="190" t="s">
        <v>147</v>
      </c>
      <c r="D2277" s="190" t="s">
        <v>147</v>
      </c>
      <c r="E2277" s="190" t="s">
        <v>147</v>
      </c>
      <c r="F2277" s="190" t="s">
        <v>147</v>
      </c>
      <c r="G2277" s="190" t="s">
        <v>147</v>
      </c>
      <c r="H2277" s="190" t="s">
        <v>146</v>
      </c>
      <c r="I2277" s="190" t="s">
        <v>146</v>
      </c>
      <c r="J2277" s="190" t="s">
        <v>146</v>
      </c>
      <c r="K2277" s="190" t="s">
        <v>146</v>
      </c>
      <c r="L2277" s="190" t="s">
        <v>146</v>
      </c>
      <c r="M2277" s="190" t="s">
        <v>146</v>
      </c>
      <c r="N2277" s="190" t="s">
        <v>146</v>
      </c>
    </row>
    <row r="2278" spans="1:14" x14ac:dyDescent="0.2">
      <c r="A2278" s="190">
        <v>812955</v>
      </c>
      <c r="B2278" s="190" t="s">
        <v>58</v>
      </c>
      <c r="C2278" s="190" t="s">
        <v>147</v>
      </c>
      <c r="D2278" s="190" t="s">
        <v>147</v>
      </c>
      <c r="E2278" s="190" t="s">
        <v>146</v>
      </c>
      <c r="F2278" s="190" t="s">
        <v>146</v>
      </c>
      <c r="G2278" s="190" t="s">
        <v>147</v>
      </c>
      <c r="H2278" s="190" t="s">
        <v>147</v>
      </c>
      <c r="I2278" s="190" t="s">
        <v>146</v>
      </c>
      <c r="J2278" s="190" t="s">
        <v>146</v>
      </c>
      <c r="K2278" s="190" t="s">
        <v>146</v>
      </c>
      <c r="L2278" s="190" t="s">
        <v>146</v>
      </c>
      <c r="M2278" s="190" t="s">
        <v>146</v>
      </c>
      <c r="N2278" s="190" t="s">
        <v>146</v>
      </c>
    </row>
    <row r="2279" spans="1:14" x14ac:dyDescent="0.2">
      <c r="A2279" s="190">
        <v>812956</v>
      </c>
      <c r="B2279" s="190" t="s">
        <v>58</v>
      </c>
      <c r="C2279" s="190" t="s">
        <v>146</v>
      </c>
      <c r="D2279" s="190" t="s">
        <v>146</v>
      </c>
      <c r="E2279" s="190" t="s">
        <v>146</v>
      </c>
      <c r="F2279" s="190" t="s">
        <v>146</v>
      </c>
      <c r="G2279" s="190" t="s">
        <v>146</v>
      </c>
      <c r="H2279" s="190" t="s">
        <v>146</v>
      </c>
      <c r="I2279" s="190" t="s">
        <v>146</v>
      </c>
      <c r="J2279" s="190" t="s">
        <v>146</v>
      </c>
      <c r="K2279" s="190" t="s">
        <v>146</v>
      </c>
      <c r="L2279" s="190" t="s">
        <v>146</v>
      </c>
      <c r="M2279" s="190" t="s">
        <v>146</v>
      </c>
      <c r="N2279" s="190" t="s">
        <v>146</v>
      </c>
    </row>
    <row r="2280" spans="1:14" x14ac:dyDescent="0.2">
      <c r="A2280" s="190">
        <v>812957</v>
      </c>
      <c r="B2280" s="190" t="s">
        <v>58</v>
      </c>
      <c r="C2280" s="190" t="s">
        <v>146</v>
      </c>
      <c r="D2280" s="190" t="s">
        <v>146</v>
      </c>
      <c r="E2280" s="190" t="s">
        <v>146</v>
      </c>
      <c r="F2280" s="190" t="s">
        <v>147</v>
      </c>
      <c r="G2280" s="190" t="s">
        <v>146</v>
      </c>
      <c r="H2280" s="190" t="s">
        <v>147</v>
      </c>
      <c r="I2280" s="190" t="s">
        <v>146</v>
      </c>
      <c r="J2280" s="190" t="s">
        <v>146</v>
      </c>
      <c r="K2280" s="190" t="s">
        <v>146</v>
      </c>
      <c r="L2280" s="190" t="s">
        <v>146</v>
      </c>
      <c r="M2280" s="190" t="s">
        <v>146</v>
      </c>
      <c r="N2280" s="190" t="s">
        <v>146</v>
      </c>
    </row>
    <row r="2281" spans="1:14" x14ac:dyDescent="0.2">
      <c r="A2281" s="190">
        <v>812958</v>
      </c>
      <c r="B2281" s="190" t="s">
        <v>58</v>
      </c>
      <c r="C2281" s="190" t="s">
        <v>147</v>
      </c>
      <c r="D2281" s="190" t="s">
        <v>147</v>
      </c>
      <c r="E2281" s="190" t="s">
        <v>146</v>
      </c>
      <c r="F2281" s="190" t="s">
        <v>146</v>
      </c>
      <c r="H2281" s="190" t="s">
        <v>147</v>
      </c>
      <c r="I2281" s="190" t="s">
        <v>147</v>
      </c>
      <c r="M2281" s="190" t="s">
        <v>147</v>
      </c>
      <c r="N2281" s="190" t="s">
        <v>147</v>
      </c>
    </row>
    <row r="2282" spans="1:14" x14ac:dyDescent="0.2">
      <c r="A2282" s="190">
        <v>812959</v>
      </c>
      <c r="B2282" s="190" t="s">
        <v>58</v>
      </c>
      <c r="C2282" s="190" t="s">
        <v>147</v>
      </c>
      <c r="D2282" s="190" t="s">
        <v>147</v>
      </c>
      <c r="E2282" s="190" t="s">
        <v>147</v>
      </c>
      <c r="F2282" s="190" t="s">
        <v>147</v>
      </c>
      <c r="G2282" s="190" t="s">
        <v>146</v>
      </c>
      <c r="H2282" s="190" t="s">
        <v>147</v>
      </c>
      <c r="I2282" s="190" t="s">
        <v>146</v>
      </c>
      <c r="J2282" s="190" t="s">
        <v>146</v>
      </c>
      <c r="K2282" s="190" t="s">
        <v>146</v>
      </c>
      <c r="L2282" s="190" t="s">
        <v>146</v>
      </c>
      <c r="M2282" s="190" t="s">
        <v>146</v>
      </c>
      <c r="N2282" s="190" t="s">
        <v>146</v>
      </c>
    </row>
    <row r="2283" spans="1:14" x14ac:dyDescent="0.2">
      <c r="A2283" s="190">
        <v>812960</v>
      </c>
      <c r="B2283" s="190" t="s">
        <v>58</v>
      </c>
      <c r="C2283" s="190" t="s">
        <v>147</v>
      </c>
      <c r="D2283" s="190" t="s">
        <v>147</v>
      </c>
      <c r="E2283" s="190" t="s">
        <v>147</v>
      </c>
      <c r="F2283" s="190" t="s">
        <v>147</v>
      </c>
      <c r="G2283" s="190" t="s">
        <v>147</v>
      </c>
      <c r="H2283" s="190" t="s">
        <v>147</v>
      </c>
      <c r="I2283" s="190" t="s">
        <v>146</v>
      </c>
      <c r="J2283" s="190" t="s">
        <v>146</v>
      </c>
      <c r="K2283" s="190" t="s">
        <v>146</v>
      </c>
      <c r="L2283" s="190" t="s">
        <v>146</v>
      </c>
      <c r="M2283" s="190" t="s">
        <v>146</v>
      </c>
      <c r="N2283" s="190" t="s">
        <v>146</v>
      </c>
    </row>
    <row r="2284" spans="1:14" x14ac:dyDescent="0.2">
      <c r="A2284" s="190">
        <v>812961</v>
      </c>
      <c r="B2284" s="190" t="s">
        <v>58</v>
      </c>
      <c r="C2284" s="190" t="s">
        <v>147</v>
      </c>
      <c r="D2284" s="190" t="s">
        <v>147</v>
      </c>
      <c r="E2284" s="190" t="s">
        <v>147</v>
      </c>
      <c r="F2284" s="190" t="s">
        <v>147</v>
      </c>
      <c r="G2284" s="190" t="s">
        <v>147</v>
      </c>
      <c r="H2284" s="190" t="s">
        <v>147</v>
      </c>
      <c r="I2284" s="190" t="s">
        <v>146</v>
      </c>
      <c r="J2284" s="190" t="s">
        <v>146</v>
      </c>
      <c r="K2284" s="190" t="s">
        <v>146</v>
      </c>
      <c r="L2284" s="190" t="s">
        <v>146</v>
      </c>
      <c r="M2284" s="190" t="s">
        <v>146</v>
      </c>
      <c r="N2284" s="190" t="s">
        <v>146</v>
      </c>
    </row>
    <row r="2285" spans="1:14" x14ac:dyDescent="0.2">
      <c r="A2285" s="190">
        <v>812962</v>
      </c>
      <c r="B2285" s="190" t="s">
        <v>58</v>
      </c>
      <c r="C2285" s="190" t="s">
        <v>147</v>
      </c>
      <c r="D2285" s="190" t="s">
        <v>147</v>
      </c>
      <c r="E2285" s="190" t="s">
        <v>147</v>
      </c>
      <c r="F2285" s="190" t="s">
        <v>147</v>
      </c>
      <c r="G2285" s="190" t="s">
        <v>147</v>
      </c>
      <c r="H2285" s="190" t="s">
        <v>147</v>
      </c>
      <c r="I2285" s="190" t="s">
        <v>146</v>
      </c>
      <c r="J2285" s="190" t="s">
        <v>146</v>
      </c>
      <c r="K2285" s="190" t="s">
        <v>146</v>
      </c>
      <c r="L2285" s="190" t="s">
        <v>146</v>
      </c>
      <c r="M2285" s="190" t="s">
        <v>146</v>
      </c>
      <c r="N2285" s="190" t="s">
        <v>146</v>
      </c>
    </row>
    <row r="2286" spans="1:14" x14ac:dyDescent="0.2">
      <c r="A2286" s="190">
        <v>812963</v>
      </c>
      <c r="B2286" s="190" t="s">
        <v>58</v>
      </c>
      <c r="D2286" s="190" t="s">
        <v>147</v>
      </c>
      <c r="E2286" s="190" t="s">
        <v>147</v>
      </c>
      <c r="F2286" s="190" t="s">
        <v>145</v>
      </c>
      <c r="H2286" s="190" t="s">
        <v>147</v>
      </c>
      <c r="J2286" s="190" t="s">
        <v>147</v>
      </c>
      <c r="M2286" s="190" t="s">
        <v>147</v>
      </c>
      <c r="N2286" s="190" t="s">
        <v>147</v>
      </c>
    </row>
    <row r="2287" spans="1:14" x14ac:dyDescent="0.2">
      <c r="A2287" s="190">
        <v>812964</v>
      </c>
      <c r="B2287" s="190" t="s">
        <v>58</v>
      </c>
      <c r="C2287" s="190" t="s">
        <v>145</v>
      </c>
      <c r="D2287" s="190" t="s">
        <v>145</v>
      </c>
      <c r="F2287" s="190" t="s">
        <v>147</v>
      </c>
      <c r="G2287" s="190" t="s">
        <v>146</v>
      </c>
      <c r="I2287" s="190" t="s">
        <v>147</v>
      </c>
      <c r="J2287" s="190" t="s">
        <v>146</v>
      </c>
      <c r="K2287" s="190" t="s">
        <v>146</v>
      </c>
      <c r="L2287" s="190" t="s">
        <v>146</v>
      </c>
      <c r="M2287" s="190" t="s">
        <v>147</v>
      </c>
      <c r="N2287" s="190" t="s">
        <v>147</v>
      </c>
    </row>
    <row r="2288" spans="1:14" x14ac:dyDescent="0.2">
      <c r="A2288" s="190">
        <v>812965</v>
      </c>
      <c r="B2288" s="190" t="s">
        <v>58</v>
      </c>
      <c r="C2288" s="190" t="s">
        <v>147</v>
      </c>
      <c r="D2288" s="190" t="s">
        <v>147</v>
      </c>
      <c r="E2288" s="190" t="s">
        <v>147</v>
      </c>
      <c r="F2288" s="190" t="s">
        <v>146</v>
      </c>
      <c r="G2288" s="190" t="s">
        <v>147</v>
      </c>
      <c r="H2288" s="190" t="s">
        <v>147</v>
      </c>
      <c r="I2288" s="190" t="s">
        <v>146</v>
      </c>
      <c r="J2288" s="190" t="s">
        <v>146</v>
      </c>
      <c r="K2288" s="190" t="s">
        <v>146</v>
      </c>
      <c r="L2288" s="190" t="s">
        <v>146</v>
      </c>
      <c r="M2288" s="190" t="s">
        <v>146</v>
      </c>
      <c r="N2288" s="190" t="s">
        <v>146</v>
      </c>
    </row>
    <row r="2289" spans="1:14" x14ac:dyDescent="0.2">
      <c r="A2289" s="190">
        <v>812966</v>
      </c>
      <c r="B2289" s="190" t="s">
        <v>58</v>
      </c>
      <c r="C2289" s="190" t="s">
        <v>147</v>
      </c>
      <c r="D2289" s="190" t="s">
        <v>147</v>
      </c>
      <c r="E2289" s="190" t="s">
        <v>147</v>
      </c>
      <c r="F2289" s="190" t="s">
        <v>147</v>
      </c>
      <c r="G2289" s="190" t="s">
        <v>147</v>
      </c>
      <c r="H2289" s="190" t="s">
        <v>147</v>
      </c>
      <c r="I2289" s="190" t="s">
        <v>146</v>
      </c>
      <c r="J2289" s="190" t="s">
        <v>146</v>
      </c>
      <c r="K2289" s="190" t="s">
        <v>146</v>
      </c>
      <c r="L2289" s="190" t="s">
        <v>146</v>
      </c>
      <c r="M2289" s="190" t="s">
        <v>146</v>
      </c>
      <c r="N2289" s="190" t="s">
        <v>146</v>
      </c>
    </row>
    <row r="2290" spans="1:14" x14ac:dyDescent="0.2">
      <c r="A2290" s="190">
        <v>812967</v>
      </c>
      <c r="B2290" s="190" t="s">
        <v>58</v>
      </c>
      <c r="C2290" s="190" t="s">
        <v>146</v>
      </c>
      <c r="D2290" s="190" t="s">
        <v>146</v>
      </c>
      <c r="E2290" s="190" t="s">
        <v>146</v>
      </c>
      <c r="F2290" s="190" t="s">
        <v>146</v>
      </c>
      <c r="G2290" s="190" t="s">
        <v>146</v>
      </c>
      <c r="H2290" s="190" t="s">
        <v>146</v>
      </c>
      <c r="I2290" s="190" t="s">
        <v>146</v>
      </c>
      <c r="J2290" s="190" t="s">
        <v>146</v>
      </c>
      <c r="K2290" s="190" t="s">
        <v>146</v>
      </c>
      <c r="L2290" s="190" t="s">
        <v>146</v>
      </c>
      <c r="M2290" s="190" t="s">
        <v>146</v>
      </c>
      <c r="N2290" s="190" t="s">
        <v>146</v>
      </c>
    </row>
    <row r="2291" spans="1:14" x14ac:dyDescent="0.2">
      <c r="A2291" s="190">
        <v>812968</v>
      </c>
      <c r="B2291" s="190" t="s">
        <v>58</v>
      </c>
      <c r="C2291" s="190" t="s">
        <v>147</v>
      </c>
      <c r="D2291" s="190" t="s">
        <v>146</v>
      </c>
      <c r="E2291" s="190" t="s">
        <v>146</v>
      </c>
      <c r="F2291" s="190" t="s">
        <v>146</v>
      </c>
      <c r="G2291" s="190" t="s">
        <v>147</v>
      </c>
      <c r="H2291" s="190" t="s">
        <v>146</v>
      </c>
      <c r="I2291" s="190" t="s">
        <v>146</v>
      </c>
      <c r="J2291" s="190" t="s">
        <v>146</v>
      </c>
      <c r="K2291" s="190" t="s">
        <v>146</v>
      </c>
      <c r="L2291" s="190" t="s">
        <v>146</v>
      </c>
      <c r="M2291" s="190" t="s">
        <v>146</v>
      </c>
      <c r="N2291" s="190" t="s">
        <v>146</v>
      </c>
    </row>
    <row r="2292" spans="1:14" x14ac:dyDescent="0.2">
      <c r="A2292" s="190">
        <v>812969</v>
      </c>
      <c r="B2292" s="190" t="s">
        <v>58</v>
      </c>
      <c r="C2292" s="190" t="s">
        <v>146</v>
      </c>
      <c r="D2292" s="190" t="s">
        <v>146</v>
      </c>
      <c r="G2292" s="190" t="s">
        <v>145</v>
      </c>
      <c r="I2292" s="190" t="s">
        <v>145</v>
      </c>
      <c r="K2292" s="190" t="s">
        <v>147</v>
      </c>
      <c r="L2292" s="190" t="s">
        <v>146</v>
      </c>
      <c r="M2292" s="190" t="s">
        <v>146</v>
      </c>
      <c r="N2292" s="190" t="s">
        <v>145</v>
      </c>
    </row>
    <row r="2293" spans="1:14" x14ac:dyDescent="0.2">
      <c r="A2293" s="190">
        <v>812970</v>
      </c>
      <c r="B2293" s="190" t="s">
        <v>58</v>
      </c>
      <c r="D2293" s="190" t="s">
        <v>147</v>
      </c>
      <c r="F2293" s="190" t="s">
        <v>145</v>
      </c>
      <c r="G2293" s="190" t="s">
        <v>145</v>
      </c>
      <c r="H2293" s="190" t="s">
        <v>147</v>
      </c>
      <c r="J2293" s="190" t="s">
        <v>145</v>
      </c>
      <c r="K2293" s="190" t="s">
        <v>147</v>
      </c>
      <c r="L2293" s="190" t="s">
        <v>145</v>
      </c>
      <c r="M2293" s="190" t="s">
        <v>145</v>
      </c>
      <c r="N2293" s="190" t="s">
        <v>147</v>
      </c>
    </row>
    <row r="2294" spans="1:14" x14ac:dyDescent="0.2">
      <c r="A2294" s="190">
        <v>812971</v>
      </c>
      <c r="B2294" s="190" t="s">
        <v>58</v>
      </c>
      <c r="C2294" s="190" t="s">
        <v>145</v>
      </c>
      <c r="D2294" s="190" t="s">
        <v>147</v>
      </c>
      <c r="E2294" s="190" t="s">
        <v>146</v>
      </c>
      <c r="F2294" s="190" t="s">
        <v>145</v>
      </c>
      <c r="G2294" s="190" t="s">
        <v>146</v>
      </c>
      <c r="H2294" s="190" t="s">
        <v>145</v>
      </c>
      <c r="I2294" s="190" t="s">
        <v>145</v>
      </c>
      <c r="J2294" s="190" t="s">
        <v>146</v>
      </c>
      <c r="K2294" s="190" t="s">
        <v>146</v>
      </c>
      <c r="L2294" s="190" t="s">
        <v>146</v>
      </c>
      <c r="M2294" s="190" t="s">
        <v>146</v>
      </c>
      <c r="N2294" s="190" t="s">
        <v>146</v>
      </c>
    </row>
    <row r="2295" spans="1:14" x14ac:dyDescent="0.2">
      <c r="A2295" s="190">
        <v>812972</v>
      </c>
      <c r="B2295" s="190" t="s">
        <v>58</v>
      </c>
      <c r="E2295" s="190" t="s">
        <v>147</v>
      </c>
      <c r="H2295" s="190" t="s">
        <v>147</v>
      </c>
      <c r="I2295" s="190" t="s">
        <v>146</v>
      </c>
      <c r="J2295" s="190" t="s">
        <v>146</v>
      </c>
      <c r="K2295" s="190" t="s">
        <v>146</v>
      </c>
      <c r="L2295" s="190" t="s">
        <v>146</v>
      </c>
      <c r="M2295" s="190" t="s">
        <v>146</v>
      </c>
      <c r="N2295" s="190" t="s">
        <v>146</v>
      </c>
    </row>
    <row r="2296" spans="1:14" x14ac:dyDescent="0.2">
      <c r="A2296" s="190">
        <v>812973</v>
      </c>
      <c r="B2296" s="190" t="s">
        <v>58</v>
      </c>
      <c r="C2296" s="190" t="s">
        <v>147</v>
      </c>
      <c r="D2296" s="190" t="s">
        <v>147</v>
      </c>
      <c r="E2296" s="190" t="s">
        <v>147</v>
      </c>
      <c r="F2296" s="190" t="s">
        <v>147</v>
      </c>
      <c r="G2296" s="190" t="s">
        <v>146</v>
      </c>
      <c r="H2296" s="190" t="s">
        <v>147</v>
      </c>
      <c r="I2296" s="190" t="s">
        <v>146</v>
      </c>
      <c r="J2296" s="190" t="s">
        <v>146</v>
      </c>
      <c r="K2296" s="190" t="s">
        <v>146</v>
      </c>
      <c r="L2296" s="190" t="s">
        <v>146</v>
      </c>
      <c r="M2296" s="190" t="s">
        <v>146</v>
      </c>
      <c r="N2296" s="190" t="s">
        <v>146</v>
      </c>
    </row>
    <row r="2297" spans="1:14" x14ac:dyDescent="0.2">
      <c r="A2297" s="190">
        <v>812974</v>
      </c>
      <c r="B2297" s="190" t="s">
        <v>58</v>
      </c>
      <c r="C2297" s="190" t="s">
        <v>147</v>
      </c>
      <c r="D2297" s="190" t="s">
        <v>147</v>
      </c>
      <c r="E2297" s="190" t="s">
        <v>146</v>
      </c>
      <c r="F2297" s="190" t="s">
        <v>147</v>
      </c>
      <c r="G2297" s="190" t="s">
        <v>147</v>
      </c>
      <c r="H2297" s="190" t="s">
        <v>147</v>
      </c>
      <c r="I2297" s="190" t="s">
        <v>146</v>
      </c>
      <c r="J2297" s="190" t="s">
        <v>146</v>
      </c>
      <c r="K2297" s="190" t="s">
        <v>146</v>
      </c>
      <c r="L2297" s="190" t="s">
        <v>146</v>
      </c>
      <c r="M2297" s="190" t="s">
        <v>146</v>
      </c>
      <c r="N2297" s="190" t="s">
        <v>146</v>
      </c>
    </row>
    <row r="2298" spans="1:14" x14ac:dyDescent="0.2">
      <c r="A2298" s="190">
        <v>812975</v>
      </c>
      <c r="B2298" s="190" t="s">
        <v>58</v>
      </c>
      <c r="D2298" s="190" t="s">
        <v>145</v>
      </c>
      <c r="F2298" s="190" t="s">
        <v>146</v>
      </c>
      <c r="G2298" s="190" t="s">
        <v>146</v>
      </c>
      <c r="J2298" s="190" t="s">
        <v>146</v>
      </c>
      <c r="K2298" s="190" t="s">
        <v>146</v>
      </c>
      <c r="L2298" s="190" t="s">
        <v>145</v>
      </c>
      <c r="M2298" s="190" t="s">
        <v>145</v>
      </c>
      <c r="N2298" s="190" t="s">
        <v>145</v>
      </c>
    </row>
    <row r="2299" spans="1:14" x14ac:dyDescent="0.2">
      <c r="A2299" s="190">
        <v>812976</v>
      </c>
      <c r="B2299" s="190" t="s">
        <v>58</v>
      </c>
      <c r="H2299" s="190" t="s">
        <v>146</v>
      </c>
      <c r="J2299" s="190" t="s">
        <v>147</v>
      </c>
      <c r="K2299" s="190" t="s">
        <v>147</v>
      </c>
      <c r="L2299" s="190" t="s">
        <v>147</v>
      </c>
      <c r="M2299" s="190" t="s">
        <v>147</v>
      </c>
      <c r="N2299" s="190" t="s">
        <v>147</v>
      </c>
    </row>
    <row r="2300" spans="1:14" x14ac:dyDescent="0.2">
      <c r="A2300" s="190">
        <v>812977</v>
      </c>
      <c r="B2300" s="190" t="s">
        <v>58</v>
      </c>
      <c r="C2300" s="190" t="s">
        <v>147</v>
      </c>
      <c r="D2300" s="190" t="s">
        <v>147</v>
      </c>
      <c r="E2300" s="190" t="s">
        <v>147</v>
      </c>
      <c r="F2300" s="190" t="s">
        <v>147</v>
      </c>
      <c r="G2300" s="190" t="s">
        <v>147</v>
      </c>
      <c r="H2300" s="190" t="s">
        <v>146</v>
      </c>
      <c r="I2300" s="190" t="s">
        <v>146</v>
      </c>
      <c r="J2300" s="190" t="s">
        <v>146</v>
      </c>
      <c r="K2300" s="190" t="s">
        <v>146</v>
      </c>
      <c r="L2300" s="190" t="s">
        <v>146</v>
      </c>
      <c r="M2300" s="190" t="s">
        <v>146</v>
      </c>
      <c r="N2300" s="190" t="s">
        <v>146</v>
      </c>
    </row>
    <row r="2301" spans="1:14" x14ac:dyDescent="0.2">
      <c r="A2301" s="190">
        <v>812978</v>
      </c>
      <c r="B2301" s="190" t="s">
        <v>58</v>
      </c>
      <c r="C2301" s="190" t="s">
        <v>147</v>
      </c>
      <c r="D2301" s="190" t="s">
        <v>147</v>
      </c>
      <c r="E2301" s="190" t="s">
        <v>147</v>
      </c>
      <c r="F2301" s="190" t="s">
        <v>147</v>
      </c>
      <c r="G2301" s="190" t="s">
        <v>147</v>
      </c>
      <c r="H2301" s="190" t="s">
        <v>147</v>
      </c>
      <c r="I2301" s="190" t="s">
        <v>146</v>
      </c>
      <c r="J2301" s="190" t="s">
        <v>146</v>
      </c>
      <c r="K2301" s="190" t="s">
        <v>146</v>
      </c>
      <c r="L2301" s="190" t="s">
        <v>146</v>
      </c>
      <c r="M2301" s="190" t="s">
        <v>146</v>
      </c>
      <c r="N2301" s="190" t="s">
        <v>146</v>
      </c>
    </row>
    <row r="2302" spans="1:14" x14ac:dyDescent="0.2">
      <c r="A2302" s="190">
        <v>812980</v>
      </c>
      <c r="B2302" s="190" t="s">
        <v>58</v>
      </c>
      <c r="C2302" s="190" t="s">
        <v>147</v>
      </c>
      <c r="D2302" s="190" t="s">
        <v>147</v>
      </c>
      <c r="E2302" s="190" t="s">
        <v>146</v>
      </c>
      <c r="F2302" s="190" t="s">
        <v>146</v>
      </c>
      <c r="G2302" s="190" t="s">
        <v>147</v>
      </c>
      <c r="H2302" s="190" t="s">
        <v>147</v>
      </c>
      <c r="I2302" s="190" t="s">
        <v>146</v>
      </c>
      <c r="J2302" s="190" t="s">
        <v>146</v>
      </c>
      <c r="K2302" s="190" t="s">
        <v>146</v>
      </c>
      <c r="L2302" s="190" t="s">
        <v>146</v>
      </c>
      <c r="M2302" s="190" t="s">
        <v>146</v>
      </c>
      <c r="N2302" s="190" t="s">
        <v>146</v>
      </c>
    </row>
    <row r="2303" spans="1:14" x14ac:dyDescent="0.2">
      <c r="A2303" s="190">
        <v>812983</v>
      </c>
      <c r="B2303" s="190" t="s">
        <v>58</v>
      </c>
      <c r="C2303" s="190" t="s">
        <v>145</v>
      </c>
      <c r="D2303" s="190" t="s">
        <v>145</v>
      </c>
      <c r="E2303" s="190" t="s">
        <v>146</v>
      </c>
      <c r="F2303" s="190" t="s">
        <v>145</v>
      </c>
      <c r="G2303" s="190" t="s">
        <v>145</v>
      </c>
      <c r="H2303" s="190" t="s">
        <v>147</v>
      </c>
      <c r="I2303" s="190" t="s">
        <v>146</v>
      </c>
      <c r="J2303" s="190" t="s">
        <v>146</v>
      </c>
      <c r="K2303" s="190" t="s">
        <v>146</v>
      </c>
      <c r="L2303" s="190" t="s">
        <v>146</v>
      </c>
      <c r="M2303" s="190" t="s">
        <v>146</v>
      </c>
      <c r="N2303" s="190" t="s">
        <v>146</v>
      </c>
    </row>
    <row r="2304" spans="1:14" x14ac:dyDescent="0.2">
      <c r="A2304" s="190">
        <v>812984</v>
      </c>
      <c r="B2304" s="190" t="s">
        <v>58</v>
      </c>
      <c r="C2304" s="190" t="s">
        <v>147</v>
      </c>
      <c r="D2304" s="190" t="s">
        <v>146</v>
      </c>
      <c r="E2304" s="190" t="s">
        <v>146</v>
      </c>
      <c r="F2304" s="190" t="s">
        <v>147</v>
      </c>
      <c r="G2304" s="190" t="s">
        <v>147</v>
      </c>
      <c r="H2304" s="190" t="s">
        <v>147</v>
      </c>
      <c r="I2304" s="190" t="s">
        <v>146</v>
      </c>
      <c r="J2304" s="190" t="s">
        <v>146</v>
      </c>
      <c r="K2304" s="190" t="s">
        <v>146</v>
      </c>
      <c r="L2304" s="190" t="s">
        <v>146</v>
      </c>
      <c r="M2304" s="190" t="s">
        <v>146</v>
      </c>
      <c r="N2304" s="190" t="s">
        <v>146</v>
      </c>
    </row>
    <row r="2305" spans="1:14" x14ac:dyDescent="0.2">
      <c r="A2305" s="190">
        <v>812985</v>
      </c>
      <c r="B2305" s="190" t="s">
        <v>58</v>
      </c>
      <c r="D2305" s="190" t="s">
        <v>145</v>
      </c>
      <c r="E2305" s="190" t="s">
        <v>145</v>
      </c>
      <c r="F2305" s="190" t="s">
        <v>145</v>
      </c>
      <c r="G2305" s="190" t="s">
        <v>145</v>
      </c>
      <c r="H2305" s="190" t="s">
        <v>145</v>
      </c>
      <c r="I2305" s="190" t="s">
        <v>146</v>
      </c>
      <c r="J2305" s="190" t="s">
        <v>146</v>
      </c>
      <c r="K2305" s="190" t="s">
        <v>146</v>
      </c>
      <c r="L2305" s="190" t="s">
        <v>146</v>
      </c>
      <c r="M2305" s="190" t="s">
        <v>146</v>
      </c>
      <c r="N2305" s="190" t="s">
        <v>146</v>
      </c>
    </row>
    <row r="2306" spans="1:14" x14ac:dyDescent="0.2">
      <c r="A2306" s="190">
        <v>812986</v>
      </c>
      <c r="B2306" s="190" t="s">
        <v>58</v>
      </c>
      <c r="C2306" s="190" t="s">
        <v>147</v>
      </c>
      <c r="D2306" s="190" t="s">
        <v>147</v>
      </c>
      <c r="E2306" s="190" t="s">
        <v>147</v>
      </c>
      <c r="F2306" s="190" t="s">
        <v>147</v>
      </c>
      <c r="G2306" s="190" t="s">
        <v>147</v>
      </c>
      <c r="H2306" s="190" t="s">
        <v>147</v>
      </c>
      <c r="I2306" s="190" t="s">
        <v>146</v>
      </c>
      <c r="J2306" s="190" t="s">
        <v>146</v>
      </c>
      <c r="K2306" s="190" t="s">
        <v>146</v>
      </c>
      <c r="L2306" s="190" t="s">
        <v>146</v>
      </c>
      <c r="M2306" s="190" t="s">
        <v>146</v>
      </c>
      <c r="N2306" s="190" t="s">
        <v>146</v>
      </c>
    </row>
    <row r="2307" spans="1:14" x14ac:dyDescent="0.2">
      <c r="A2307" s="190">
        <v>812987</v>
      </c>
      <c r="B2307" s="190" t="s">
        <v>58</v>
      </c>
      <c r="C2307" s="190" t="s">
        <v>145</v>
      </c>
      <c r="G2307" s="190" t="s">
        <v>145</v>
      </c>
      <c r="K2307" s="190" t="s">
        <v>145</v>
      </c>
      <c r="L2307" s="190" t="s">
        <v>145</v>
      </c>
      <c r="M2307" s="190" t="s">
        <v>145</v>
      </c>
    </row>
    <row r="2308" spans="1:14" x14ac:dyDescent="0.2">
      <c r="A2308" s="190">
        <v>812989</v>
      </c>
      <c r="B2308" s="190" t="s">
        <v>58</v>
      </c>
      <c r="C2308" s="190" t="s">
        <v>147</v>
      </c>
      <c r="D2308" s="190" t="s">
        <v>147</v>
      </c>
      <c r="E2308" s="190" t="s">
        <v>147</v>
      </c>
      <c r="F2308" s="190" t="s">
        <v>147</v>
      </c>
      <c r="G2308" s="190" t="s">
        <v>147</v>
      </c>
      <c r="H2308" s="190" t="s">
        <v>147</v>
      </c>
      <c r="I2308" s="190" t="s">
        <v>146</v>
      </c>
      <c r="J2308" s="190" t="s">
        <v>146</v>
      </c>
      <c r="K2308" s="190" t="s">
        <v>146</v>
      </c>
      <c r="L2308" s="190" t="s">
        <v>146</v>
      </c>
      <c r="M2308" s="190" t="s">
        <v>146</v>
      </c>
      <c r="N2308" s="190" t="s">
        <v>146</v>
      </c>
    </row>
    <row r="2309" spans="1:14" x14ac:dyDescent="0.2">
      <c r="A2309" s="190">
        <v>812990</v>
      </c>
      <c r="B2309" s="190" t="s">
        <v>58</v>
      </c>
      <c r="C2309" s="190" t="s">
        <v>146</v>
      </c>
      <c r="D2309" s="190" t="s">
        <v>146</v>
      </c>
      <c r="E2309" s="190" t="s">
        <v>147</v>
      </c>
      <c r="F2309" s="190" t="s">
        <v>147</v>
      </c>
      <c r="G2309" s="190" t="s">
        <v>146</v>
      </c>
      <c r="H2309" s="190" t="s">
        <v>146</v>
      </c>
      <c r="I2309" s="190" t="s">
        <v>146</v>
      </c>
      <c r="J2309" s="190" t="s">
        <v>146</v>
      </c>
      <c r="K2309" s="190" t="s">
        <v>146</v>
      </c>
      <c r="L2309" s="190" t="s">
        <v>146</v>
      </c>
      <c r="M2309" s="190" t="s">
        <v>146</v>
      </c>
      <c r="N2309" s="190" t="s">
        <v>146</v>
      </c>
    </row>
    <row r="2310" spans="1:14" x14ac:dyDescent="0.2">
      <c r="A2310" s="190">
        <v>812995</v>
      </c>
      <c r="B2310" s="190" t="s">
        <v>58</v>
      </c>
      <c r="C2310" s="190" t="s">
        <v>145</v>
      </c>
      <c r="E2310" s="190" t="s">
        <v>147</v>
      </c>
      <c r="H2310" s="190" t="s">
        <v>147</v>
      </c>
      <c r="I2310" s="190" t="s">
        <v>147</v>
      </c>
      <c r="J2310" s="190" t="s">
        <v>147</v>
      </c>
      <c r="K2310" s="190" t="s">
        <v>147</v>
      </c>
      <c r="L2310" s="190" t="s">
        <v>147</v>
      </c>
      <c r="N2310" s="190" t="s">
        <v>146</v>
      </c>
    </row>
    <row r="2311" spans="1:14" x14ac:dyDescent="0.2">
      <c r="A2311" s="190">
        <v>812997</v>
      </c>
      <c r="B2311" s="190" t="s">
        <v>58</v>
      </c>
      <c r="E2311" s="190" t="s">
        <v>145</v>
      </c>
      <c r="F2311" s="190" t="s">
        <v>147</v>
      </c>
      <c r="I2311" s="190" t="s">
        <v>147</v>
      </c>
      <c r="J2311" s="190" t="s">
        <v>147</v>
      </c>
      <c r="K2311" s="190" t="s">
        <v>147</v>
      </c>
      <c r="L2311" s="190" t="s">
        <v>147</v>
      </c>
      <c r="M2311" s="190" t="s">
        <v>147</v>
      </c>
    </row>
    <row r="2312" spans="1:14" x14ac:dyDescent="0.2">
      <c r="A2312" s="190">
        <v>812999</v>
      </c>
      <c r="B2312" s="190" t="s">
        <v>58</v>
      </c>
      <c r="C2312" s="190" t="s">
        <v>146</v>
      </c>
      <c r="D2312" s="190" t="s">
        <v>146</v>
      </c>
      <c r="E2312" s="190" t="s">
        <v>147</v>
      </c>
      <c r="F2312" s="190" t="s">
        <v>147</v>
      </c>
      <c r="H2312" s="190" t="s">
        <v>147</v>
      </c>
      <c r="I2312" s="190" t="s">
        <v>146</v>
      </c>
      <c r="J2312" s="190" t="s">
        <v>146</v>
      </c>
      <c r="K2312" s="190" t="s">
        <v>146</v>
      </c>
      <c r="L2312" s="190" t="s">
        <v>146</v>
      </c>
      <c r="M2312" s="190" t="s">
        <v>146</v>
      </c>
      <c r="N2312" s="190" t="s">
        <v>146</v>
      </c>
    </row>
    <row r="2313" spans="1:14" x14ac:dyDescent="0.2">
      <c r="A2313" s="190">
        <v>813000</v>
      </c>
      <c r="B2313" s="190" t="s">
        <v>58</v>
      </c>
      <c r="C2313" s="190" t="s">
        <v>147</v>
      </c>
      <c r="D2313" s="190" t="s">
        <v>147</v>
      </c>
      <c r="F2313" s="190" t="s">
        <v>147</v>
      </c>
      <c r="G2313" s="190" t="s">
        <v>147</v>
      </c>
      <c r="H2313" s="190" t="s">
        <v>147</v>
      </c>
      <c r="I2313" s="190" t="s">
        <v>146</v>
      </c>
      <c r="J2313" s="190" t="s">
        <v>146</v>
      </c>
      <c r="K2313" s="190" t="s">
        <v>146</v>
      </c>
      <c r="L2313" s="190" t="s">
        <v>146</v>
      </c>
      <c r="M2313" s="190" t="s">
        <v>146</v>
      </c>
      <c r="N2313" s="190" t="s">
        <v>146</v>
      </c>
    </row>
    <row r="2314" spans="1:14" x14ac:dyDescent="0.2">
      <c r="A2314" s="190">
        <v>813002</v>
      </c>
      <c r="B2314" s="190" t="s">
        <v>58</v>
      </c>
      <c r="C2314" s="190" t="s">
        <v>145</v>
      </c>
      <c r="D2314" s="190" t="s">
        <v>147</v>
      </c>
      <c r="E2314" s="190" t="s">
        <v>147</v>
      </c>
      <c r="F2314" s="190" t="s">
        <v>147</v>
      </c>
      <c r="G2314" s="190" t="s">
        <v>147</v>
      </c>
      <c r="I2314" s="190" t="s">
        <v>145</v>
      </c>
      <c r="K2314" s="190" t="s">
        <v>146</v>
      </c>
      <c r="L2314" s="190" t="s">
        <v>146</v>
      </c>
      <c r="M2314" s="190" t="s">
        <v>145</v>
      </c>
      <c r="N2314" s="190" t="s">
        <v>145</v>
      </c>
    </row>
    <row r="2315" spans="1:14" x14ac:dyDescent="0.2">
      <c r="A2315" s="190">
        <v>813005</v>
      </c>
      <c r="B2315" s="190" t="s">
        <v>58</v>
      </c>
      <c r="C2315" s="190" t="s">
        <v>146</v>
      </c>
      <c r="D2315" s="190" t="s">
        <v>145</v>
      </c>
      <c r="E2315" s="190" t="s">
        <v>145</v>
      </c>
      <c r="F2315" s="190" t="s">
        <v>145</v>
      </c>
      <c r="G2315" s="190" t="s">
        <v>145</v>
      </c>
      <c r="H2315" s="190" t="s">
        <v>147</v>
      </c>
      <c r="I2315" s="190" t="s">
        <v>147</v>
      </c>
      <c r="J2315" s="190" t="s">
        <v>147</v>
      </c>
      <c r="K2315" s="190" t="s">
        <v>147</v>
      </c>
      <c r="L2315" s="190" t="s">
        <v>146</v>
      </c>
      <c r="M2315" s="190" t="s">
        <v>147</v>
      </c>
      <c r="N2315" s="190" t="s">
        <v>147</v>
      </c>
    </row>
    <row r="2316" spans="1:14" x14ac:dyDescent="0.2">
      <c r="A2316" s="190">
        <v>813006</v>
      </c>
      <c r="B2316" s="190" t="s">
        <v>58</v>
      </c>
      <c r="C2316" s="190" t="s">
        <v>147</v>
      </c>
      <c r="D2316" s="190" t="s">
        <v>147</v>
      </c>
      <c r="E2316" s="190" t="s">
        <v>146</v>
      </c>
      <c r="F2316" s="190" t="s">
        <v>146</v>
      </c>
      <c r="G2316" s="190" t="s">
        <v>146</v>
      </c>
      <c r="H2316" s="190" t="s">
        <v>147</v>
      </c>
      <c r="I2316" s="190" t="s">
        <v>146</v>
      </c>
      <c r="J2316" s="190" t="s">
        <v>146</v>
      </c>
      <c r="K2316" s="190" t="s">
        <v>146</v>
      </c>
      <c r="L2316" s="190" t="s">
        <v>146</v>
      </c>
      <c r="M2316" s="190" t="s">
        <v>146</v>
      </c>
      <c r="N2316" s="190" t="s">
        <v>146</v>
      </c>
    </row>
    <row r="2317" spans="1:14" x14ac:dyDescent="0.2">
      <c r="A2317" s="190">
        <v>813008</v>
      </c>
      <c r="B2317" s="190" t="s">
        <v>58</v>
      </c>
      <c r="C2317" s="190" t="s">
        <v>147</v>
      </c>
      <c r="D2317" s="190" t="s">
        <v>147</v>
      </c>
      <c r="E2317" s="190" t="s">
        <v>147</v>
      </c>
      <c r="F2317" s="190" t="s">
        <v>147</v>
      </c>
      <c r="G2317" s="190" t="s">
        <v>147</v>
      </c>
      <c r="H2317" s="190" t="s">
        <v>147</v>
      </c>
      <c r="I2317" s="190" t="s">
        <v>147</v>
      </c>
      <c r="J2317" s="190" t="s">
        <v>147</v>
      </c>
      <c r="K2317" s="190" t="s">
        <v>147</v>
      </c>
      <c r="L2317" s="190" t="s">
        <v>147</v>
      </c>
      <c r="M2317" s="190" t="s">
        <v>147</v>
      </c>
      <c r="N2317" s="190" t="s">
        <v>147</v>
      </c>
    </row>
    <row r="2318" spans="1:14" x14ac:dyDescent="0.2">
      <c r="A2318" s="190">
        <v>813009</v>
      </c>
      <c r="B2318" s="190" t="s">
        <v>58</v>
      </c>
      <c r="C2318" s="190" t="s">
        <v>146</v>
      </c>
      <c r="D2318" s="190" t="s">
        <v>146</v>
      </c>
      <c r="E2318" s="190" t="s">
        <v>146</v>
      </c>
      <c r="F2318" s="190" t="s">
        <v>146</v>
      </c>
      <c r="G2318" s="190" t="s">
        <v>146</v>
      </c>
      <c r="H2318" s="190" t="s">
        <v>146</v>
      </c>
      <c r="I2318" s="190" t="s">
        <v>146</v>
      </c>
      <c r="J2318" s="190" t="s">
        <v>146</v>
      </c>
      <c r="K2318" s="190" t="s">
        <v>146</v>
      </c>
      <c r="L2318" s="190" t="s">
        <v>146</v>
      </c>
      <c r="M2318" s="190" t="s">
        <v>146</v>
      </c>
      <c r="N2318" s="190" t="s">
        <v>146</v>
      </c>
    </row>
    <row r="2319" spans="1:14" x14ac:dyDescent="0.2">
      <c r="A2319" s="190">
        <v>813011</v>
      </c>
      <c r="B2319" s="190" t="s">
        <v>58</v>
      </c>
      <c r="C2319" s="190" t="s">
        <v>145</v>
      </c>
      <c r="D2319" s="190" t="s">
        <v>146</v>
      </c>
      <c r="E2319" s="190" t="s">
        <v>146</v>
      </c>
      <c r="F2319" s="190" t="s">
        <v>146</v>
      </c>
      <c r="G2319" s="190" t="s">
        <v>146</v>
      </c>
      <c r="H2319" s="190" t="s">
        <v>145</v>
      </c>
      <c r="I2319" s="190" t="s">
        <v>145</v>
      </c>
      <c r="J2319" s="190" t="s">
        <v>146</v>
      </c>
      <c r="K2319" s="190" t="s">
        <v>146</v>
      </c>
      <c r="L2319" s="190" t="s">
        <v>146</v>
      </c>
      <c r="M2319" s="190" t="s">
        <v>146</v>
      </c>
      <c r="N2319" s="190" t="s">
        <v>145</v>
      </c>
    </row>
    <row r="2320" spans="1:14" x14ac:dyDescent="0.2">
      <c r="A2320" s="190">
        <v>813012</v>
      </c>
      <c r="B2320" s="190" t="s">
        <v>58</v>
      </c>
      <c r="C2320" s="190" t="s">
        <v>147</v>
      </c>
      <c r="D2320" s="190" t="s">
        <v>147</v>
      </c>
      <c r="E2320" s="190" t="s">
        <v>147</v>
      </c>
      <c r="F2320" s="190" t="s">
        <v>147</v>
      </c>
      <c r="G2320" s="190" t="s">
        <v>147</v>
      </c>
      <c r="H2320" s="190" t="s">
        <v>147</v>
      </c>
      <c r="I2320" s="190" t="s">
        <v>146</v>
      </c>
      <c r="J2320" s="190" t="s">
        <v>146</v>
      </c>
      <c r="K2320" s="190" t="s">
        <v>146</v>
      </c>
      <c r="L2320" s="190" t="s">
        <v>146</v>
      </c>
      <c r="M2320" s="190" t="s">
        <v>146</v>
      </c>
      <c r="N2320" s="190" t="s">
        <v>146</v>
      </c>
    </row>
    <row r="2321" spans="1:14" x14ac:dyDescent="0.2">
      <c r="A2321" s="190">
        <v>813014</v>
      </c>
      <c r="B2321" s="190" t="s">
        <v>58</v>
      </c>
      <c r="C2321" s="190" t="s">
        <v>147</v>
      </c>
      <c r="D2321" s="190" t="s">
        <v>147</v>
      </c>
      <c r="E2321" s="190" t="s">
        <v>147</v>
      </c>
      <c r="F2321" s="190" t="s">
        <v>146</v>
      </c>
      <c r="G2321" s="190" t="s">
        <v>147</v>
      </c>
      <c r="H2321" s="190" t="s">
        <v>146</v>
      </c>
      <c r="I2321" s="190" t="s">
        <v>146</v>
      </c>
      <c r="J2321" s="190" t="s">
        <v>146</v>
      </c>
      <c r="K2321" s="190" t="s">
        <v>146</v>
      </c>
      <c r="L2321" s="190" t="s">
        <v>146</v>
      </c>
      <c r="M2321" s="190" t="s">
        <v>146</v>
      </c>
      <c r="N2321" s="190" t="s">
        <v>146</v>
      </c>
    </row>
    <row r="2322" spans="1:14" x14ac:dyDescent="0.2">
      <c r="A2322" s="190">
        <v>813015</v>
      </c>
      <c r="B2322" s="190" t="s">
        <v>58</v>
      </c>
      <c r="D2322" s="190" t="s">
        <v>147</v>
      </c>
      <c r="E2322" s="190" t="s">
        <v>147</v>
      </c>
      <c r="F2322" s="190" t="s">
        <v>147</v>
      </c>
      <c r="G2322" s="190" t="s">
        <v>147</v>
      </c>
      <c r="H2322" s="190" t="s">
        <v>146</v>
      </c>
      <c r="I2322" s="190" t="s">
        <v>146</v>
      </c>
      <c r="J2322" s="190" t="s">
        <v>146</v>
      </c>
      <c r="K2322" s="190" t="s">
        <v>146</v>
      </c>
      <c r="L2322" s="190" t="s">
        <v>146</v>
      </c>
      <c r="M2322" s="190" t="s">
        <v>146</v>
      </c>
      <c r="N2322" s="190" t="s">
        <v>146</v>
      </c>
    </row>
    <row r="2323" spans="1:14" x14ac:dyDescent="0.2">
      <c r="A2323" s="190">
        <v>813016</v>
      </c>
      <c r="B2323" s="190" t="s">
        <v>58</v>
      </c>
      <c r="C2323" s="190" t="s">
        <v>145</v>
      </c>
      <c r="D2323" s="190" t="s">
        <v>145</v>
      </c>
      <c r="E2323" s="190" t="s">
        <v>145</v>
      </c>
      <c r="F2323" s="190" t="s">
        <v>145</v>
      </c>
      <c r="G2323" s="190" t="s">
        <v>146</v>
      </c>
      <c r="H2323" s="190" t="s">
        <v>146</v>
      </c>
      <c r="I2323" s="190" t="s">
        <v>147</v>
      </c>
      <c r="J2323" s="190" t="s">
        <v>146</v>
      </c>
      <c r="K2323" s="190" t="s">
        <v>146</v>
      </c>
      <c r="L2323" s="190" t="s">
        <v>147</v>
      </c>
      <c r="M2323" s="190" t="s">
        <v>147</v>
      </c>
      <c r="N2323" s="190" t="s">
        <v>147</v>
      </c>
    </row>
    <row r="2324" spans="1:14" x14ac:dyDescent="0.2">
      <c r="A2324" s="190">
        <v>813019</v>
      </c>
      <c r="B2324" s="190" t="s">
        <v>58</v>
      </c>
      <c r="C2324" s="190" t="s">
        <v>147</v>
      </c>
      <c r="D2324" s="190" t="s">
        <v>147</v>
      </c>
      <c r="E2324" s="190" t="s">
        <v>147</v>
      </c>
      <c r="F2324" s="190" t="s">
        <v>147</v>
      </c>
      <c r="G2324" s="190" t="s">
        <v>147</v>
      </c>
      <c r="H2324" s="190" t="s">
        <v>147</v>
      </c>
      <c r="I2324" s="190" t="s">
        <v>146</v>
      </c>
      <c r="J2324" s="190" t="s">
        <v>146</v>
      </c>
      <c r="K2324" s="190" t="s">
        <v>146</v>
      </c>
      <c r="L2324" s="190" t="s">
        <v>146</v>
      </c>
      <c r="M2324" s="190" t="s">
        <v>146</v>
      </c>
      <c r="N2324" s="190" t="s">
        <v>146</v>
      </c>
    </row>
    <row r="2325" spans="1:14" x14ac:dyDescent="0.2">
      <c r="A2325" s="190">
        <v>813020</v>
      </c>
      <c r="B2325" s="190" t="s">
        <v>58</v>
      </c>
      <c r="C2325" s="190" t="s">
        <v>147</v>
      </c>
      <c r="D2325" s="190" t="s">
        <v>147</v>
      </c>
      <c r="E2325" s="190" t="s">
        <v>146</v>
      </c>
      <c r="F2325" s="190" t="s">
        <v>147</v>
      </c>
      <c r="G2325" s="190" t="s">
        <v>147</v>
      </c>
      <c r="H2325" s="190" t="s">
        <v>146</v>
      </c>
      <c r="I2325" s="190" t="s">
        <v>146</v>
      </c>
      <c r="J2325" s="190" t="s">
        <v>146</v>
      </c>
      <c r="K2325" s="190" t="s">
        <v>146</v>
      </c>
      <c r="L2325" s="190" t="s">
        <v>146</v>
      </c>
      <c r="M2325" s="190" t="s">
        <v>146</v>
      </c>
      <c r="N2325" s="190" t="s">
        <v>146</v>
      </c>
    </row>
    <row r="2326" spans="1:14" x14ac:dyDescent="0.2">
      <c r="A2326" s="190">
        <v>813021</v>
      </c>
      <c r="B2326" s="190" t="s">
        <v>58</v>
      </c>
      <c r="D2326" s="190" t="s">
        <v>147</v>
      </c>
      <c r="F2326" s="190" t="s">
        <v>147</v>
      </c>
      <c r="G2326" s="190" t="s">
        <v>147</v>
      </c>
      <c r="I2326" s="190" t="s">
        <v>147</v>
      </c>
      <c r="J2326" s="190" t="s">
        <v>147</v>
      </c>
      <c r="K2326" s="190" t="s">
        <v>147</v>
      </c>
      <c r="L2326" s="190" t="s">
        <v>147</v>
      </c>
      <c r="M2326" s="190" t="s">
        <v>147</v>
      </c>
      <c r="N2326" s="190" t="s">
        <v>147</v>
      </c>
    </row>
    <row r="2327" spans="1:14" x14ac:dyDescent="0.2">
      <c r="A2327" s="190">
        <v>813022</v>
      </c>
      <c r="B2327" s="190" t="s">
        <v>58</v>
      </c>
      <c r="C2327" s="190" t="s">
        <v>145</v>
      </c>
      <c r="D2327" s="190" t="s">
        <v>145</v>
      </c>
      <c r="E2327" s="190" t="s">
        <v>145</v>
      </c>
      <c r="F2327" s="190" t="s">
        <v>145</v>
      </c>
      <c r="G2327" s="190" t="s">
        <v>145</v>
      </c>
      <c r="H2327" s="190" t="s">
        <v>147</v>
      </c>
      <c r="I2327" s="190" t="s">
        <v>147</v>
      </c>
      <c r="J2327" s="190" t="s">
        <v>146</v>
      </c>
      <c r="K2327" s="190" t="s">
        <v>146</v>
      </c>
      <c r="L2327" s="190" t="s">
        <v>146</v>
      </c>
      <c r="M2327" s="190" t="s">
        <v>146</v>
      </c>
      <c r="N2327" s="190" t="s">
        <v>147</v>
      </c>
    </row>
    <row r="2328" spans="1:14" x14ac:dyDescent="0.2">
      <c r="A2328" s="190">
        <v>813023</v>
      </c>
      <c r="B2328" s="190" t="s">
        <v>58</v>
      </c>
      <c r="F2328" s="190" t="s">
        <v>145</v>
      </c>
      <c r="H2328" s="190" t="s">
        <v>145</v>
      </c>
      <c r="I2328" s="190" t="s">
        <v>145</v>
      </c>
      <c r="K2328" s="190" t="s">
        <v>145</v>
      </c>
      <c r="L2328" s="190" t="s">
        <v>145</v>
      </c>
    </row>
    <row r="2329" spans="1:14" x14ac:dyDescent="0.2">
      <c r="A2329" s="190">
        <v>813024</v>
      </c>
      <c r="B2329" s="190" t="s">
        <v>58</v>
      </c>
      <c r="C2329" s="190" t="s">
        <v>145</v>
      </c>
      <c r="D2329" s="190" t="s">
        <v>145</v>
      </c>
      <c r="E2329" s="190" t="s">
        <v>145</v>
      </c>
      <c r="F2329" s="190" t="s">
        <v>145</v>
      </c>
      <c r="G2329" s="190" t="s">
        <v>145</v>
      </c>
      <c r="H2329" s="190" t="s">
        <v>145</v>
      </c>
      <c r="I2329" s="190" t="s">
        <v>145</v>
      </c>
      <c r="J2329" s="190" t="s">
        <v>145</v>
      </c>
      <c r="K2329" s="190" t="s">
        <v>145</v>
      </c>
      <c r="L2329" s="190" t="s">
        <v>145</v>
      </c>
      <c r="M2329" s="190" t="s">
        <v>145</v>
      </c>
      <c r="N2329" s="190" t="s">
        <v>145</v>
      </c>
    </row>
    <row r="2330" spans="1:14" x14ac:dyDescent="0.2">
      <c r="A2330" s="190">
        <v>813025</v>
      </c>
      <c r="B2330" s="190" t="s">
        <v>58</v>
      </c>
      <c r="C2330" s="190" t="s">
        <v>145</v>
      </c>
      <c r="D2330" s="190" t="s">
        <v>145</v>
      </c>
      <c r="E2330" s="190" t="s">
        <v>146</v>
      </c>
      <c r="F2330" s="190" t="s">
        <v>146</v>
      </c>
      <c r="G2330" s="190" t="s">
        <v>146</v>
      </c>
      <c r="H2330" s="190" t="s">
        <v>145</v>
      </c>
      <c r="I2330" s="190" t="s">
        <v>147</v>
      </c>
      <c r="J2330" s="190" t="s">
        <v>147</v>
      </c>
      <c r="K2330" s="190" t="s">
        <v>147</v>
      </c>
      <c r="L2330" s="190" t="s">
        <v>147</v>
      </c>
      <c r="M2330" s="190" t="s">
        <v>146</v>
      </c>
      <c r="N2330" s="190" t="s">
        <v>146</v>
      </c>
    </row>
    <row r="2331" spans="1:14" x14ac:dyDescent="0.2">
      <c r="A2331" s="190">
        <v>813026</v>
      </c>
      <c r="B2331" s="190" t="s">
        <v>58</v>
      </c>
      <c r="C2331" s="190" t="s">
        <v>145</v>
      </c>
      <c r="D2331" s="190" t="s">
        <v>145</v>
      </c>
      <c r="E2331" s="190" t="s">
        <v>145</v>
      </c>
      <c r="F2331" s="190" t="s">
        <v>146</v>
      </c>
      <c r="G2331" s="190" t="s">
        <v>146</v>
      </c>
      <c r="H2331" s="190" t="s">
        <v>147</v>
      </c>
      <c r="I2331" s="190" t="s">
        <v>146</v>
      </c>
      <c r="J2331" s="190" t="s">
        <v>146</v>
      </c>
      <c r="K2331" s="190" t="s">
        <v>146</v>
      </c>
      <c r="L2331" s="190" t="s">
        <v>146</v>
      </c>
      <c r="M2331" s="190" t="s">
        <v>146</v>
      </c>
      <c r="N2331" s="190" t="s">
        <v>146</v>
      </c>
    </row>
    <row r="2332" spans="1:14" x14ac:dyDescent="0.2">
      <c r="A2332" s="190">
        <v>813027</v>
      </c>
      <c r="B2332" s="190" t="s">
        <v>58</v>
      </c>
      <c r="D2332" s="190" t="s">
        <v>147</v>
      </c>
      <c r="E2332" s="190" t="s">
        <v>147</v>
      </c>
      <c r="F2332" s="190" t="s">
        <v>146</v>
      </c>
      <c r="G2332" s="190" t="s">
        <v>146</v>
      </c>
      <c r="H2332" s="190" t="s">
        <v>147</v>
      </c>
      <c r="I2332" s="190" t="s">
        <v>146</v>
      </c>
      <c r="J2332" s="190" t="s">
        <v>146</v>
      </c>
      <c r="K2332" s="190" t="s">
        <v>146</v>
      </c>
      <c r="L2332" s="190" t="s">
        <v>146</v>
      </c>
      <c r="M2332" s="190" t="s">
        <v>146</v>
      </c>
      <c r="N2332" s="190" t="s">
        <v>146</v>
      </c>
    </row>
    <row r="2333" spans="1:14" x14ac:dyDescent="0.2">
      <c r="A2333" s="190">
        <v>813028</v>
      </c>
      <c r="B2333" s="190" t="s">
        <v>58</v>
      </c>
      <c r="C2333" s="190" t="s">
        <v>147</v>
      </c>
      <c r="D2333" s="190" t="s">
        <v>147</v>
      </c>
      <c r="E2333" s="190" t="s">
        <v>147</v>
      </c>
      <c r="F2333" s="190" t="s">
        <v>147</v>
      </c>
      <c r="G2333" s="190" t="s">
        <v>147</v>
      </c>
      <c r="H2333" s="190" t="s">
        <v>147</v>
      </c>
      <c r="I2333" s="190" t="s">
        <v>146</v>
      </c>
      <c r="J2333" s="190" t="s">
        <v>146</v>
      </c>
      <c r="K2333" s="190" t="s">
        <v>146</v>
      </c>
      <c r="L2333" s="190" t="s">
        <v>146</v>
      </c>
      <c r="M2333" s="190" t="s">
        <v>146</v>
      </c>
      <c r="N2333" s="190" t="s">
        <v>146</v>
      </c>
    </row>
    <row r="2334" spans="1:14" x14ac:dyDescent="0.2">
      <c r="A2334" s="190">
        <v>813030</v>
      </c>
      <c r="B2334" s="190" t="s">
        <v>58</v>
      </c>
      <c r="C2334" s="190" t="s">
        <v>145</v>
      </c>
      <c r="D2334" s="190" t="s">
        <v>145</v>
      </c>
      <c r="E2334" s="190" t="s">
        <v>145</v>
      </c>
      <c r="F2334" s="190" t="s">
        <v>145</v>
      </c>
      <c r="G2334" s="190" t="s">
        <v>147</v>
      </c>
      <c r="H2334" s="190" t="s">
        <v>147</v>
      </c>
      <c r="I2334" s="190" t="s">
        <v>147</v>
      </c>
      <c r="J2334" s="190" t="s">
        <v>147</v>
      </c>
      <c r="K2334" s="190" t="s">
        <v>146</v>
      </c>
      <c r="L2334" s="190" t="s">
        <v>146</v>
      </c>
      <c r="M2334" s="190" t="s">
        <v>146</v>
      </c>
      <c r="N2334" s="190" t="s">
        <v>146</v>
      </c>
    </row>
    <row r="2335" spans="1:14" x14ac:dyDescent="0.2">
      <c r="A2335" s="190">
        <v>813032</v>
      </c>
      <c r="B2335" s="190" t="s">
        <v>58</v>
      </c>
      <c r="C2335" s="190" t="s">
        <v>147</v>
      </c>
      <c r="D2335" s="190" t="s">
        <v>147</v>
      </c>
      <c r="E2335" s="190" t="s">
        <v>147</v>
      </c>
      <c r="F2335" s="190" t="s">
        <v>147</v>
      </c>
      <c r="G2335" s="190" t="s">
        <v>146</v>
      </c>
      <c r="H2335" s="190" t="s">
        <v>146</v>
      </c>
      <c r="I2335" s="190" t="s">
        <v>146</v>
      </c>
      <c r="J2335" s="190" t="s">
        <v>146</v>
      </c>
      <c r="K2335" s="190" t="s">
        <v>146</v>
      </c>
      <c r="L2335" s="190" t="s">
        <v>146</v>
      </c>
      <c r="M2335" s="190" t="s">
        <v>146</v>
      </c>
      <c r="N2335" s="190" t="s">
        <v>146</v>
      </c>
    </row>
    <row r="2336" spans="1:14" x14ac:dyDescent="0.2">
      <c r="A2336" s="190">
        <v>813033</v>
      </c>
      <c r="B2336" s="190" t="s">
        <v>58</v>
      </c>
      <c r="D2336" s="190" t="s">
        <v>146</v>
      </c>
      <c r="E2336" s="190" t="s">
        <v>146</v>
      </c>
      <c r="F2336" s="190" t="s">
        <v>147</v>
      </c>
      <c r="G2336" s="190" t="s">
        <v>147</v>
      </c>
      <c r="H2336" s="190" t="s">
        <v>147</v>
      </c>
      <c r="I2336" s="190" t="s">
        <v>147</v>
      </c>
      <c r="J2336" s="190" t="s">
        <v>146</v>
      </c>
      <c r="K2336" s="190" t="s">
        <v>146</v>
      </c>
      <c r="L2336" s="190" t="s">
        <v>146</v>
      </c>
      <c r="M2336" s="190" t="s">
        <v>146</v>
      </c>
      <c r="N2336" s="190" t="s">
        <v>146</v>
      </c>
    </row>
    <row r="2337" spans="1:14" x14ac:dyDescent="0.2">
      <c r="A2337" s="190">
        <v>813034</v>
      </c>
      <c r="B2337" s="190" t="s">
        <v>58</v>
      </c>
      <c r="C2337" s="190" t="s">
        <v>147</v>
      </c>
      <c r="D2337" s="190" t="s">
        <v>146</v>
      </c>
      <c r="E2337" s="190" t="s">
        <v>146</v>
      </c>
      <c r="F2337" s="190" t="s">
        <v>147</v>
      </c>
      <c r="G2337" s="190" t="s">
        <v>146</v>
      </c>
      <c r="H2337" s="190" t="s">
        <v>146</v>
      </c>
      <c r="I2337" s="190" t="s">
        <v>146</v>
      </c>
      <c r="J2337" s="190" t="s">
        <v>146</v>
      </c>
      <c r="K2337" s="190" t="s">
        <v>146</v>
      </c>
      <c r="L2337" s="190" t="s">
        <v>146</v>
      </c>
      <c r="M2337" s="190" t="s">
        <v>146</v>
      </c>
      <c r="N2337" s="190" t="s">
        <v>146</v>
      </c>
    </row>
    <row r="2338" spans="1:14" x14ac:dyDescent="0.2">
      <c r="A2338" s="190">
        <v>813035</v>
      </c>
      <c r="B2338" s="190" t="s">
        <v>58</v>
      </c>
      <c r="C2338" s="190" t="s">
        <v>147</v>
      </c>
      <c r="D2338" s="190" t="s">
        <v>146</v>
      </c>
      <c r="E2338" s="190" t="s">
        <v>146</v>
      </c>
      <c r="F2338" s="190" t="s">
        <v>147</v>
      </c>
      <c r="G2338" s="190" t="s">
        <v>146</v>
      </c>
      <c r="H2338" s="190" t="s">
        <v>147</v>
      </c>
      <c r="I2338" s="190" t="s">
        <v>146</v>
      </c>
      <c r="J2338" s="190" t="s">
        <v>146</v>
      </c>
      <c r="K2338" s="190" t="s">
        <v>146</v>
      </c>
      <c r="L2338" s="190" t="s">
        <v>146</v>
      </c>
      <c r="M2338" s="190" t="s">
        <v>146</v>
      </c>
      <c r="N2338" s="190" t="s">
        <v>146</v>
      </c>
    </row>
    <row r="2339" spans="1:14" x14ac:dyDescent="0.2">
      <c r="A2339" s="190">
        <v>813036</v>
      </c>
      <c r="B2339" s="190" t="s">
        <v>58</v>
      </c>
      <c r="C2339" s="190" t="s">
        <v>147</v>
      </c>
      <c r="D2339" s="190" t="s">
        <v>147</v>
      </c>
      <c r="E2339" s="190" t="s">
        <v>147</v>
      </c>
      <c r="H2339" s="190" t="s">
        <v>147</v>
      </c>
      <c r="I2339" s="190" t="s">
        <v>146</v>
      </c>
      <c r="J2339" s="190" t="s">
        <v>146</v>
      </c>
      <c r="K2339" s="190" t="s">
        <v>146</v>
      </c>
      <c r="L2339" s="190" t="s">
        <v>146</v>
      </c>
      <c r="M2339" s="190" t="s">
        <v>146</v>
      </c>
      <c r="N2339" s="190" t="s">
        <v>146</v>
      </c>
    </row>
    <row r="2340" spans="1:14" x14ac:dyDescent="0.2">
      <c r="A2340" s="190">
        <v>813037</v>
      </c>
      <c r="B2340" s="190" t="s">
        <v>58</v>
      </c>
      <c r="C2340" s="190" t="s">
        <v>147</v>
      </c>
      <c r="D2340" s="190" t="s">
        <v>147</v>
      </c>
      <c r="E2340" s="190" t="s">
        <v>147</v>
      </c>
      <c r="F2340" s="190" t="s">
        <v>147</v>
      </c>
      <c r="G2340" s="190" t="s">
        <v>146</v>
      </c>
      <c r="H2340" s="190" t="s">
        <v>147</v>
      </c>
      <c r="I2340" s="190" t="s">
        <v>146</v>
      </c>
      <c r="J2340" s="190" t="s">
        <v>146</v>
      </c>
      <c r="K2340" s="190" t="s">
        <v>146</v>
      </c>
      <c r="L2340" s="190" t="s">
        <v>146</v>
      </c>
      <c r="M2340" s="190" t="s">
        <v>146</v>
      </c>
      <c r="N2340" s="190" t="s">
        <v>146</v>
      </c>
    </row>
    <row r="2341" spans="1:14" x14ac:dyDescent="0.2">
      <c r="A2341" s="190">
        <v>813038</v>
      </c>
      <c r="B2341" s="190" t="s">
        <v>58</v>
      </c>
      <c r="C2341" s="190" t="s">
        <v>147</v>
      </c>
      <c r="D2341" s="190" t="s">
        <v>147</v>
      </c>
      <c r="E2341" s="190" t="s">
        <v>147</v>
      </c>
      <c r="F2341" s="190" t="s">
        <v>147</v>
      </c>
      <c r="G2341" s="190" t="s">
        <v>147</v>
      </c>
      <c r="H2341" s="190" t="s">
        <v>147</v>
      </c>
      <c r="I2341" s="190" t="s">
        <v>146</v>
      </c>
      <c r="J2341" s="190" t="s">
        <v>146</v>
      </c>
      <c r="K2341" s="190" t="s">
        <v>146</v>
      </c>
      <c r="L2341" s="190" t="s">
        <v>146</v>
      </c>
      <c r="M2341" s="190" t="s">
        <v>146</v>
      </c>
      <c r="N2341" s="190" t="s">
        <v>146</v>
      </c>
    </row>
    <row r="2342" spans="1:14" x14ac:dyDescent="0.2">
      <c r="A2342" s="190">
        <v>813039</v>
      </c>
      <c r="B2342" s="190" t="s">
        <v>58</v>
      </c>
      <c r="C2342" s="190" t="s">
        <v>146</v>
      </c>
      <c r="D2342" s="190" t="s">
        <v>147</v>
      </c>
      <c r="E2342" s="190" t="s">
        <v>147</v>
      </c>
      <c r="F2342" s="190" t="s">
        <v>147</v>
      </c>
      <c r="G2342" s="190" t="s">
        <v>147</v>
      </c>
      <c r="H2342" s="190" t="s">
        <v>146</v>
      </c>
      <c r="I2342" s="190" t="s">
        <v>146</v>
      </c>
      <c r="J2342" s="190" t="s">
        <v>146</v>
      </c>
      <c r="K2342" s="190" t="s">
        <v>146</v>
      </c>
      <c r="L2342" s="190" t="s">
        <v>146</v>
      </c>
      <c r="M2342" s="190" t="s">
        <v>146</v>
      </c>
      <c r="N2342" s="190" t="s">
        <v>146</v>
      </c>
    </row>
    <row r="2343" spans="1:14" x14ac:dyDescent="0.2">
      <c r="A2343" s="190">
        <v>813041</v>
      </c>
      <c r="B2343" s="190" t="s">
        <v>58</v>
      </c>
      <c r="C2343" s="190" t="s">
        <v>147</v>
      </c>
      <c r="D2343" s="190" t="s">
        <v>147</v>
      </c>
      <c r="F2343" s="190" t="s">
        <v>147</v>
      </c>
      <c r="G2343" s="190" t="s">
        <v>147</v>
      </c>
      <c r="H2343" s="190" t="s">
        <v>147</v>
      </c>
      <c r="I2343" s="190" t="s">
        <v>146</v>
      </c>
      <c r="J2343" s="190" t="s">
        <v>146</v>
      </c>
      <c r="K2343" s="190" t="s">
        <v>146</v>
      </c>
      <c r="L2343" s="190" t="s">
        <v>146</v>
      </c>
      <c r="M2343" s="190" t="s">
        <v>146</v>
      </c>
      <c r="N2343" s="190" t="s">
        <v>146</v>
      </c>
    </row>
    <row r="2344" spans="1:14" x14ac:dyDescent="0.2">
      <c r="A2344" s="190">
        <v>813042</v>
      </c>
      <c r="B2344" s="190" t="s">
        <v>58</v>
      </c>
      <c r="C2344" s="190" t="s">
        <v>147</v>
      </c>
      <c r="D2344" s="190" t="s">
        <v>147</v>
      </c>
      <c r="E2344" s="190" t="s">
        <v>147</v>
      </c>
      <c r="F2344" s="190" t="s">
        <v>147</v>
      </c>
      <c r="G2344" s="190" t="s">
        <v>147</v>
      </c>
      <c r="H2344" s="190" t="s">
        <v>147</v>
      </c>
      <c r="I2344" s="190" t="s">
        <v>146</v>
      </c>
      <c r="J2344" s="190" t="s">
        <v>146</v>
      </c>
      <c r="K2344" s="190" t="s">
        <v>146</v>
      </c>
      <c r="L2344" s="190" t="s">
        <v>146</v>
      </c>
      <c r="M2344" s="190" t="s">
        <v>146</v>
      </c>
      <c r="N2344" s="190" t="s">
        <v>146</v>
      </c>
    </row>
    <row r="2345" spans="1:14" x14ac:dyDescent="0.2">
      <c r="A2345" s="190">
        <v>813045</v>
      </c>
      <c r="B2345" s="190" t="s">
        <v>58</v>
      </c>
      <c r="C2345" s="190" t="s">
        <v>147</v>
      </c>
      <c r="D2345" s="190" t="s">
        <v>147</v>
      </c>
      <c r="E2345" s="190" t="s">
        <v>147</v>
      </c>
      <c r="F2345" s="190" t="s">
        <v>146</v>
      </c>
      <c r="G2345" s="190" t="s">
        <v>146</v>
      </c>
      <c r="H2345" s="190" t="s">
        <v>146</v>
      </c>
      <c r="I2345" s="190" t="s">
        <v>146</v>
      </c>
      <c r="J2345" s="190" t="s">
        <v>146</v>
      </c>
      <c r="K2345" s="190" t="s">
        <v>146</v>
      </c>
      <c r="L2345" s="190" t="s">
        <v>146</v>
      </c>
      <c r="M2345" s="190" t="s">
        <v>146</v>
      </c>
      <c r="N2345" s="190" t="s">
        <v>146</v>
      </c>
    </row>
    <row r="2346" spans="1:14" x14ac:dyDescent="0.2">
      <c r="A2346" s="190">
        <v>813046</v>
      </c>
      <c r="B2346" s="190" t="s">
        <v>58</v>
      </c>
      <c r="C2346" s="190" t="s">
        <v>147</v>
      </c>
      <c r="D2346" s="190" t="s">
        <v>147</v>
      </c>
      <c r="E2346" s="190" t="s">
        <v>147</v>
      </c>
      <c r="F2346" s="190" t="s">
        <v>146</v>
      </c>
      <c r="G2346" s="190" t="s">
        <v>146</v>
      </c>
      <c r="H2346" s="190" t="s">
        <v>146</v>
      </c>
      <c r="I2346" s="190" t="s">
        <v>146</v>
      </c>
      <c r="J2346" s="190" t="s">
        <v>146</v>
      </c>
      <c r="K2346" s="190" t="s">
        <v>146</v>
      </c>
      <c r="L2346" s="190" t="s">
        <v>146</v>
      </c>
      <c r="M2346" s="190" t="s">
        <v>146</v>
      </c>
      <c r="N2346" s="190" t="s">
        <v>146</v>
      </c>
    </row>
    <row r="2347" spans="1:14" x14ac:dyDescent="0.2">
      <c r="A2347" s="190">
        <v>813048</v>
      </c>
      <c r="B2347" s="190" t="s">
        <v>58</v>
      </c>
      <c r="C2347" s="190" t="s">
        <v>146</v>
      </c>
      <c r="D2347" s="190" t="s">
        <v>147</v>
      </c>
      <c r="E2347" s="190" t="s">
        <v>147</v>
      </c>
      <c r="F2347" s="190" t="s">
        <v>146</v>
      </c>
      <c r="G2347" s="190" t="s">
        <v>146</v>
      </c>
      <c r="H2347" s="190" t="s">
        <v>146</v>
      </c>
      <c r="I2347" s="190" t="s">
        <v>146</v>
      </c>
      <c r="J2347" s="190" t="s">
        <v>146</v>
      </c>
      <c r="K2347" s="190" t="s">
        <v>146</v>
      </c>
      <c r="L2347" s="190" t="s">
        <v>146</v>
      </c>
      <c r="M2347" s="190" t="s">
        <v>146</v>
      </c>
      <c r="N2347" s="190" t="s">
        <v>146</v>
      </c>
    </row>
    <row r="2348" spans="1:14" x14ac:dyDescent="0.2">
      <c r="A2348" s="190">
        <v>813049</v>
      </c>
      <c r="B2348" s="190" t="s">
        <v>58</v>
      </c>
      <c r="D2348" s="190" t="s">
        <v>147</v>
      </c>
      <c r="E2348" s="190" t="s">
        <v>147</v>
      </c>
      <c r="F2348" s="190" t="s">
        <v>145</v>
      </c>
      <c r="H2348" s="190" t="s">
        <v>146</v>
      </c>
      <c r="I2348" s="190" t="s">
        <v>145</v>
      </c>
      <c r="J2348" s="190" t="s">
        <v>146</v>
      </c>
      <c r="K2348" s="190" t="s">
        <v>145</v>
      </c>
      <c r="L2348" s="190" t="s">
        <v>147</v>
      </c>
      <c r="M2348" s="190" t="s">
        <v>146</v>
      </c>
      <c r="N2348" s="190" t="s">
        <v>146</v>
      </c>
    </row>
    <row r="2349" spans="1:14" x14ac:dyDescent="0.2">
      <c r="A2349" s="190">
        <v>813050</v>
      </c>
      <c r="B2349" s="190" t="s">
        <v>58</v>
      </c>
      <c r="C2349" s="190" t="s">
        <v>147</v>
      </c>
      <c r="D2349" s="190" t="s">
        <v>147</v>
      </c>
      <c r="E2349" s="190" t="s">
        <v>147</v>
      </c>
      <c r="F2349" s="190" t="s">
        <v>147</v>
      </c>
      <c r="G2349" s="190" t="s">
        <v>147</v>
      </c>
      <c r="H2349" s="190" t="s">
        <v>147</v>
      </c>
      <c r="I2349" s="190" t="s">
        <v>146</v>
      </c>
      <c r="J2349" s="190" t="s">
        <v>146</v>
      </c>
      <c r="K2349" s="190" t="s">
        <v>146</v>
      </c>
      <c r="L2349" s="190" t="s">
        <v>146</v>
      </c>
      <c r="M2349" s="190" t="s">
        <v>146</v>
      </c>
      <c r="N2349" s="190" t="s">
        <v>146</v>
      </c>
    </row>
    <row r="2350" spans="1:14" x14ac:dyDescent="0.2">
      <c r="A2350" s="190">
        <v>813054</v>
      </c>
      <c r="B2350" s="190" t="s">
        <v>58</v>
      </c>
      <c r="C2350" s="190" t="s">
        <v>147</v>
      </c>
      <c r="D2350" s="190" t="s">
        <v>147</v>
      </c>
      <c r="E2350" s="190" t="s">
        <v>147</v>
      </c>
      <c r="F2350" s="190" t="s">
        <v>147</v>
      </c>
      <c r="G2350" s="190" t="s">
        <v>147</v>
      </c>
      <c r="H2350" s="190" t="s">
        <v>147</v>
      </c>
      <c r="I2350" s="190" t="s">
        <v>146</v>
      </c>
      <c r="J2350" s="190" t="s">
        <v>146</v>
      </c>
      <c r="K2350" s="190" t="s">
        <v>146</v>
      </c>
      <c r="L2350" s="190" t="s">
        <v>146</v>
      </c>
      <c r="M2350" s="190" t="s">
        <v>146</v>
      </c>
      <c r="N2350" s="190" t="s">
        <v>146</v>
      </c>
    </row>
    <row r="2351" spans="1:14" x14ac:dyDescent="0.2">
      <c r="A2351" s="190">
        <v>813055</v>
      </c>
      <c r="B2351" s="190" t="s">
        <v>58</v>
      </c>
      <c r="D2351" s="190" t="s">
        <v>147</v>
      </c>
      <c r="F2351" s="190" t="s">
        <v>147</v>
      </c>
      <c r="I2351" s="190" t="s">
        <v>146</v>
      </c>
      <c r="J2351" s="190" t="s">
        <v>146</v>
      </c>
      <c r="K2351" s="190" t="s">
        <v>146</v>
      </c>
      <c r="L2351" s="190" t="s">
        <v>146</v>
      </c>
      <c r="M2351" s="190" t="s">
        <v>146</v>
      </c>
      <c r="N2351" s="190" t="s">
        <v>147</v>
      </c>
    </row>
    <row r="2352" spans="1:14" x14ac:dyDescent="0.2">
      <c r="A2352" s="190">
        <v>813056</v>
      </c>
      <c r="B2352" s="190" t="s">
        <v>58</v>
      </c>
      <c r="C2352" s="190" t="s">
        <v>147</v>
      </c>
      <c r="D2352" s="190" t="s">
        <v>147</v>
      </c>
      <c r="E2352" s="190" t="s">
        <v>147</v>
      </c>
      <c r="F2352" s="190" t="s">
        <v>147</v>
      </c>
      <c r="G2352" s="190" t="s">
        <v>147</v>
      </c>
      <c r="H2352" s="190" t="s">
        <v>147</v>
      </c>
      <c r="I2352" s="190" t="s">
        <v>146</v>
      </c>
      <c r="J2352" s="190" t="s">
        <v>146</v>
      </c>
      <c r="K2352" s="190" t="s">
        <v>146</v>
      </c>
      <c r="L2352" s="190" t="s">
        <v>146</v>
      </c>
      <c r="M2352" s="190" t="s">
        <v>146</v>
      </c>
      <c r="N2352" s="190" t="s">
        <v>146</v>
      </c>
    </row>
    <row r="2353" spans="1:14" x14ac:dyDescent="0.2">
      <c r="A2353" s="190">
        <v>813057</v>
      </c>
      <c r="B2353" s="190" t="s">
        <v>58</v>
      </c>
      <c r="C2353" s="190" t="s">
        <v>147</v>
      </c>
      <c r="D2353" s="190" t="s">
        <v>147</v>
      </c>
      <c r="E2353" s="190" t="s">
        <v>147</v>
      </c>
      <c r="F2353" s="190" t="s">
        <v>147</v>
      </c>
      <c r="G2353" s="190" t="s">
        <v>147</v>
      </c>
      <c r="H2353" s="190" t="s">
        <v>146</v>
      </c>
      <c r="I2353" s="190" t="s">
        <v>146</v>
      </c>
      <c r="J2353" s="190" t="s">
        <v>146</v>
      </c>
      <c r="K2353" s="190" t="s">
        <v>146</v>
      </c>
      <c r="L2353" s="190" t="s">
        <v>146</v>
      </c>
      <c r="M2353" s="190" t="s">
        <v>146</v>
      </c>
      <c r="N2353" s="190" t="s">
        <v>146</v>
      </c>
    </row>
    <row r="2354" spans="1:14" x14ac:dyDescent="0.2">
      <c r="A2354" s="190">
        <v>813060</v>
      </c>
      <c r="B2354" s="190" t="s">
        <v>58</v>
      </c>
      <c r="C2354" s="190" t="s">
        <v>147</v>
      </c>
      <c r="D2354" s="190" t="s">
        <v>146</v>
      </c>
      <c r="E2354" s="190" t="s">
        <v>147</v>
      </c>
      <c r="F2354" s="190" t="s">
        <v>147</v>
      </c>
      <c r="G2354" s="190" t="s">
        <v>147</v>
      </c>
      <c r="H2354" s="190" t="s">
        <v>147</v>
      </c>
      <c r="I2354" s="190" t="s">
        <v>146</v>
      </c>
      <c r="J2354" s="190" t="s">
        <v>146</v>
      </c>
      <c r="K2354" s="190" t="s">
        <v>146</v>
      </c>
      <c r="L2354" s="190" t="s">
        <v>146</v>
      </c>
      <c r="M2354" s="190" t="s">
        <v>146</v>
      </c>
      <c r="N2354" s="190" t="s">
        <v>146</v>
      </c>
    </row>
    <row r="2355" spans="1:14" x14ac:dyDescent="0.2">
      <c r="A2355" s="190">
        <v>813062</v>
      </c>
      <c r="B2355" s="190" t="s">
        <v>58</v>
      </c>
      <c r="D2355" s="190" t="s">
        <v>145</v>
      </c>
      <c r="E2355" s="190" t="s">
        <v>145</v>
      </c>
      <c r="H2355" s="190" t="s">
        <v>145</v>
      </c>
      <c r="L2355" s="190" t="s">
        <v>145</v>
      </c>
      <c r="N2355" s="190" t="s">
        <v>147</v>
      </c>
    </row>
    <row r="2356" spans="1:14" x14ac:dyDescent="0.2">
      <c r="A2356" s="190">
        <v>813063</v>
      </c>
      <c r="B2356" s="190" t="s">
        <v>58</v>
      </c>
      <c r="C2356" s="190" t="s">
        <v>147</v>
      </c>
      <c r="D2356" s="190" t="s">
        <v>147</v>
      </c>
      <c r="E2356" s="190" t="s">
        <v>147</v>
      </c>
      <c r="F2356" s="190" t="s">
        <v>147</v>
      </c>
      <c r="G2356" s="190" t="s">
        <v>146</v>
      </c>
      <c r="H2356" s="190" t="s">
        <v>147</v>
      </c>
      <c r="I2356" s="190" t="s">
        <v>146</v>
      </c>
      <c r="J2356" s="190" t="s">
        <v>146</v>
      </c>
      <c r="K2356" s="190" t="s">
        <v>146</v>
      </c>
      <c r="L2356" s="190" t="s">
        <v>146</v>
      </c>
      <c r="M2356" s="190" t="s">
        <v>146</v>
      </c>
      <c r="N2356" s="190" t="s">
        <v>146</v>
      </c>
    </row>
    <row r="2357" spans="1:14" x14ac:dyDescent="0.2">
      <c r="A2357" s="190">
        <v>813065</v>
      </c>
      <c r="B2357" s="190" t="s">
        <v>58</v>
      </c>
      <c r="C2357" s="190" t="s">
        <v>147</v>
      </c>
      <c r="D2357" s="190" t="s">
        <v>147</v>
      </c>
      <c r="E2357" s="190" t="s">
        <v>146</v>
      </c>
      <c r="F2357" s="190" t="s">
        <v>147</v>
      </c>
      <c r="G2357" s="190" t="s">
        <v>147</v>
      </c>
      <c r="H2357" s="190" t="s">
        <v>147</v>
      </c>
      <c r="I2357" s="190" t="s">
        <v>146</v>
      </c>
      <c r="J2357" s="190" t="s">
        <v>146</v>
      </c>
      <c r="K2357" s="190" t="s">
        <v>146</v>
      </c>
      <c r="L2357" s="190" t="s">
        <v>146</v>
      </c>
      <c r="M2357" s="190" t="s">
        <v>146</v>
      </c>
      <c r="N2357" s="190" t="s">
        <v>146</v>
      </c>
    </row>
    <row r="2358" spans="1:14" x14ac:dyDescent="0.2">
      <c r="A2358" s="190">
        <v>813066</v>
      </c>
      <c r="B2358" s="190" t="s">
        <v>58</v>
      </c>
      <c r="D2358" s="190" t="s">
        <v>147</v>
      </c>
      <c r="E2358" s="190" t="s">
        <v>147</v>
      </c>
      <c r="H2358" s="190" t="s">
        <v>145</v>
      </c>
      <c r="L2358" s="190" t="s">
        <v>145</v>
      </c>
      <c r="M2358" s="190" t="s">
        <v>145</v>
      </c>
    </row>
    <row r="2359" spans="1:14" x14ac:dyDescent="0.2">
      <c r="A2359" s="190">
        <v>813067</v>
      </c>
      <c r="B2359" s="190" t="s">
        <v>58</v>
      </c>
      <c r="C2359" s="190" t="s">
        <v>146</v>
      </c>
      <c r="D2359" s="190" t="s">
        <v>147</v>
      </c>
      <c r="E2359" s="190" t="s">
        <v>147</v>
      </c>
      <c r="F2359" s="190" t="s">
        <v>147</v>
      </c>
      <c r="G2359" s="190" t="s">
        <v>146</v>
      </c>
      <c r="H2359" s="190" t="s">
        <v>147</v>
      </c>
      <c r="I2359" s="190" t="s">
        <v>146</v>
      </c>
      <c r="J2359" s="190" t="s">
        <v>146</v>
      </c>
      <c r="K2359" s="190" t="s">
        <v>146</v>
      </c>
      <c r="L2359" s="190" t="s">
        <v>146</v>
      </c>
      <c r="M2359" s="190" t="s">
        <v>146</v>
      </c>
      <c r="N2359" s="190" t="s">
        <v>146</v>
      </c>
    </row>
    <row r="2360" spans="1:14" x14ac:dyDescent="0.2">
      <c r="A2360" s="190">
        <v>813068</v>
      </c>
      <c r="B2360" s="190" t="s">
        <v>58</v>
      </c>
      <c r="C2360" s="190" t="s">
        <v>147</v>
      </c>
      <c r="D2360" s="190" t="s">
        <v>147</v>
      </c>
      <c r="E2360" s="190" t="s">
        <v>146</v>
      </c>
      <c r="F2360" s="190" t="s">
        <v>146</v>
      </c>
      <c r="G2360" s="190" t="s">
        <v>146</v>
      </c>
      <c r="H2360" s="190" t="s">
        <v>147</v>
      </c>
      <c r="I2360" s="190" t="s">
        <v>146</v>
      </c>
      <c r="J2360" s="190" t="s">
        <v>146</v>
      </c>
      <c r="K2360" s="190" t="s">
        <v>146</v>
      </c>
      <c r="L2360" s="190" t="s">
        <v>146</v>
      </c>
      <c r="M2360" s="190" t="s">
        <v>146</v>
      </c>
      <c r="N2360" s="190" t="s">
        <v>146</v>
      </c>
    </row>
    <row r="2361" spans="1:14" x14ac:dyDescent="0.2">
      <c r="A2361" s="190">
        <v>813069</v>
      </c>
      <c r="B2361" s="190" t="s">
        <v>58</v>
      </c>
      <c r="C2361" s="190" t="s">
        <v>146</v>
      </c>
      <c r="D2361" s="190" t="s">
        <v>147</v>
      </c>
      <c r="E2361" s="190" t="s">
        <v>147</v>
      </c>
      <c r="F2361" s="190" t="s">
        <v>147</v>
      </c>
      <c r="G2361" s="190" t="s">
        <v>146</v>
      </c>
      <c r="H2361" s="190" t="s">
        <v>147</v>
      </c>
      <c r="I2361" s="190" t="s">
        <v>146</v>
      </c>
      <c r="J2361" s="190" t="s">
        <v>146</v>
      </c>
      <c r="K2361" s="190" t="s">
        <v>146</v>
      </c>
      <c r="L2361" s="190" t="s">
        <v>146</v>
      </c>
      <c r="M2361" s="190" t="s">
        <v>146</v>
      </c>
      <c r="N2361" s="190" t="s">
        <v>146</v>
      </c>
    </row>
    <row r="2362" spans="1:14" x14ac:dyDescent="0.2">
      <c r="A2362" s="190">
        <v>813070</v>
      </c>
      <c r="B2362" s="190" t="s">
        <v>58</v>
      </c>
      <c r="E2362" s="190" t="s">
        <v>147</v>
      </c>
      <c r="F2362" s="190" t="s">
        <v>147</v>
      </c>
      <c r="H2362" s="190" t="s">
        <v>147</v>
      </c>
      <c r="J2362" s="190" t="s">
        <v>147</v>
      </c>
      <c r="K2362" s="190" t="s">
        <v>146</v>
      </c>
      <c r="L2362" s="190" t="s">
        <v>147</v>
      </c>
      <c r="M2362" s="190" t="s">
        <v>146</v>
      </c>
      <c r="N2362" s="190" t="s">
        <v>147</v>
      </c>
    </row>
    <row r="2363" spans="1:14" x14ac:dyDescent="0.2">
      <c r="A2363" s="190">
        <v>813071</v>
      </c>
      <c r="B2363" s="190" t="s">
        <v>58</v>
      </c>
      <c r="C2363" s="190" t="s">
        <v>147</v>
      </c>
      <c r="D2363" s="190" t="s">
        <v>147</v>
      </c>
      <c r="E2363" s="190" t="s">
        <v>147</v>
      </c>
      <c r="F2363" s="190" t="s">
        <v>146</v>
      </c>
      <c r="G2363" s="190" t="s">
        <v>147</v>
      </c>
      <c r="H2363" s="190" t="s">
        <v>146</v>
      </c>
      <c r="I2363" s="190" t="s">
        <v>146</v>
      </c>
      <c r="J2363" s="190" t="s">
        <v>146</v>
      </c>
      <c r="K2363" s="190" t="s">
        <v>146</v>
      </c>
      <c r="L2363" s="190" t="s">
        <v>146</v>
      </c>
      <c r="M2363" s="190" t="s">
        <v>146</v>
      </c>
      <c r="N2363" s="190" t="s">
        <v>146</v>
      </c>
    </row>
    <row r="2364" spans="1:14" x14ac:dyDescent="0.2">
      <c r="A2364" s="190">
        <v>813072</v>
      </c>
      <c r="B2364" s="190" t="s">
        <v>58</v>
      </c>
      <c r="C2364" s="190" t="s">
        <v>145</v>
      </c>
      <c r="D2364" s="190" t="s">
        <v>147</v>
      </c>
      <c r="F2364" s="190" t="s">
        <v>145</v>
      </c>
      <c r="G2364" s="190" t="s">
        <v>145</v>
      </c>
      <c r="H2364" s="190" t="s">
        <v>147</v>
      </c>
      <c r="I2364" s="190" t="s">
        <v>146</v>
      </c>
      <c r="J2364" s="190" t="s">
        <v>146</v>
      </c>
      <c r="K2364" s="190" t="s">
        <v>146</v>
      </c>
      <c r="L2364" s="190" t="s">
        <v>146</v>
      </c>
      <c r="M2364" s="190" t="s">
        <v>146</v>
      </c>
      <c r="N2364" s="190" t="s">
        <v>146</v>
      </c>
    </row>
    <row r="2365" spans="1:14" x14ac:dyDescent="0.2">
      <c r="A2365" s="190">
        <v>813073</v>
      </c>
      <c r="B2365" s="190" t="s">
        <v>58</v>
      </c>
      <c r="F2365" s="190" t="s">
        <v>145</v>
      </c>
      <c r="G2365" s="190" t="s">
        <v>145</v>
      </c>
      <c r="H2365" s="190" t="s">
        <v>145</v>
      </c>
      <c r="J2365" s="190" t="s">
        <v>145</v>
      </c>
      <c r="K2365" s="190" t="s">
        <v>145</v>
      </c>
    </row>
    <row r="2366" spans="1:14" x14ac:dyDescent="0.2">
      <c r="A2366" s="190">
        <v>813075</v>
      </c>
      <c r="B2366" s="190" t="s">
        <v>58</v>
      </c>
      <c r="C2366" s="190" t="s">
        <v>147</v>
      </c>
      <c r="D2366" s="190" t="s">
        <v>147</v>
      </c>
      <c r="E2366" s="190" t="s">
        <v>147</v>
      </c>
      <c r="F2366" s="190" t="s">
        <v>147</v>
      </c>
      <c r="I2366" s="190" t="s">
        <v>146</v>
      </c>
      <c r="J2366" s="190" t="s">
        <v>146</v>
      </c>
      <c r="K2366" s="190" t="s">
        <v>146</v>
      </c>
      <c r="L2366" s="190" t="s">
        <v>146</v>
      </c>
      <c r="M2366" s="190" t="s">
        <v>146</v>
      </c>
      <c r="N2366" s="190" t="s">
        <v>146</v>
      </c>
    </row>
    <row r="2367" spans="1:14" x14ac:dyDescent="0.2">
      <c r="A2367" s="190">
        <v>813076</v>
      </c>
      <c r="B2367" s="190" t="s">
        <v>58</v>
      </c>
      <c r="D2367" s="190" t="s">
        <v>145</v>
      </c>
      <c r="E2367" s="190" t="s">
        <v>147</v>
      </c>
      <c r="F2367" s="190" t="s">
        <v>146</v>
      </c>
      <c r="I2367" s="190" t="s">
        <v>145</v>
      </c>
      <c r="J2367" s="190" t="s">
        <v>147</v>
      </c>
      <c r="K2367" s="190" t="s">
        <v>147</v>
      </c>
      <c r="L2367" s="190" t="s">
        <v>147</v>
      </c>
      <c r="N2367" s="190" t="s">
        <v>146</v>
      </c>
    </row>
    <row r="2368" spans="1:14" x14ac:dyDescent="0.2">
      <c r="A2368" s="190">
        <v>813077</v>
      </c>
      <c r="B2368" s="190" t="s">
        <v>58</v>
      </c>
      <c r="C2368" s="190" t="s">
        <v>147</v>
      </c>
      <c r="D2368" s="190" t="s">
        <v>147</v>
      </c>
      <c r="E2368" s="190" t="s">
        <v>147</v>
      </c>
      <c r="F2368" s="190" t="s">
        <v>147</v>
      </c>
      <c r="G2368" s="190" t="s">
        <v>147</v>
      </c>
      <c r="H2368" s="190" t="s">
        <v>147</v>
      </c>
      <c r="I2368" s="190" t="s">
        <v>146</v>
      </c>
      <c r="J2368" s="190" t="s">
        <v>146</v>
      </c>
      <c r="K2368" s="190" t="s">
        <v>146</v>
      </c>
      <c r="L2368" s="190" t="s">
        <v>146</v>
      </c>
      <c r="M2368" s="190" t="s">
        <v>146</v>
      </c>
      <c r="N2368" s="190" t="s">
        <v>146</v>
      </c>
    </row>
    <row r="2369" spans="1:14" x14ac:dyDescent="0.2">
      <c r="A2369" s="190">
        <v>813078</v>
      </c>
      <c r="B2369" s="190" t="s">
        <v>58</v>
      </c>
      <c r="D2369" s="190" t="s">
        <v>147</v>
      </c>
      <c r="E2369" s="190" t="s">
        <v>147</v>
      </c>
      <c r="F2369" s="190" t="s">
        <v>147</v>
      </c>
      <c r="G2369" s="190" t="s">
        <v>147</v>
      </c>
      <c r="H2369" s="190" t="s">
        <v>147</v>
      </c>
      <c r="I2369" s="190" t="s">
        <v>146</v>
      </c>
      <c r="J2369" s="190" t="s">
        <v>146</v>
      </c>
      <c r="K2369" s="190" t="s">
        <v>146</v>
      </c>
      <c r="L2369" s="190" t="s">
        <v>146</v>
      </c>
      <c r="M2369" s="190" t="s">
        <v>146</v>
      </c>
      <c r="N2369" s="190" t="s">
        <v>146</v>
      </c>
    </row>
    <row r="2370" spans="1:14" x14ac:dyDescent="0.2">
      <c r="A2370" s="190">
        <v>813079</v>
      </c>
      <c r="B2370" s="190" t="s">
        <v>58</v>
      </c>
      <c r="C2370" s="190" t="s">
        <v>147</v>
      </c>
      <c r="D2370" s="190" t="s">
        <v>147</v>
      </c>
      <c r="E2370" s="190" t="s">
        <v>147</v>
      </c>
      <c r="F2370" s="190" t="s">
        <v>147</v>
      </c>
      <c r="H2370" s="190" t="s">
        <v>147</v>
      </c>
      <c r="I2370" s="190" t="s">
        <v>146</v>
      </c>
      <c r="J2370" s="190" t="s">
        <v>146</v>
      </c>
      <c r="K2370" s="190" t="s">
        <v>146</v>
      </c>
      <c r="L2370" s="190" t="s">
        <v>146</v>
      </c>
      <c r="M2370" s="190" t="s">
        <v>146</v>
      </c>
      <c r="N2370" s="190" t="s">
        <v>146</v>
      </c>
    </row>
    <row r="2371" spans="1:14" x14ac:dyDescent="0.2">
      <c r="A2371" s="190">
        <v>813081</v>
      </c>
      <c r="B2371" s="190" t="s">
        <v>58</v>
      </c>
      <c r="C2371" s="190" t="s">
        <v>147</v>
      </c>
      <c r="E2371" s="190" t="s">
        <v>146</v>
      </c>
      <c r="F2371" s="190" t="s">
        <v>146</v>
      </c>
      <c r="G2371" s="190" t="s">
        <v>146</v>
      </c>
      <c r="H2371" s="190" t="s">
        <v>146</v>
      </c>
      <c r="I2371" s="190" t="s">
        <v>146</v>
      </c>
      <c r="J2371" s="190" t="s">
        <v>146</v>
      </c>
      <c r="K2371" s="190" t="s">
        <v>146</v>
      </c>
      <c r="L2371" s="190" t="s">
        <v>146</v>
      </c>
      <c r="M2371" s="190" t="s">
        <v>146</v>
      </c>
      <c r="N2371" s="190" t="s">
        <v>146</v>
      </c>
    </row>
    <row r="2372" spans="1:14" x14ac:dyDescent="0.2">
      <c r="A2372" s="190">
        <v>813082</v>
      </c>
      <c r="B2372" s="190" t="s">
        <v>58</v>
      </c>
      <c r="C2372" s="190" t="s">
        <v>147</v>
      </c>
      <c r="E2372" s="190" t="s">
        <v>147</v>
      </c>
      <c r="F2372" s="190" t="s">
        <v>146</v>
      </c>
      <c r="G2372" s="190" t="s">
        <v>147</v>
      </c>
      <c r="H2372" s="190" t="s">
        <v>147</v>
      </c>
      <c r="I2372" s="190" t="s">
        <v>146</v>
      </c>
      <c r="J2372" s="190" t="s">
        <v>146</v>
      </c>
      <c r="K2372" s="190" t="s">
        <v>146</v>
      </c>
      <c r="L2372" s="190" t="s">
        <v>146</v>
      </c>
      <c r="M2372" s="190" t="s">
        <v>146</v>
      </c>
      <c r="N2372" s="190" t="s">
        <v>146</v>
      </c>
    </row>
    <row r="2373" spans="1:14" x14ac:dyDescent="0.2">
      <c r="A2373" s="190">
        <v>813083</v>
      </c>
      <c r="B2373" s="190" t="s">
        <v>58</v>
      </c>
      <c r="E2373" s="190" t="s">
        <v>147</v>
      </c>
      <c r="H2373" s="190" t="s">
        <v>147</v>
      </c>
      <c r="I2373" s="190" t="s">
        <v>146</v>
      </c>
      <c r="J2373" s="190" t="s">
        <v>146</v>
      </c>
      <c r="K2373" s="190" t="s">
        <v>146</v>
      </c>
      <c r="L2373" s="190" t="s">
        <v>146</v>
      </c>
      <c r="M2373" s="190" t="s">
        <v>146</v>
      </c>
      <c r="N2373" s="190" t="s">
        <v>146</v>
      </c>
    </row>
    <row r="2374" spans="1:14" x14ac:dyDescent="0.2">
      <c r="A2374" s="190">
        <v>813084</v>
      </c>
      <c r="B2374" s="190" t="s">
        <v>58</v>
      </c>
      <c r="C2374" s="190" t="s">
        <v>146</v>
      </c>
      <c r="D2374" s="190" t="s">
        <v>146</v>
      </c>
      <c r="E2374" s="190" t="s">
        <v>146</v>
      </c>
      <c r="F2374" s="190" t="s">
        <v>146</v>
      </c>
      <c r="G2374" s="190" t="s">
        <v>146</v>
      </c>
      <c r="H2374" s="190" t="s">
        <v>146</v>
      </c>
      <c r="I2374" s="190" t="s">
        <v>146</v>
      </c>
      <c r="J2374" s="190" t="s">
        <v>146</v>
      </c>
      <c r="K2374" s="190" t="s">
        <v>146</v>
      </c>
      <c r="L2374" s="190" t="s">
        <v>146</v>
      </c>
      <c r="M2374" s="190" t="s">
        <v>146</v>
      </c>
      <c r="N2374" s="190" t="s">
        <v>146</v>
      </c>
    </row>
    <row r="2375" spans="1:14" x14ac:dyDescent="0.2">
      <c r="A2375" s="190">
        <v>813085</v>
      </c>
      <c r="B2375" s="190" t="s">
        <v>58</v>
      </c>
      <c r="C2375" s="190" t="s">
        <v>147</v>
      </c>
      <c r="D2375" s="190" t="s">
        <v>146</v>
      </c>
      <c r="E2375" s="190" t="s">
        <v>147</v>
      </c>
      <c r="F2375" s="190" t="s">
        <v>147</v>
      </c>
      <c r="H2375" s="190" t="s">
        <v>147</v>
      </c>
      <c r="I2375" s="190" t="s">
        <v>146</v>
      </c>
      <c r="J2375" s="190" t="s">
        <v>146</v>
      </c>
      <c r="K2375" s="190" t="s">
        <v>146</v>
      </c>
      <c r="L2375" s="190" t="s">
        <v>146</v>
      </c>
      <c r="M2375" s="190" t="s">
        <v>146</v>
      </c>
      <c r="N2375" s="190" t="s">
        <v>146</v>
      </c>
    </row>
    <row r="2376" spans="1:14" x14ac:dyDescent="0.2">
      <c r="A2376" s="190">
        <v>813086</v>
      </c>
      <c r="B2376" s="190" t="s">
        <v>58</v>
      </c>
      <c r="E2376" s="190" t="s">
        <v>145</v>
      </c>
      <c r="F2376" s="190" t="s">
        <v>145</v>
      </c>
      <c r="H2376" s="190" t="s">
        <v>145</v>
      </c>
      <c r="J2376" s="190" t="s">
        <v>145</v>
      </c>
      <c r="N2376" s="190" t="s">
        <v>145</v>
      </c>
    </row>
    <row r="2377" spans="1:14" x14ac:dyDescent="0.2">
      <c r="A2377" s="190">
        <v>813091</v>
      </c>
      <c r="B2377" s="190" t="s">
        <v>58</v>
      </c>
      <c r="C2377" s="190" t="s">
        <v>147</v>
      </c>
      <c r="F2377" s="190" t="s">
        <v>147</v>
      </c>
      <c r="G2377" s="190" t="s">
        <v>147</v>
      </c>
      <c r="I2377" s="190" t="s">
        <v>146</v>
      </c>
      <c r="J2377" s="190" t="s">
        <v>146</v>
      </c>
      <c r="K2377" s="190" t="s">
        <v>146</v>
      </c>
      <c r="L2377" s="190" t="s">
        <v>146</v>
      </c>
      <c r="M2377" s="190" t="s">
        <v>146</v>
      </c>
      <c r="N2377" s="190" t="s">
        <v>146</v>
      </c>
    </row>
    <row r="2378" spans="1:14" x14ac:dyDescent="0.2">
      <c r="A2378" s="190">
        <v>813092</v>
      </c>
      <c r="B2378" s="190" t="s">
        <v>58</v>
      </c>
      <c r="D2378" s="190" t="s">
        <v>146</v>
      </c>
      <c r="E2378" s="190" t="s">
        <v>146</v>
      </c>
      <c r="F2378" s="190" t="s">
        <v>146</v>
      </c>
      <c r="G2378" s="190" t="s">
        <v>146</v>
      </c>
      <c r="J2378" s="190" t="s">
        <v>146</v>
      </c>
      <c r="K2378" s="190" t="s">
        <v>146</v>
      </c>
      <c r="L2378" s="190" t="s">
        <v>146</v>
      </c>
      <c r="M2378" s="190" t="s">
        <v>146</v>
      </c>
    </row>
    <row r="2379" spans="1:14" x14ac:dyDescent="0.2">
      <c r="A2379" s="190">
        <v>813093</v>
      </c>
      <c r="B2379" s="190" t="s">
        <v>58</v>
      </c>
      <c r="C2379" s="190" t="s">
        <v>147</v>
      </c>
      <c r="D2379" s="190" t="s">
        <v>147</v>
      </c>
      <c r="E2379" s="190" t="s">
        <v>147</v>
      </c>
      <c r="F2379" s="190" t="s">
        <v>146</v>
      </c>
      <c r="G2379" s="190" t="s">
        <v>146</v>
      </c>
      <c r="H2379" s="190" t="s">
        <v>146</v>
      </c>
      <c r="I2379" s="190" t="s">
        <v>146</v>
      </c>
      <c r="J2379" s="190" t="s">
        <v>146</v>
      </c>
      <c r="K2379" s="190" t="s">
        <v>146</v>
      </c>
      <c r="L2379" s="190" t="s">
        <v>146</v>
      </c>
      <c r="M2379" s="190" t="s">
        <v>146</v>
      </c>
      <c r="N2379" s="190" t="s">
        <v>146</v>
      </c>
    </row>
    <row r="2380" spans="1:14" x14ac:dyDescent="0.2">
      <c r="A2380" s="190">
        <v>813094</v>
      </c>
      <c r="B2380" s="190" t="s">
        <v>58</v>
      </c>
      <c r="D2380" s="190" t="s">
        <v>147</v>
      </c>
      <c r="G2380" s="190" t="s">
        <v>146</v>
      </c>
      <c r="I2380" s="190" t="s">
        <v>147</v>
      </c>
      <c r="J2380" s="190" t="s">
        <v>146</v>
      </c>
      <c r="K2380" s="190" t="s">
        <v>147</v>
      </c>
      <c r="L2380" s="190" t="s">
        <v>147</v>
      </c>
      <c r="M2380" s="190" t="s">
        <v>147</v>
      </c>
    </row>
    <row r="2381" spans="1:14" x14ac:dyDescent="0.2">
      <c r="A2381" s="190">
        <v>813095</v>
      </c>
      <c r="B2381" s="190" t="s">
        <v>58</v>
      </c>
      <c r="C2381" s="190" t="s">
        <v>147</v>
      </c>
      <c r="D2381" s="190" t="s">
        <v>146</v>
      </c>
      <c r="E2381" s="190" t="s">
        <v>147</v>
      </c>
      <c r="F2381" s="190" t="s">
        <v>146</v>
      </c>
      <c r="G2381" s="190" t="s">
        <v>146</v>
      </c>
      <c r="H2381" s="190" t="s">
        <v>146</v>
      </c>
      <c r="I2381" s="190" t="s">
        <v>146</v>
      </c>
      <c r="J2381" s="190" t="s">
        <v>146</v>
      </c>
      <c r="K2381" s="190" t="s">
        <v>146</v>
      </c>
      <c r="L2381" s="190" t="s">
        <v>146</v>
      </c>
      <c r="M2381" s="190" t="s">
        <v>146</v>
      </c>
      <c r="N2381" s="190" t="s">
        <v>146</v>
      </c>
    </row>
    <row r="2382" spans="1:14" x14ac:dyDescent="0.2">
      <c r="A2382" s="190">
        <v>813096</v>
      </c>
      <c r="B2382" s="190" t="s">
        <v>58</v>
      </c>
      <c r="G2382" s="190" t="s">
        <v>145</v>
      </c>
      <c r="I2382" s="190" t="s">
        <v>146</v>
      </c>
      <c r="J2382" s="190" t="s">
        <v>146</v>
      </c>
      <c r="K2382" s="190" t="s">
        <v>146</v>
      </c>
      <c r="L2382" s="190" t="s">
        <v>147</v>
      </c>
      <c r="M2382" s="190" t="s">
        <v>147</v>
      </c>
      <c r="N2382" s="190" t="s">
        <v>147</v>
      </c>
    </row>
    <row r="2383" spans="1:14" x14ac:dyDescent="0.2">
      <c r="A2383" s="190">
        <v>813097</v>
      </c>
      <c r="B2383" s="190" t="s">
        <v>58</v>
      </c>
      <c r="F2383" s="190" t="s">
        <v>147</v>
      </c>
      <c r="G2383" s="190" t="s">
        <v>146</v>
      </c>
      <c r="I2383" s="190" t="s">
        <v>146</v>
      </c>
      <c r="J2383" s="190" t="s">
        <v>146</v>
      </c>
      <c r="K2383" s="190" t="s">
        <v>146</v>
      </c>
      <c r="L2383" s="190" t="s">
        <v>146</v>
      </c>
      <c r="M2383" s="190" t="s">
        <v>146</v>
      </c>
      <c r="N2383" s="190" t="s">
        <v>146</v>
      </c>
    </row>
    <row r="2384" spans="1:14" x14ac:dyDescent="0.2">
      <c r="A2384" s="190">
        <v>813098</v>
      </c>
      <c r="B2384" s="190" t="s">
        <v>58</v>
      </c>
      <c r="C2384" s="190" t="s">
        <v>145</v>
      </c>
      <c r="D2384" s="190" t="s">
        <v>147</v>
      </c>
      <c r="K2384" s="190" t="s">
        <v>145</v>
      </c>
      <c r="L2384" s="190" t="s">
        <v>145</v>
      </c>
      <c r="M2384" s="190" t="s">
        <v>147</v>
      </c>
    </row>
    <row r="2385" spans="1:14" x14ac:dyDescent="0.2">
      <c r="A2385" s="190">
        <v>813099</v>
      </c>
      <c r="B2385" s="190" t="s">
        <v>58</v>
      </c>
      <c r="C2385" s="190" t="s">
        <v>147</v>
      </c>
      <c r="D2385" s="190" t="s">
        <v>147</v>
      </c>
      <c r="E2385" s="190" t="s">
        <v>147</v>
      </c>
      <c r="F2385" s="190" t="s">
        <v>147</v>
      </c>
      <c r="H2385" s="190" t="s">
        <v>145</v>
      </c>
      <c r="I2385" s="190" t="s">
        <v>146</v>
      </c>
      <c r="J2385" s="190" t="s">
        <v>146</v>
      </c>
      <c r="K2385" s="190" t="s">
        <v>147</v>
      </c>
      <c r="M2385" s="190" t="s">
        <v>146</v>
      </c>
    </row>
    <row r="2386" spans="1:14" x14ac:dyDescent="0.2">
      <c r="A2386" s="190">
        <v>813103</v>
      </c>
      <c r="B2386" s="190" t="s">
        <v>58</v>
      </c>
      <c r="C2386" s="190" t="s">
        <v>147</v>
      </c>
      <c r="D2386" s="190" t="s">
        <v>146</v>
      </c>
      <c r="E2386" s="190" t="s">
        <v>146</v>
      </c>
      <c r="F2386" s="190" t="s">
        <v>147</v>
      </c>
      <c r="G2386" s="190" t="s">
        <v>147</v>
      </c>
      <c r="H2386" s="190" t="s">
        <v>146</v>
      </c>
      <c r="I2386" s="190" t="s">
        <v>146</v>
      </c>
      <c r="J2386" s="190" t="s">
        <v>146</v>
      </c>
      <c r="K2386" s="190" t="s">
        <v>146</v>
      </c>
      <c r="L2386" s="190" t="s">
        <v>146</v>
      </c>
      <c r="M2386" s="190" t="s">
        <v>146</v>
      </c>
      <c r="N2386" s="190" t="s">
        <v>146</v>
      </c>
    </row>
    <row r="2387" spans="1:14" x14ac:dyDescent="0.2">
      <c r="A2387" s="190">
        <v>813104</v>
      </c>
      <c r="B2387" s="190" t="s">
        <v>58</v>
      </c>
      <c r="C2387" s="190" t="s">
        <v>147</v>
      </c>
      <c r="D2387" s="190" t="s">
        <v>146</v>
      </c>
      <c r="E2387" s="190" t="s">
        <v>146</v>
      </c>
      <c r="F2387" s="190" t="s">
        <v>146</v>
      </c>
      <c r="G2387" s="190" t="s">
        <v>146</v>
      </c>
      <c r="H2387" s="190" t="s">
        <v>147</v>
      </c>
      <c r="I2387" s="190" t="s">
        <v>146</v>
      </c>
      <c r="J2387" s="190" t="s">
        <v>146</v>
      </c>
      <c r="K2387" s="190" t="s">
        <v>146</v>
      </c>
      <c r="L2387" s="190" t="s">
        <v>146</v>
      </c>
      <c r="M2387" s="190" t="s">
        <v>146</v>
      </c>
      <c r="N2387" s="190" t="s">
        <v>146</v>
      </c>
    </row>
    <row r="2388" spans="1:14" x14ac:dyDescent="0.2">
      <c r="A2388" s="190">
        <v>813105</v>
      </c>
      <c r="B2388" s="190" t="s">
        <v>58</v>
      </c>
      <c r="C2388" s="190" t="s">
        <v>147</v>
      </c>
      <c r="D2388" s="190" t="s">
        <v>146</v>
      </c>
      <c r="E2388" s="190" t="s">
        <v>147</v>
      </c>
      <c r="F2388" s="190" t="s">
        <v>147</v>
      </c>
      <c r="G2388" s="190" t="s">
        <v>147</v>
      </c>
      <c r="H2388" s="190" t="s">
        <v>146</v>
      </c>
      <c r="I2388" s="190" t="s">
        <v>146</v>
      </c>
      <c r="J2388" s="190" t="s">
        <v>146</v>
      </c>
      <c r="K2388" s="190" t="s">
        <v>146</v>
      </c>
      <c r="L2388" s="190" t="s">
        <v>146</v>
      </c>
      <c r="M2388" s="190" t="s">
        <v>146</v>
      </c>
      <c r="N2388" s="190" t="s">
        <v>146</v>
      </c>
    </row>
    <row r="2389" spans="1:14" x14ac:dyDescent="0.2">
      <c r="A2389" s="190">
        <v>813106</v>
      </c>
      <c r="B2389" s="190" t="s">
        <v>58</v>
      </c>
      <c r="C2389" s="190" t="s">
        <v>146</v>
      </c>
      <c r="D2389" s="190" t="s">
        <v>146</v>
      </c>
      <c r="E2389" s="190" t="s">
        <v>146</v>
      </c>
      <c r="H2389" s="190" t="s">
        <v>146</v>
      </c>
      <c r="I2389" s="190" t="s">
        <v>146</v>
      </c>
      <c r="J2389" s="190" t="s">
        <v>146</v>
      </c>
      <c r="K2389" s="190" t="s">
        <v>146</v>
      </c>
      <c r="L2389" s="190" t="s">
        <v>146</v>
      </c>
      <c r="M2389" s="190" t="s">
        <v>146</v>
      </c>
      <c r="N2389" s="190" t="s">
        <v>146</v>
      </c>
    </row>
    <row r="2390" spans="1:14" x14ac:dyDescent="0.2">
      <c r="A2390" s="190">
        <v>813107</v>
      </c>
      <c r="B2390" s="190" t="s">
        <v>58</v>
      </c>
      <c r="C2390" s="190" t="s">
        <v>147</v>
      </c>
      <c r="D2390" s="190" t="s">
        <v>147</v>
      </c>
      <c r="E2390" s="190" t="s">
        <v>146</v>
      </c>
      <c r="F2390" s="190" t="s">
        <v>146</v>
      </c>
      <c r="G2390" s="190" t="s">
        <v>147</v>
      </c>
      <c r="H2390" s="190" t="s">
        <v>147</v>
      </c>
      <c r="I2390" s="190" t="s">
        <v>146</v>
      </c>
      <c r="J2390" s="190" t="s">
        <v>146</v>
      </c>
      <c r="K2390" s="190" t="s">
        <v>146</v>
      </c>
      <c r="L2390" s="190" t="s">
        <v>146</v>
      </c>
      <c r="M2390" s="190" t="s">
        <v>146</v>
      </c>
      <c r="N2390" s="190" t="s">
        <v>146</v>
      </c>
    </row>
    <row r="2391" spans="1:14" x14ac:dyDescent="0.2">
      <c r="A2391" s="190">
        <v>813110</v>
      </c>
      <c r="B2391" s="190" t="s">
        <v>58</v>
      </c>
      <c r="D2391" s="190" t="s">
        <v>147</v>
      </c>
      <c r="E2391" s="190" t="s">
        <v>147</v>
      </c>
      <c r="F2391" s="190" t="s">
        <v>147</v>
      </c>
      <c r="H2391" s="190" t="s">
        <v>147</v>
      </c>
      <c r="I2391" s="190" t="s">
        <v>146</v>
      </c>
      <c r="J2391" s="190" t="s">
        <v>146</v>
      </c>
      <c r="K2391" s="190" t="s">
        <v>146</v>
      </c>
      <c r="L2391" s="190" t="s">
        <v>146</v>
      </c>
      <c r="M2391" s="190" t="s">
        <v>146</v>
      </c>
      <c r="N2391" s="190" t="s">
        <v>146</v>
      </c>
    </row>
    <row r="2392" spans="1:14" x14ac:dyDescent="0.2">
      <c r="A2392" s="190">
        <v>813114</v>
      </c>
      <c r="B2392" s="190" t="s">
        <v>58</v>
      </c>
      <c r="C2392" s="190" t="s">
        <v>147</v>
      </c>
      <c r="D2392" s="190" t="s">
        <v>147</v>
      </c>
      <c r="E2392" s="190" t="s">
        <v>147</v>
      </c>
      <c r="F2392" s="190" t="s">
        <v>147</v>
      </c>
      <c r="G2392" s="190" t="s">
        <v>147</v>
      </c>
      <c r="H2392" s="190" t="s">
        <v>147</v>
      </c>
      <c r="I2392" s="190" t="s">
        <v>146</v>
      </c>
      <c r="J2392" s="190" t="s">
        <v>146</v>
      </c>
      <c r="K2392" s="190" t="s">
        <v>146</v>
      </c>
      <c r="L2392" s="190" t="s">
        <v>146</v>
      </c>
      <c r="M2392" s="190" t="s">
        <v>146</v>
      </c>
      <c r="N2392" s="190" t="s">
        <v>146</v>
      </c>
    </row>
    <row r="2393" spans="1:14" x14ac:dyDescent="0.2">
      <c r="A2393" s="190">
        <v>813115</v>
      </c>
      <c r="B2393" s="190" t="s">
        <v>58</v>
      </c>
      <c r="C2393" s="190" t="s">
        <v>147</v>
      </c>
      <c r="E2393" s="190" t="s">
        <v>147</v>
      </c>
      <c r="G2393" s="190" t="s">
        <v>147</v>
      </c>
      <c r="H2393" s="190" t="s">
        <v>147</v>
      </c>
      <c r="I2393" s="190" t="s">
        <v>146</v>
      </c>
      <c r="J2393" s="190" t="s">
        <v>146</v>
      </c>
      <c r="K2393" s="190" t="s">
        <v>146</v>
      </c>
      <c r="L2393" s="190" t="s">
        <v>146</v>
      </c>
      <c r="M2393" s="190" t="s">
        <v>146</v>
      </c>
      <c r="N2393" s="190" t="s">
        <v>146</v>
      </c>
    </row>
    <row r="2394" spans="1:14" x14ac:dyDescent="0.2">
      <c r="A2394" s="190">
        <v>813116</v>
      </c>
      <c r="B2394" s="190" t="s">
        <v>58</v>
      </c>
      <c r="C2394" s="190" t="s">
        <v>147</v>
      </c>
      <c r="D2394" s="190" t="s">
        <v>147</v>
      </c>
      <c r="E2394" s="190" t="s">
        <v>147</v>
      </c>
      <c r="F2394" s="190" t="s">
        <v>147</v>
      </c>
      <c r="H2394" s="190" t="s">
        <v>147</v>
      </c>
      <c r="I2394" s="190" t="s">
        <v>146</v>
      </c>
      <c r="J2394" s="190" t="s">
        <v>146</v>
      </c>
      <c r="K2394" s="190" t="s">
        <v>146</v>
      </c>
      <c r="L2394" s="190" t="s">
        <v>146</v>
      </c>
      <c r="M2394" s="190" t="s">
        <v>146</v>
      </c>
      <c r="N2394" s="190" t="s">
        <v>146</v>
      </c>
    </row>
    <row r="2395" spans="1:14" x14ac:dyDescent="0.2">
      <c r="A2395" s="190">
        <v>813117</v>
      </c>
      <c r="B2395" s="190" t="s">
        <v>58</v>
      </c>
      <c r="C2395" s="190" t="s">
        <v>147</v>
      </c>
      <c r="D2395" s="190" t="s">
        <v>147</v>
      </c>
      <c r="E2395" s="190" t="s">
        <v>146</v>
      </c>
      <c r="F2395" s="190" t="s">
        <v>147</v>
      </c>
      <c r="G2395" s="190" t="s">
        <v>145</v>
      </c>
      <c r="H2395" s="190" t="s">
        <v>145</v>
      </c>
      <c r="I2395" s="190" t="s">
        <v>147</v>
      </c>
      <c r="J2395" s="190" t="s">
        <v>147</v>
      </c>
      <c r="K2395" s="190" t="s">
        <v>147</v>
      </c>
      <c r="L2395" s="190" t="s">
        <v>147</v>
      </c>
      <c r="M2395" s="190" t="s">
        <v>147</v>
      </c>
      <c r="N2395" s="190" t="s">
        <v>147</v>
      </c>
    </row>
    <row r="2396" spans="1:14" x14ac:dyDescent="0.2">
      <c r="A2396" s="190">
        <v>813120</v>
      </c>
      <c r="B2396" s="190" t="s">
        <v>58</v>
      </c>
      <c r="C2396" s="190" t="s">
        <v>147</v>
      </c>
      <c r="D2396" s="190" t="s">
        <v>146</v>
      </c>
      <c r="E2396" s="190" t="s">
        <v>146</v>
      </c>
      <c r="F2396" s="190" t="s">
        <v>147</v>
      </c>
      <c r="G2396" s="190" t="s">
        <v>147</v>
      </c>
      <c r="H2396" s="190" t="s">
        <v>147</v>
      </c>
      <c r="I2396" s="190" t="s">
        <v>146</v>
      </c>
      <c r="J2396" s="190" t="s">
        <v>146</v>
      </c>
      <c r="K2396" s="190" t="s">
        <v>146</v>
      </c>
      <c r="L2396" s="190" t="s">
        <v>146</v>
      </c>
      <c r="M2396" s="190" t="s">
        <v>146</v>
      </c>
      <c r="N2396" s="190" t="s">
        <v>146</v>
      </c>
    </row>
    <row r="2397" spans="1:14" x14ac:dyDescent="0.2">
      <c r="A2397" s="190">
        <v>813121</v>
      </c>
      <c r="B2397" s="190" t="s">
        <v>58</v>
      </c>
      <c r="D2397" s="190" t="s">
        <v>147</v>
      </c>
      <c r="E2397" s="190" t="s">
        <v>145</v>
      </c>
      <c r="F2397" s="190" t="s">
        <v>147</v>
      </c>
      <c r="J2397" s="190" t="s">
        <v>147</v>
      </c>
      <c r="K2397" s="190" t="s">
        <v>146</v>
      </c>
      <c r="L2397" s="190" t="s">
        <v>147</v>
      </c>
    </row>
    <row r="2398" spans="1:14" x14ac:dyDescent="0.2">
      <c r="A2398" s="190">
        <v>813122</v>
      </c>
      <c r="B2398" s="190" t="s">
        <v>58</v>
      </c>
      <c r="C2398" s="190" t="s">
        <v>147</v>
      </c>
      <c r="D2398" s="190" t="s">
        <v>147</v>
      </c>
      <c r="E2398" s="190" t="s">
        <v>147</v>
      </c>
      <c r="F2398" s="190" t="s">
        <v>147</v>
      </c>
      <c r="H2398" s="190" t="s">
        <v>147</v>
      </c>
      <c r="I2398" s="190" t="s">
        <v>146</v>
      </c>
      <c r="J2398" s="190" t="s">
        <v>146</v>
      </c>
      <c r="K2398" s="190" t="s">
        <v>146</v>
      </c>
      <c r="L2398" s="190" t="s">
        <v>146</v>
      </c>
      <c r="M2398" s="190" t="s">
        <v>146</v>
      </c>
      <c r="N2398" s="190" t="s">
        <v>146</v>
      </c>
    </row>
    <row r="2399" spans="1:14" x14ac:dyDescent="0.2">
      <c r="A2399" s="190">
        <v>813123</v>
      </c>
      <c r="B2399" s="190" t="s">
        <v>58</v>
      </c>
      <c r="D2399" s="190" t="s">
        <v>147</v>
      </c>
      <c r="E2399" s="190" t="s">
        <v>147</v>
      </c>
      <c r="F2399" s="190" t="s">
        <v>147</v>
      </c>
      <c r="G2399" s="190" t="s">
        <v>146</v>
      </c>
      <c r="H2399" s="190" t="s">
        <v>146</v>
      </c>
      <c r="I2399" s="190" t="s">
        <v>146</v>
      </c>
      <c r="J2399" s="190" t="s">
        <v>146</v>
      </c>
      <c r="K2399" s="190" t="s">
        <v>146</v>
      </c>
      <c r="L2399" s="190" t="s">
        <v>146</v>
      </c>
      <c r="M2399" s="190" t="s">
        <v>146</v>
      </c>
      <c r="N2399" s="190" t="s">
        <v>146</v>
      </c>
    </row>
    <row r="2400" spans="1:14" x14ac:dyDescent="0.2">
      <c r="A2400" s="190">
        <v>813124</v>
      </c>
      <c r="B2400" s="190" t="s">
        <v>58</v>
      </c>
      <c r="C2400" s="190" t="s">
        <v>147</v>
      </c>
      <c r="D2400" s="190" t="s">
        <v>147</v>
      </c>
      <c r="E2400" s="190" t="s">
        <v>147</v>
      </c>
      <c r="F2400" s="190" t="s">
        <v>147</v>
      </c>
      <c r="G2400" s="190" t="s">
        <v>147</v>
      </c>
      <c r="H2400" s="190" t="s">
        <v>147</v>
      </c>
      <c r="I2400" s="190" t="s">
        <v>146</v>
      </c>
      <c r="J2400" s="190" t="s">
        <v>146</v>
      </c>
      <c r="K2400" s="190" t="s">
        <v>146</v>
      </c>
      <c r="L2400" s="190" t="s">
        <v>146</v>
      </c>
      <c r="M2400" s="190" t="s">
        <v>146</v>
      </c>
      <c r="N2400" s="190" t="s">
        <v>146</v>
      </c>
    </row>
    <row r="2401" spans="1:14" x14ac:dyDescent="0.2">
      <c r="A2401" s="190">
        <v>813125</v>
      </c>
      <c r="B2401" s="190" t="s">
        <v>58</v>
      </c>
      <c r="C2401" s="190" t="s">
        <v>147</v>
      </c>
      <c r="D2401" s="190" t="s">
        <v>147</v>
      </c>
      <c r="E2401" s="190" t="s">
        <v>147</v>
      </c>
      <c r="F2401" s="190" t="s">
        <v>147</v>
      </c>
      <c r="G2401" s="190" t="s">
        <v>147</v>
      </c>
      <c r="H2401" s="190" t="s">
        <v>147</v>
      </c>
      <c r="I2401" s="190" t="s">
        <v>146</v>
      </c>
      <c r="J2401" s="190" t="s">
        <v>146</v>
      </c>
      <c r="K2401" s="190" t="s">
        <v>146</v>
      </c>
      <c r="L2401" s="190" t="s">
        <v>146</v>
      </c>
      <c r="M2401" s="190" t="s">
        <v>146</v>
      </c>
      <c r="N2401" s="190" t="s">
        <v>146</v>
      </c>
    </row>
    <row r="2402" spans="1:14" x14ac:dyDescent="0.2">
      <c r="A2402" s="190">
        <v>813128</v>
      </c>
      <c r="B2402" s="190" t="s">
        <v>58</v>
      </c>
      <c r="D2402" s="190" t="s">
        <v>145</v>
      </c>
      <c r="E2402" s="190" t="s">
        <v>145</v>
      </c>
      <c r="F2402" s="190" t="s">
        <v>145</v>
      </c>
      <c r="H2402" s="190" t="s">
        <v>145</v>
      </c>
      <c r="J2402" s="190" t="s">
        <v>145</v>
      </c>
      <c r="K2402" s="190" t="s">
        <v>145</v>
      </c>
      <c r="L2402" s="190" t="s">
        <v>146</v>
      </c>
      <c r="M2402" s="190" t="s">
        <v>145</v>
      </c>
      <c r="N2402" s="190" t="s">
        <v>147</v>
      </c>
    </row>
    <row r="2403" spans="1:14" x14ac:dyDescent="0.2">
      <c r="A2403" s="190">
        <v>813130</v>
      </c>
      <c r="B2403" s="190" t="s">
        <v>58</v>
      </c>
      <c r="C2403" s="190" t="s">
        <v>147</v>
      </c>
      <c r="D2403" s="190" t="s">
        <v>147</v>
      </c>
      <c r="E2403" s="190" t="s">
        <v>146</v>
      </c>
      <c r="F2403" s="190" t="s">
        <v>146</v>
      </c>
      <c r="G2403" s="190" t="s">
        <v>146</v>
      </c>
      <c r="H2403" s="190" t="s">
        <v>146</v>
      </c>
      <c r="I2403" s="190" t="s">
        <v>146</v>
      </c>
      <c r="J2403" s="190" t="s">
        <v>146</v>
      </c>
      <c r="K2403" s="190" t="s">
        <v>146</v>
      </c>
      <c r="L2403" s="190" t="s">
        <v>146</v>
      </c>
      <c r="M2403" s="190" t="s">
        <v>146</v>
      </c>
      <c r="N2403" s="190" t="s">
        <v>146</v>
      </c>
    </row>
    <row r="2404" spans="1:14" x14ac:dyDescent="0.2">
      <c r="A2404" s="190">
        <v>813132</v>
      </c>
      <c r="B2404" s="190" t="s">
        <v>58</v>
      </c>
      <c r="C2404" s="190" t="s">
        <v>147</v>
      </c>
      <c r="D2404" s="190" t="s">
        <v>147</v>
      </c>
      <c r="E2404" s="190" t="s">
        <v>146</v>
      </c>
      <c r="F2404" s="190" t="s">
        <v>146</v>
      </c>
      <c r="H2404" s="190" t="s">
        <v>147</v>
      </c>
      <c r="I2404" s="190" t="s">
        <v>146</v>
      </c>
      <c r="J2404" s="190" t="s">
        <v>146</v>
      </c>
      <c r="K2404" s="190" t="s">
        <v>146</v>
      </c>
      <c r="L2404" s="190" t="s">
        <v>146</v>
      </c>
      <c r="M2404" s="190" t="s">
        <v>146</v>
      </c>
      <c r="N2404" s="190" t="s">
        <v>146</v>
      </c>
    </row>
    <row r="2405" spans="1:14" x14ac:dyDescent="0.2">
      <c r="A2405" s="190">
        <v>813134</v>
      </c>
      <c r="B2405" s="190" t="s">
        <v>58</v>
      </c>
      <c r="C2405" s="190" t="s">
        <v>147</v>
      </c>
      <c r="D2405" s="190" t="s">
        <v>146</v>
      </c>
      <c r="E2405" s="190" t="s">
        <v>146</v>
      </c>
      <c r="F2405" s="190" t="s">
        <v>147</v>
      </c>
      <c r="G2405" s="190" t="s">
        <v>146</v>
      </c>
      <c r="H2405" s="190" t="s">
        <v>147</v>
      </c>
      <c r="I2405" s="190" t="s">
        <v>146</v>
      </c>
      <c r="J2405" s="190" t="s">
        <v>146</v>
      </c>
      <c r="K2405" s="190" t="s">
        <v>146</v>
      </c>
      <c r="L2405" s="190" t="s">
        <v>146</v>
      </c>
      <c r="M2405" s="190" t="s">
        <v>146</v>
      </c>
      <c r="N2405" s="190" t="s">
        <v>146</v>
      </c>
    </row>
    <row r="2406" spans="1:14" x14ac:dyDescent="0.2">
      <c r="A2406" s="190">
        <v>813137</v>
      </c>
      <c r="B2406" s="190" t="s">
        <v>58</v>
      </c>
      <c r="F2406" s="190" t="s">
        <v>147</v>
      </c>
      <c r="G2406" s="190" t="s">
        <v>145</v>
      </c>
      <c r="H2406" s="190" t="s">
        <v>145</v>
      </c>
      <c r="I2406" s="190" t="s">
        <v>147</v>
      </c>
      <c r="K2406" s="190" t="s">
        <v>147</v>
      </c>
      <c r="L2406" s="190" t="s">
        <v>147</v>
      </c>
      <c r="M2406" s="190" t="s">
        <v>147</v>
      </c>
      <c r="N2406" s="190" t="s">
        <v>145</v>
      </c>
    </row>
    <row r="2407" spans="1:14" x14ac:dyDescent="0.2">
      <c r="A2407" s="190">
        <v>813138</v>
      </c>
      <c r="B2407" s="190" t="s">
        <v>58</v>
      </c>
      <c r="D2407" s="190" t="s">
        <v>147</v>
      </c>
      <c r="E2407" s="190" t="s">
        <v>147</v>
      </c>
      <c r="F2407" s="190" t="s">
        <v>147</v>
      </c>
      <c r="G2407" s="190" t="s">
        <v>147</v>
      </c>
      <c r="H2407" s="190" t="s">
        <v>147</v>
      </c>
      <c r="I2407" s="190" t="s">
        <v>146</v>
      </c>
      <c r="J2407" s="190" t="s">
        <v>146</v>
      </c>
      <c r="K2407" s="190" t="s">
        <v>146</v>
      </c>
      <c r="L2407" s="190" t="s">
        <v>146</v>
      </c>
      <c r="M2407" s="190" t="s">
        <v>146</v>
      </c>
      <c r="N2407" s="190" t="s">
        <v>146</v>
      </c>
    </row>
    <row r="2408" spans="1:14" x14ac:dyDescent="0.2">
      <c r="A2408" s="190">
        <v>813139</v>
      </c>
      <c r="B2408" s="190" t="s">
        <v>58</v>
      </c>
      <c r="C2408" s="190" t="s">
        <v>147</v>
      </c>
      <c r="D2408" s="190" t="s">
        <v>146</v>
      </c>
      <c r="E2408" s="190" t="s">
        <v>147</v>
      </c>
      <c r="F2408" s="190" t="s">
        <v>147</v>
      </c>
      <c r="G2408" s="190" t="s">
        <v>146</v>
      </c>
      <c r="H2408" s="190" t="s">
        <v>147</v>
      </c>
      <c r="I2408" s="190" t="s">
        <v>146</v>
      </c>
      <c r="J2408" s="190" t="s">
        <v>146</v>
      </c>
      <c r="K2408" s="190" t="s">
        <v>146</v>
      </c>
      <c r="L2408" s="190" t="s">
        <v>146</v>
      </c>
      <c r="M2408" s="190" t="s">
        <v>146</v>
      </c>
      <c r="N2408" s="190" t="s">
        <v>146</v>
      </c>
    </row>
    <row r="2409" spans="1:14" x14ac:dyDescent="0.2">
      <c r="A2409" s="190">
        <v>813140</v>
      </c>
      <c r="B2409" s="190" t="s">
        <v>58</v>
      </c>
      <c r="D2409" s="190" t="s">
        <v>147</v>
      </c>
      <c r="E2409" s="190" t="s">
        <v>147</v>
      </c>
      <c r="G2409" s="190" t="s">
        <v>145</v>
      </c>
      <c r="H2409" s="190" t="s">
        <v>145</v>
      </c>
      <c r="J2409" s="190" t="s">
        <v>145</v>
      </c>
      <c r="K2409" s="190" t="s">
        <v>147</v>
      </c>
      <c r="M2409" s="190" t="s">
        <v>146</v>
      </c>
    </row>
    <row r="2410" spans="1:14" x14ac:dyDescent="0.2">
      <c r="A2410" s="190">
        <v>813142</v>
      </c>
      <c r="B2410" s="190" t="s">
        <v>58</v>
      </c>
      <c r="C2410" s="190" t="s">
        <v>145</v>
      </c>
      <c r="J2410" s="190" t="s">
        <v>147</v>
      </c>
      <c r="K2410" s="190" t="s">
        <v>147</v>
      </c>
      <c r="L2410" s="190" t="s">
        <v>147</v>
      </c>
      <c r="M2410" s="190" t="s">
        <v>147</v>
      </c>
    </row>
    <row r="2411" spans="1:14" x14ac:dyDescent="0.2">
      <c r="A2411" s="190">
        <v>813143</v>
      </c>
      <c r="B2411" s="190" t="s">
        <v>58</v>
      </c>
      <c r="C2411" s="190" t="s">
        <v>147</v>
      </c>
      <c r="D2411" s="190" t="s">
        <v>147</v>
      </c>
      <c r="E2411" s="190" t="s">
        <v>147</v>
      </c>
      <c r="F2411" s="190" t="s">
        <v>147</v>
      </c>
      <c r="G2411" s="190" t="s">
        <v>147</v>
      </c>
      <c r="H2411" s="190" t="s">
        <v>147</v>
      </c>
      <c r="I2411" s="190" t="s">
        <v>146</v>
      </c>
      <c r="J2411" s="190" t="s">
        <v>146</v>
      </c>
      <c r="K2411" s="190" t="s">
        <v>146</v>
      </c>
      <c r="L2411" s="190" t="s">
        <v>146</v>
      </c>
      <c r="M2411" s="190" t="s">
        <v>146</v>
      </c>
      <c r="N2411" s="190" t="s">
        <v>146</v>
      </c>
    </row>
    <row r="2412" spans="1:14" x14ac:dyDescent="0.2">
      <c r="A2412" s="190">
        <v>813144</v>
      </c>
      <c r="B2412" s="190" t="s">
        <v>58</v>
      </c>
      <c r="E2412" s="190" t="s">
        <v>147</v>
      </c>
      <c r="F2412" s="190" t="s">
        <v>145</v>
      </c>
      <c r="H2412" s="190" t="s">
        <v>147</v>
      </c>
      <c r="I2412" s="190" t="s">
        <v>147</v>
      </c>
      <c r="J2412" s="190" t="s">
        <v>147</v>
      </c>
      <c r="K2412" s="190" t="s">
        <v>147</v>
      </c>
      <c r="L2412" s="190" t="s">
        <v>147</v>
      </c>
      <c r="M2412" s="190" t="s">
        <v>146</v>
      </c>
      <c r="N2412" s="190" t="s">
        <v>146</v>
      </c>
    </row>
    <row r="2413" spans="1:14" x14ac:dyDescent="0.2">
      <c r="A2413" s="190">
        <v>813145</v>
      </c>
      <c r="B2413" s="190" t="s">
        <v>58</v>
      </c>
      <c r="C2413" s="190" t="s">
        <v>147</v>
      </c>
      <c r="D2413" s="190" t="s">
        <v>147</v>
      </c>
      <c r="E2413" s="190" t="s">
        <v>147</v>
      </c>
      <c r="F2413" s="190" t="s">
        <v>147</v>
      </c>
      <c r="G2413" s="190" t="s">
        <v>147</v>
      </c>
      <c r="H2413" s="190" t="s">
        <v>147</v>
      </c>
      <c r="I2413" s="190" t="s">
        <v>146</v>
      </c>
      <c r="J2413" s="190" t="s">
        <v>146</v>
      </c>
      <c r="K2413" s="190" t="s">
        <v>146</v>
      </c>
      <c r="L2413" s="190" t="s">
        <v>146</v>
      </c>
      <c r="M2413" s="190" t="s">
        <v>146</v>
      </c>
      <c r="N2413" s="190" t="s">
        <v>146</v>
      </c>
    </row>
    <row r="2414" spans="1:14" x14ac:dyDescent="0.2">
      <c r="A2414" s="190">
        <v>813146</v>
      </c>
      <c r="B2414" s="190" t="s">
        <v>58</v>
      </c>
      <c r="C2414" s="190" t="s">
        <v>147</v>
      </c>
      <c r="D2414" s="190" t="s">
        <v>147</v>
      </c>
      <c r="E2414" s="190" t="s">
        <v>146</v>
      </c>
      <c r="F2414" s="190" t="s">
        <v>147</v>
      </c>
      <c r="G2414" s="190" t="s">
        <v>147</v>
      </c>
      <c r="H2414" s="190" t="s">
        <v>146</v>
      </c>
      <c r="I2414" s="190" t="s">
        <v>146</v>
      </c>
      <c r="J2414" s="190" t="s">
        <v>146</v>
      </c>
      <c r="K2414" s="190" t="s">
        <v>146</v>
      </c>
      <c r="L2414" s="190" t="s">
        <v>146</v>
      </c>
      <c r="M2414" s="190" t="s">
        <v>146</v>
      </c>
      <c r="N2414" s="190" t="s">
        <v>146</v>
      </c>
    </row>
    <row r="2415" spans="1:14" x14ac:dyDescent="0.2">
      <c r="A2415" s="190">
        <v>813147</v>
      </c>
      <c r="B2415" s="190" t="s">
        <v>58</v>
      </c>
      <c r="C2415" s="190" t="s">
        <v>147</v>
      </c>
      <c r="D2415" s="190" t="s">
        <v>147</v>
      </c>
      <c r="E2415" s="190" t="s">
        <v>147</v>
      </c>
      <c r="F2415" s="190" t="s">
        <v>147</v>
      </c>
      <c r="G2415" s="190" t="s">
        <v>147</v>
      </c>
      <c r="H2415" s="190" t="s">
        <v>147</v>
      </c>
      <c r="I2415" s="190" t="s">
        <v>146</v>
      </c>
      <c r="J2415" s="190" t="s">
        <v>146</v>
      </c>
      <c r="K2415" s="190" t="s">
        <v>146</v>
      </c>
      <c r="L2415" s="190" t="s">
        <v>146</v>
      </c>
      <c r="M2415" s="190" t="s">
        <v>146</v>
      </c>
      <c r="N2415" s="190" t="s">
        <v>146</v>
      </c>
    </row>
    <row r="2416" spans="1:14" x14ac:dyDescent="0.2">
      <c r="A2416" s="190">
        <v>813148</v>
      </c>
      <c r="B2416" s="190" t="s">
        <v>58</v>
      </c>
      <c r="C2416" s="190" t="s">
        <v>147</v>
      </c>
      <c r="D2416" s="190" t="s">
        <v>146</v>
      </c>
      <c r="E2416" s="190" t="s">
        <v>146</v>
      </c>
      <c r="F2416" s="190" t="s">
        <v>147</v>
      </c>
      <c r="G2416" s="190" t="s">
        <v>147</v>
      </c>
      <c r="H2416" s="190" t="s">
        <v>147</v>
      </c>
      <c r="I2416" s="190" t="s">
        <v>146</v>
      </c>
      <c r="J2416" s="190" t="s">
        <v>146</v>
      </c>
      <c r="K2416" s="190" t="s">
        <v>146</v>
      </c>
      <c r="L2416" s="190" t="s">
        <v>146</v>
      </c>
      <c r="M2416" s="190" t="s">
        <v>146</v>
      </c>
      <c r="N2416" s="190" t="s">
        <v>146</v>
      </c>
    </row>
    <row r="2417" spans="1:14" x14ac:dyDescent="0.2">
      <c r="A2417" s="190">
        <v>813149</v>
      </c>
      <c r="B2417" s="190" t="s">
        <v>58</v>
      </c>
      <c r="C2417" s="190" t="s">
        <v>146</v>
      </c>
      <c r="F2417" s="190" t="s">
        <v>145</v>
      </c>
      <c r="J2417" s="190" t="s">
        <v>145</v>
      </c>
      <c r="K2417" s="190" t="s">
        <v>147</v>
      </c>
      <c r="L2417" s="190" t="s">
        <v>145</v>
      </c>
      <c r="M2417" s="190" t="s">
        <v>145</v>
      </c>
    </row>
    <row r="2418" spans="1:14" x14ac:dyDescent="0.2">
      <c r="A2418" s="190">
        <v>813150</v>
      </c>
      <c r="B2418" s="190" t="s">
        <v>58</v>
      </c>
      <c r="D2418" s="190" t="s">
        <v>146</v>
      </c>
      <c r="E2418" s="190" t="s">
        <v>146</v>
      </c>
      <c r="F2418" s="190" t="s">
        <v>146</v>
      </c>
      <c r="I2418" s="190" t="s">
        <v>146</v>
      </c>
      <c r="J2418" s="190" t="s">
        <v>146</v>
      </c>
      <c r="K2418" s="190" t="s">
        <v>146</v>
      </c>
      <c r="L2418" s="190" t="s">
        <v>147</v>
      </c>
    </row>
    <row r="2419" spans="1:14" x14ac:dyDescent="0.2">
      <c r="A2419" s="190">
        <v>813153</v>
      </c>
      <c r="B2419" s="190" t="s">
        <v>58</v>
      </c>
      <c r="D2419" s="190" t="s">
        <v>145</v>
      </c>
      <c r="E2419" s="190" t="s">
        <v>147</v>
      </c>
      <c r="F2419" s="190" t="s">
        <v>146</v>
      </c>
      <c r="H2419" s="190" t="s">
        <v>145</v>
      </c>
      <c r="I2419" s="190" t="s">
        <v>147</v>
      </c>
      <c r="J2419" s="190" t="s">
        <v>146</v>
      </c>
      <c r="K2419" s="190" t="s">
        <v>147</v>
      </c>
      <c r="L2419" s="190" t="s">
        <v>147</v>
      </c>
      <c r="N2419" s="190" t="s">
        <v>147</v>
      </c>
    </row>
    <row r="2420" spans="1:14" x14ac:dyDescent="0.2">
      <c r="A2420" s="190">
        <v>813154</v>
      </c>
      <c r="B2420" s="190" t="s">
        <v>58</v>
      </c>
      <c r="F2420" s="190" t="s">
        <v>147</v>
      </c>
      <c r="I2420" s="190" t="s">
        <v>146</v>
      </c>
      <c r="J2420" s="190" t="s">
        <v>146</v>
      </c>
      <c r="K2420" s="190" t="s">
        <v>146</v>
      </c>
      <c r="L2420" s="190" t="s">
        <v>146</v>
      </c>
      <c r="M2420" s="190" t="s">
        <v>146</v>
      </c>
      <c r="N2420" s="190" t="s">
        <v>146</v>
      </c>
    </row>
    <row r="2421" spans="1:14" x14ac:dyDescent="0.2">
      <c r="A2421" s="190">
        <v>813155</v>
      </c>
      <c r="B2421" s="190" t="s">
        <v>58</v>
      </c>
      <c r="C2421" s="190" t="s">
        <v>147</v>
      </c>
      <c r="D2421" s="190" t="s">
        <v>147</v>
      </c>
      <c r="E2421" s="190" t="s">
        <v>147</v>
      </c>
      <c r="F2421" s="190" t="s">
        <v>147</v>
      </c>
      <c r="G2421" s="190" t="s">
        <v>147</v>
      </c>
      <c r="H2421" s="190" t="s">
        <v>147</v>
      </c>
      <c r="I2421" s="190" t="s">
        <v>146</v>
      </c>
      <c r="J2421" s="190" t="s">
        <v>146</v>
      </c>
      <c r="K2421" s="190" t="s">
        <v>146</v>
      </c>
      <c r="L2421" s="190" t="s">
        <v>146</v>
      </c>
      <c r="M2421" s="190" t="s">
        <v>146</v>
      </c>
      <c r="N2421" s="190" t="s">
        <v>146</v>
      </c>
    </row>
    <row r="2422" spans="1:14" x14ac:dyDescent="0.2">
      <c r="A2422" s="190">
        <v>813156</v>
      </c>
      <c r="B2422" s="190" t="s">
        <v>58</v>
      </c>
      <c r="C2422" s="190" t="s">
        <v>145</v>
      </c>
      <c r="D2422" s="190" t="s">
        <v>147</v>
      </c>
      <c r="F2422" s="190" t="s">
        <v>145</v>
      </c>
      <c r="G2422" s="190" t="s">
        <v>147</v>
      </c>
      <c r="H2422" s="190" t="s">
        <v>147</v>
      </c>
      <c r="I2422" s="190" t="s">
        <v>147</v>
      </c>
      <c r="J2422" s="190" t="s">
        <v>146</v>
      </c>
      <c r="K2422" s="190" t="s">
        <v>146</v>
      </c>
      <c r="L2422" s="190" t="s">
        <v>147</v>
      </c>
      <c r="M2422" s="190" t="s">
        <v>147</v>
      </c>
      <c r="N2422" s="190" t="s">
        <v>146</v>
      </c>
    </row>
    <row r="2423" spans="1:14" x14ac:dyDescent="0.2">
      <c r="A2423" s="190">
        <v>813157</v>
      </c>
      <c r="B2423" s="190" t="s">
        <v>58</v>
      </c>
      <c r="D2423" s="190" t="s">
        <v>145</v>
      </c>
      <c r="E2423" s="190" t="s">
        <v>145</v>
      </c>
      <c r="F2423" s="190" t="s">
        <v>145</v>
      </c>
      <c r="G2423" s="190" t="s">
        <v>145</v>
      </c>
      <c r="I2423" s="190" t="s">
        <v>145</v>
      </c>
      <c r="J2423" s="190" t="s">
        <v>146</v>
      </c>
      <c r="K2423" s="190" t="s">
        <v>147</v>
      </c>
      <c r="L2423" s="190" t="s">
        <v>147</v>
      </c>
      <c r="M2423" s="190" t="s">
        <v>147</v>
      </c>
    </row>
    <row r="2424" spans="1:14" x14ac:dyDescent="0.2">
      <c r="A2424" s="190">
        <v>813159</v>
      </c>
      <c r="B2424" s="190" t="s">
        <v>58</v>
      </c>
      <c r="C2424" s="190" t="s">
        <v>145</v>
      </c>
      <c r="D2424" s="190" t="s">
        <v>146</v>
      </c>
      <c r="E2424" s="190" t="s">
        <v>145</v>
      </c>
      <c r="F2424" s="190" t="s">
        <v>147</v>
      </c>
      <c r="G2424" s="190" t="s">
        <v>145</v>
      </c>
      <c r="H2424" s="190" t="s">
        <v>145</v>
      </c>
      <c r="I2424" s="190" t="s">
        <v>146</v>
      </c>
      <c r="J2424" s="190" t="s">
        <v>146</v>
      </c>
      <c r="K2424" s="190" t="s">
        <v>146</v>
      </c>
      <c r="L2424" s="190" t="s">
        <v>146</v>
      </c>
      <c r="M2424" s="190" t="s">
        <v>146</v>
      </c>
      <c r="N2424" s="190" t="s">
        <v>146</v>
      </c>
    </row>
    <row r="2425" spans="1:14" x14ac:dyDescent="0.2">
      <c r="A2425" s="190">
        <v>813160</v>
      </c>
      <c r="B2425" s="190" t="s">
        <v>58</v>
      </c>
      <c r="C2425" s="190" t="s">
        <v>147</v>
      </c>
      <c r="D2425" s="190" t="s">
        <v>147</v>
      </c>
      <c r="E2425" s="190" t="s">
        <v>146</v>
      </c>
      <c r="F2425" s="190" t="s">
        <v>146</v>
      </c>
      <c r="G2425" s="190" t="s">
        <v>146</v>
      </c>
      <c r="H2425" s="190" t="s">
        <v>146</v>
      </c>
      <c r="I2425" s="190" t="s">
        <v>147</v>
      </c>
      <c r="J2425" s="190" t="s">
        <v>146</v>
      </c>
      <c r="K2425" s="190" t="s">
        <v>146</v>
      </c>
      <c r="L2425" s="190" t="s">
        <v>146</v>
      </c>
      <c r="N2425" s="190" t="s">
        <v>146</v>
      </c>
    </row>
    <row r="2426" spans="1:14" x14ac:dyDescent="0.2">
      <c r="A2426" s="190">
        <v>813161</v>
      </c>
      <c r="B2426" s="190" t="s">
        <v>58</v>
      </c>
      <c r="C2426" s="190" t="s">
        <v>147</v>
      </c>
      <c r="D2426" s="190" t="s">
        <v>147</v>
      </c>
      <c r="E2426" s="190" t="s">
        <v>146</v>
      </c>
      <c r="F2426" s="190" t="s">
        <v>147</v>
      </c>
      <c r="G2426" s="190" t="s">
        <v>146</v>
      </c>
      <c r="H2426" s="190" t="s">
        <v>147</v>
      </c>
      <c r="I2426" s="190" t="s">
        <v>146</v>
      </c>
      <c r="J2426" s="190" t="s">
        <v>146</v>
      </c>
      <c r="K2426" s="190" t="s">
        <v>146</v>
      </c>
      <c r="L2426" s="190" t="s">
        <v>146</v>
      </c>
      <c r="M2426" s="190" t="s">
        <v>146</v>
      </c>
      <c r="N2426" s="190" t="s">
        <v>146</v>
      </c>
    </row>
    <row r="2427" spans="1:14" x14ac:dyDescent="0.2">
      <c r="A2427" s="190">
        <v>813162</v>
      </c>
      <c r="B2427" s="190" t="s">
        <v>58</v>
      </c>
      <c r="C2427" s="190" t="s">
        <v>147</v>
      </c>
      <c r="D2427" s="190" t="s">
        <v>146</v>
      </c>
      <c r="E2427" s="190" t="s">
        <v>146</v>
      </c>
      <c r="F2427" s="190" t="s">
        <v>147</v>
      </c>
      <c r="G2427" s="190" t="s">
        <v>147</v>
      </c>
      <c r="H2427" s="190" t="s">
        <v>147</v>
      </c>
      <c r="I2427" s="190" t="s">
        <v>146</v>
      </c>
      <c r="J2427" s="190" t="s">
        <v>146</v>
      </c>
      <c r="K2427" s="190" t="s">
        <v>146</v>
      </c>
      <c r="L2427" s="190" t="s">
        <v>146</v>
      </c>
      <c r="M2427" s="190" t="s">
        <v>146</v>
      </c>
      <c r="N2427" s="190" t="s">
        <v>146</v>
      </c>
    </row>
    <row r="2428" spans="1:14" x14ac:dyDescent="0.2">
      <c r="A2428" s="190">
        <v>813164</v>
      </c>
      <c r="B2428" s="190" t="s">
        <v>58</v>
      </c>
      <c r="C2428" s="190" t="s">
        <v>147</v>
      </c>
      <c r="D2428" s="190" t="s">
        <v>146</v>
      </c>
      <c r="E2428" s="190" t="s">
        <v>146</v>
      </c>
      <c r="F2428" s="190" t="s">
        <v>147</v>
      </c>
      <c r="G2428" s="190" t="s">
        <v>146</v>
      </c>
      <c r="H2428" s="190" t="s">
        <v>146</v>
      </c>
      <c r="I2428" s="190" t="s">
        <v>146</v>
      </c>
      <c r="J2428" s="190" t="s">
        <v>146</v>
      </c>
      <c r="K2428" s="190" t="s">
        <v>146</v>
      </c>
      <c r="L2428" s="190" t="s">
        <v>146</v>
      </c>
      <c r="M2428" s="190" t="s">
        <v>146</v>
      </c>
      <c r="N2428" s="190" t="s">
        <v>146</v>
      </c>
    </row>
    <row r="2429" spans="1:14" x14ac:dyDescent="0.2">
      <c r="A2429" s="190">
        <v>813165</v>
      </c>
      <c r="B2429" s="190" t="s">
        <v>58</v>
      </c>
      <c r="C2429" s="190" t="s">
        <v>147</v>
      </c>
      <c r="D2429" s="190" t="s">
        <v>146</v>
      </c>
      <c r="E2429" s="190" t="s">
        <v>146</v>
      </c>
      <c r="F2429" s="190" t="s">
        <v>147</v>
      </c>
      <c r="G2429" s="190" t="s">
        <v>147</v>
      </c>
      <c r="H2429" s="190" t="s">
        <v>146</v>
      </c>
      <c r="I2429" s="190" t="s">
        <v>146</v>
      </c>
      <c r="J2429" s="190" t="s">
        <v>146</v>
      </c>
      <c r="K2429" s="190" t="s">
        <v>146</v>
      </c>
      <c r="L2429" s="190" t="s">
        <v>146</v>
      </c>
      <c r="M2429" s="190" t="s">
        <v>146</v>
      </c>
      <c r="N2429" s="190" t="s">
        <v>146</v>
      </c>
    </row>
    <row r="2430" spans="1:14" x14ac:dyDescent="0.2">
      <c r="A2430" s="190">
        <v>813166</v>
      </c>
      <c r="B2430" s="190" t="s">
        <v>58</v>
      </c>
      <c r="D2430" s="190" t="s">
        <v>146</v>
      </c>
      <c r="E2430" s="190" t="s">
        <v>147</v>
      </c>
      <c r="F2430" s="190" t="s">
        <v>146</v>
      </c>
      <c r="G2430" s="190" t="s">
        <v>146</v>
      </c>
      <c r="I2430" s="190" t="s">
        <v>146</v>
      </c>
      <c r="J2430" s="190" t="s">
        <v>146</v>
      </c>
      <c r="K2430" s="190" t="s">
        <v>146</v>
      </c>
      <c r="L2430" s="190" t="s">
        <v>146</v>
      </c>
      <c r="M2430" s="190" t="s">
        <v>146</v>
      </c>
      <c r="N2430" s="190" t="s">
        <v>146</v>
      </c>
    </row>
    <row r="2431" spans="1:14" x14ac:dyDescent="0.2">
      <c r="A2431" s="190">
        <v>813167</v>
      </c>
      <c r="B2431" s="190" t="s">
        <v>58</v>
      </c>
      <c r="C2431" s="190" t="s">
        <v>147</v>
      </c>
      <c r="D2431" s="190" t="s">
        <v>147</v>
      </c>
      <c r="E2431" s="190" t="s">
        <v>146</v>
      </c>
      <c r="F2431" s="190" t="s">
        <v>147</v>
      </c>
      <c r="G2431" s="190" t="s">
        <v>146</v>
      </c>
      <c r="H2431" s="190" t="s">
        <v>147</v>
      </c>
      <c r="I2431" s="190" t="s">
        <v>146</v>
      </c>
      <c r="J2431" s="190" t="s">
        <v>146</v>
      </c>
      <c r="K2431" s="190" t="s">
        <v>146</v>
      </c>
      <c r="L2431" s="190" t="s">
        <v>146</v>
      </c>
      <c r="M2431" s="190" t="s">
        <v>146</v>
      </c>
      <c r="N2431" s="190" t="s">
        <v>146</v>
      </c>
    </row>
    <row r="2432" spans="1:14" x14ac:dyDescent="0.2">
      <c r="A2432" s="190">
        <v>813171</v>
      </c>
      <c r="B2432" s="190" t="s">
        <v>58</v>
      </c>
      <c r="C2432" s="190" t="s">
        <v>146</v>
      </c>
      <c r="D2432" s="190" t="s">
        <v>146</v>
      </c>
      <c r="E2432" s="190" t="s">
        <v>147</v>
      </c>
      <c r="F2432" s="190" t="s">
        <v>147</v>
      </c>
      <c r="H2432" s="190" t="s">
        <v>147</v>
      </c>
      <c r="I2432" s="190" t="s">
        <v>146</v>
      </c>
      <c r="J2432" s="190" t="s">
        <v>146</v>
      </c>
      <c r="K2432" s="190" t="s">
        <v>146</v>
      </c>
      <c r="L2432" s="190" t="s">
        <v>146</v>
      </c>
      <c r="M2432" s="190" t="s">
        <v>146</v>
      </c>
      <c r="N2432" s="190" t="s">
        <v>146</v>
      </c>
    </row>
    <row r="2433" spans="1:14" x14ac:dyDescent="0.2">
      <c r="A2433" s="190">
        <v>813172</v>
      </c>
      <c r="B2433" s="190" t="s">
        <v>58</v>
      </c>
      <c r="C2433" s="190" t="s">
        <v>145</v>
      </c>
      <c r="D2433" s="190" t="s">
        <v>145</v>
      </c>
      <c r="E2433" s="190" t="s">
        <v>145</v>
      </c>
      <c r="F2433" s="190" t="s">
        <v>145</v>
      </c>
      <c r="H2433" s="190" t="s">
        <v>147</v>
      </c>
      <c r="I2433" s="190" t="s">
        <v>145</v>
      </c>
      <c r="J2433" s="190" t="s">
        <v>145</v>
      </c>
      <c r="K2433" s="190" t="s">
        <v>145</v>
      </c>
      <c r="L2433" s="190" t="s">
        <v>147</v>
      </c>
      <c r="M2433" s="190" t="s">
        <v>147</v>
      </c>
      <c r="N2433" s="190" t="s">
        <v>146</v>
      </c>
    </row>
    <row r="2434" spans="1:14" x14ac:dyDescent="0.2">
      <c r="A2434" s="190">
        <v>813175</v>
      </c>
      <c r="B2434" s="190" t="s">
        <v>58</v>
      </c>
      <c r="C2434" s="190" t="s">
        <v>147</v>
      </c>
      <c r="D2434" s="190" t="s">
        <v>146</v>
      </c>
      <c r="E2434" s="190" t="s">
        <v>146</v>
      </c>
      <c r="F2434" s="190" t="s">
        <v>147</v>
      </c>
      <c r="G2434" s="190" t="s">
        <v>147</v>
      </c>
      <c r="H2434" s="190" t="s">
        <v>146</v>
      </c>
      <c r="I2434" s="190" t="s">
        <v>146</v>
      </c>
      <c r="J2434" s="190" t="s">
        <v>146</v>
      </c>
      <c r="K2434" s="190" t="s">
        <v>146</v>
      </c>
      <c r="L2434" s="190" t="s">
        <v>146</v>
      </c>
      <c r="M2434" s="190" t="s">
        <v>146</v>
      </c>
      <c r="N2434" s="190" t="s">
        <v>146</v>
      </c>
    </row>
    <row r="2435" spans="1:14" x14ac:dyDescent="0.2">
      <c r="A2435" s="190">
        <v>813176</v>
      </c>
      <c r="B2435" s="190" t="s">
        <v>58</v>
      </c>
      <c r="C2435" s="190" t="s">
        <v>147</v>
      </c>
      <c r="D2435" s="190" t="s">
        <v>147</v>
      </c>
      <c r="E2435" s="190" t="s">
        <v>147</v>
      </c>
      <c r="F2435" s="190" t="s">
        <v>146</v>
      </c>
      <c r="G2435" s="190" t="s">
        <v>147</v>
      </c>
      <c r="H2435" s="190" t="s">
        <v>147</v>
      </c>
      <c r="I2435" s="190" t="s">
        <v>146</v>
      </c>
      <c r="J2435" s="190" t="s">
        <v>146</v>
      </c>
      <c r="K2435" s="190" t="s">
        <v>146</v>
      </c>
      <c r="L2435" s="190" t="s">
        <v>146</v>
      </c>
      <c r="M2435" s="190" t="s">
        <v>146</v>
      </c>
      <c r="N2435" s="190" t="s">
        <v>146</v>
      </c>
    </row>
    <row r="2436" spans="1:14" x14ac:dyDescent="0.2">
      <c r="A2436" s="190">
        <v>813178</v>
      </c>
      <c r="B2436" s="190" t="s">
        <v>58</v>
      </c>
      <c r="C2436" s="190" t="s">
        <v>147</v>
      </c>
      <c r="E2436" s="190" t="s">
        <v>147</v>
      </c>
      <c r="F2436" s="190" t="s">
        <v>147</v>
      </c>
      <c r="G2436" s="190" t="s">
        <v>147</v>
      </c>
      <c r="H2436" s="190" t="s">
        <v>146</v>
      </c>
      <c r="I2436" s="190" t="s">
        <v>146</v>
      </c>
      <c r="J2436" s="190" t="s">
        <v>146</v>
      </c>
      <c r="K2436" s="190" t="s">
        <v>146</v>
      </c>
      <c r="L2436" s="190" t="s">
        <v>146</v>
      </c>
      <c r="M2436" s="190" t="s">
        <v>146</v>
      </c>
      <c r="N2436" s="190" t="s">
        <v>146</v>
      </c>
    </row>
    <row r="2437" spans="1:14" x14ac:dyDescent="0.2">
      <c r="A2437" s="190">
        <v>813179</v>
      </c>
      <c r="B2437" s="190" t="s">
        <v>58</v>
      </c>
      <c r="C2437" s="190" t="s">
        <v>147</v>
      </c>
      <c r="D2437" s="190" t="s">
        <v>147</v>
      </c>
      <c r="E2437" s="190" t="s">
        <v>147</v>
      </c>
      <c r="F2437" s="190" t="s">
        <v>147</v>
      </c>
      <c r="G2437" s="190" t="s">
        <v>146</v>
      </c>
      <c r="H2437" s="190" t="s">
        <v>146</v>
      </c>
      <c r="I2437" s="190" t="s">
        <v>146</v>
      </c>
      <c r="J2437" s="190" t="s">
        <v>146</v>
      </c>
      <c r="K2437" s="190" t="s">
        <v>146</v>
      </c>
      <c r="L2437" s="190" t="s">
        <v>146</v>
      </c>
      <c r="M2437" s="190" t="s">
        <v>146</v>
      </c>
      <c r="N2437" s="190" t="s">
        <v>146</v>
      </c>
    </row>
    <row r="2438" spans="1:14" x14ac:dyDescent="0.2">
      <c r="A2438" s="190">
        <v>813181</v>
      </c>
      <c r="B2438" s="190" t="s">
        <v>58</v>
      </c>
      <c r="C2438" s="190" t="s">
        <v>147</v>
      </c>
      <c r="D2438" s="190" t="s">
        <v>146</v>
      </c>
      <c r="E2438" s="190" t="s">
        <v>146</v>
      </c>
      <c r="F2438" s="190" t="s">
        <v>147</v>
      </c>
      <c r="G2438" s="190" t="s">
        <v>147</v>
      </c>
      <c r="H2438" s="190" t="s">
        <v>147</v>
      </c>
      <c r="I2438" s="190" t="s">
        <v>146</v>
      </c>
      <c r="J2438" s="190" t="s">
        <v>146</v>
      </c>
      <c r="K2438" s="190" t="s">
        <v>146</v>
      </c>
      <c r="L2438" s="190" t="s">
        <v>146</v>
      </c>
      <c r="M2438" s="190" t="s">
        <v>146</v>
      </c>
      <c r="N2438" s="190" t="s">
        <v>146</v>
      </c>
    </row>
    <row r="2439" spans="1:14" x14ac:dyDescent="0.2">
      <c r="A2439" s="190">
        <v>813184</v>
      </c>
      <c r="B2439" s="190" t="s">
        <v>58</v>
      </c>
      <c r="D2439" s="190" t="s">
        <v>145</v>
      </c>
      <c r="E2439" s="190" t="s">
        <v>145</v>
      </c>
      <c r="F2439" s="190" t="s">
        <v>145</v>
      </c>
      <c r="J2439" s="190" t="s">
        <v>145</v>
      </c>
      <c r="K2439" s="190" t="s">
        <v>145</v>
      </c>
      <c r="M2439" s="190" t="s">
        <v>145</v>
      </c>
    </row>
    <row r="2440" spans="1:14" x14ac:dyDescent="0.2">
      <c r="A2440" s="190">
        <v>813185</v>
      </c>
      <c r="B2440" s="190" t="s">
        <v>58</v>
      </c>
      <c r="C2440" s="190" t="s">
        <v>147</v>
      </c>
      <c r="D2440" s="190" t="s">
        <v>147</v>
      </c>
      <c r="E2440" s="190" t="s">
        <v>147</v>
      </c>
      <c r="F2440" s="190" t="s">
        <v>147</v>
      </c>
      <c r="G2440" s="190" t="s">
        <v>147</v>
      </c>
      <c r="H2440" s="190" t="s">
        <v>147</v>
      </c>
      <c r="I2440" s="190" t="s">
        <v>146</v>
      </c>
      <c r="J2440" s="190" t="s">
        <v>146</v>
      </c>
      <c r="K2440" s="190" t="s">
        <v>146</v>
      </c>
      <c r="L2440" s="190" t="s">
        <v>146</v>
      </c>
      <c r="M2440" s="190" t="s">
        <v>146</v>
      </c>
      <c r="N2440" s="190" t="s">
        <v>146</v>
      </c>
    </row>
    <row r="2441" spans="1:14" x14ac:dyDescent="0.2">
      <c r="A2441" s="190">
        <v>813187</v>
      </c>
      <c r="B2441" s="190" t="s">
        <v>58</v>
      </c>
      <c r="E2441" s="190" t="s">
        <v>146</v>
      </c>
      <c r="G2441" s="190" t="s">
        <v>146</v>
      </c>
      <c r="H2441" s="190" t="s">
        <v>145</v>
      </c>
      <c r="I2441" s="190" t="s">
        <v>146</v>
      </c>
      <c r="J2441" s="190" t="s">
        <v>147</v>
      </c>
      <c r="K2441" s="190" t="s">
        <v>146</v>
      </c>
      <c r="L2441" s="190" t="s">
        <v>146</v>
      </c>
      <c r="M2441" s="190" t="s">
        <v>146</v>
      </c>
      <c r="N2441" s="190" t="s">
        <v>146</v>
      </c>
    </row>
    <row r="2442" spans="1:14" x14ac:dyDescent="0.2">
      <c r="A2442" s="190">
        <v>813188</v>
      </c>
      <c r="B2442" s="190" t="s">
        <v>58</v>
      </c>
      <c r="C2442" s="190" t="s">
        <v>145</v>
      </c>
      <c r="D2442" s="190" t="s">
        <v>145</v>
      </c>
      <c r="E2442" s="190" t="s">
        <v>145</v>
      </c>
      <c r="L2442" s="190" t="s">
        <v>146</v>
      </c>
      <c r="N2442" s="190" t="s">
        <v>145</v>
      </c>
    </row>
    <row r="2443" spans="1:14" x14ac:dyDescent="0.2">
      <c r="A2443" s="190">
        <v>813189</v>
      </c>
      <c r="B2443" s="190" t="s">
        <v>58</v>
      </c>
      <c r="C2443" s="190" t="s">
        <v>146</v>
      </c>
      <c r="D2443" s="190" t="s">
        <v>146</v>
      </c>
      <c r="E2443" s="190" t="s">
        <v>146</v>
      </c>
      <c r="F2443" s="190" t="s">
        <v>146</v>
      </c>
      <c r="G2443" s="190" t="s">
        <v>146</v>
      </c>
      <c r="H2443" s="190" t="s">
        <v>146</v>
      </c>
      <c r="I2443" s="190" t="s">
        <v>146</v>
      </c>
      <c r="J2443" s="190" t="s">
        <v>146</v>
      </c>
      <c r="K2443" s="190" t="s">
        <v>146</v>
      </c>
      <c r="L2443" s="190" t="s">
        <v>146</v>
      </c>
      <c r="M2443" s="190" t="s">
        <v>146</v>
      </c>
      <c r="N2443" s="190" t="s">
        <v>146</v>
      </c>
    </row>
    <row r="2444" spans="1:14" x14ac:dyDescent="0.2">
      <c r="A2444" s="190">
        <v>813190</v>
      </c>
      <c r="B2444" s="190" t="s">
        <v>58</v>
      </c>
      <c r="C2444" s="190" t="s">
        <v>147</v>
      </c>
      <c r="D2444" s="190" t="s">
        <v>146</v>
      </c>
      <c r="E2444" s="190" t="s">
        <v>146</v>
      </c>
      <c r="F2444" s="190" t="s">
        <v>147</v>
      </c>
      <c r="G2444" s="190" t="s">
        <v>145</v>
      </c>
      <c r="H2444" s="190" t="s">
        <v>147</v>
      </c>
      <c r="J2444" s="190" t="s">
        <v>146</v>
      </c>
      <c r="K2444" s="190" t="s">
        <v>146</v>
      </c>
      <c r="L2444" s="190" t="s">
        <v>146</v>
      </c>
      <c r="M2444" s="190" t="s">
        <v>147</v>
      </c>
      <c r="N2444" s="190" t="s">
        <v>146</v>
      </c>
    </row>
    <row r="2445" spans="1:14" x14ac:dyDescent="0.2">
      <c r="A2445" s="190">
        <v>813191</v>
      </c>
      <c r="B2445" s="190" t="s">
        <v>58</v>
      </c>
      <c r="C2445" s="190" t="s">
        <v>145</v>
      </c>
      <c r="D2445" s="190" t="s">
        <v>146</v>
      </c>
      <c r="E2445" s="190" t="s">
        <v>146</v>
      </c>
      <c r="F2445" s="190" t="s">
        <v>145</v>
      </c>
      <c r="G2445" s="190" t="s">
        <v>145</v>
      </c>
      <c r="H2445" s="190" t="s">
        <v>146</v>
      </c>
      <c r="I2445" s="190" t="s">
        <v>147</v>
      </c>
      <c r="J2445" s="190" t="s">
        <v>146</v>
      </c>
      <c r="K2445" s="190" t="s">
        <v>147</v>
      </c>
      <c r="L2445" s="190" t="s">
        <v>146</v>
      </c>
      <c r="M2445" s="190" t="s">
        <v>147</v>
      </c>
      <c r="N2445" s="190" t="s">
        <v>146</v>
      </c>
    </row>
    <row r="2446" spans="1:14" x14ac:dyDescent="0.2">
      <c r="A2446" s="190">
        <v>813193</v>
      </c>
      <c r="B2446" s="190" t="s">
        <v>58</v>
      </c>
      <c r="C2446" s="190" t="s">
        <v>145</v>
      </c>
      <c r="D2446" s="190" t="s">
        <v>147</v>
      </c>
      <c r="E2446" s="190" t="s">
        <v>147</v>
      </c>
      <c r="F2446" s="190" t="s">
        <v>147</v>
      </c>
      <c r="G2446" s="190" t="s">
        <v>147</v>
      </c>
      <c r="H2446" s="190" t="s">
        <v>145</v>
      </c>
      <c r="I2446" s="190" t="s">
        <v>145</v>
      </c>
      <c r="J2446" s="190" t="s">
        <v>146</v>
      </c>
      <c r="K2446" s="190" t="s">
        <v>146</v>
      </c>
      <c r="L2446" s="190" t="s">
        <v>146</v>
      </c>
      <c r="M2446" s="190" t="s">
        <v>146</v>
      </c>
      <c r="N2446" s="190" t="s">
        <v>145</v>
      </c>
    </row>
    <row r="2447" spans="1:14" x14ac:dyDescent="0.2">
      <c r="A2447" s="190">
        <v>813194</v>
      </c>
      <c r="B2447" s="190" t="s">
        <v>58</v>
      </c>
      <c r="D2447" s="190" t="s">
        <v>147</v>
      </c>
      <c r="E2447" s="190" t="s">
        <v>147</v>
      </c>
      <c r="F2447" s="190" t="s">
        <v>147</v>
      </c>
      <c r="G2447" s="190" t="s">
        <v>147</v>
      </c>
      <c r="J2447" s="190" t="s">
        <v>147</v>
      </c>
      <c r="K2447" s="190" t="s">
        <v>147</v>
      </c>
      <c r="L2447" s="190" t="s">
        <v>147</v>
      </c>
    </row>
    <row r="2448" spans="1:14" x14ac:dyDescent="0.2">
      <c r="A2448" s="190">
        <v>813195</v>
      </c>
      <c r="B2448" s="190" t="s">
        <v>58</v>
      </c>
      <c r="C2448" s="190" t="s">
        <v>146</v>
      </c>
      <c r="D2448" s="190" t="s">
        <v>147</v>
      </c>
      <c r="E2448" s="190" t="s">
        <v>147</v>
      </c>
      <c r="F2448" s="190" t="s">
        <v>147</v>
      </c>
      <c r="G2448" s="190" t="s">
        <v>147</v>
      </c>
      <c r="H2448" s="190" t="s">
        <v>147</v>
      </c>
      <c r="I2448" s="190" t="s">
        <v>146</v>
      </c>
      <c r="J2448" s="190" t="s">
        <v>146</v>
      </c>
      <c r="K2448" s="190" t="s">
        <v>146</v>
      </c>
      <c r="L2448" s="190" t="s">
        <v>146</v>
      </c>
      <c r="M2448" s="190" t="s">
        <v>146</v>
      </c>
      <c r="N2448" s="190" t="s">
        <v>146</v>
      </c>
    </row>
    <row r="2449" spans="1:14" x14ac:dyDescent="0.2">
      <c r="A2449" s="190">
        <v>813196</v>
      </c>
      <c r="B2449" s="190" t="s">
        <v>58</v>
      </c>
      <c r="C2449" s="190" t="s">
        <v>147</v>
      </c>
      <c r="D2449" s="190" t="s">
        <v>146</v>
      </c>
      <c r="E2449" s="190" t="s">
        <v>147</v>
      </c>
      <c r="F2449" s="190" t="s">
        <v>147</v>
      </c>
      <c r="G2449" s="190" t="s">
        <v>146</v>
      </c>
      <c r="H2449" s="190" t="s">
        <v>147</v>
      </c>
      <c r="I2449" s="190" t="s">
        <v>146</v>
      </c>
      <c r="J2449" s="190" t="s">
        <v>146</v>
      </c>
      <c r="K2449" s="190" t="s">
        <v>146</v>
      </c>
      <c r="L2449" s="190" t="s">
        <v>146</v>
      </c>
      <c r="M2449" s="190" t="s">
        <v>146</v>
      </c>
      <c r="N2449" s="190" t="s">
        <v>146</v>
      </c>
    </row>
    <row r="2450" spans="1:14" x14ac:dyDescent="0.2">
      <c r="A2450" s="190">
        <v>813199</v>
      </c>
      <c r="B2450" s="190" t="s">
        <v>58</v>
      </c>
      <c r="C2450" s="190" t="s">
        <v>145</v>
      </c>
      <c r="D2450" s="190" t="s">
        <v>147</v>
      </c>
      <c r="E2450" s="190" t="s">
        <v>147</v>
      </c>
      <c r="F2450" s="190" t="s">
        <v>145</v>
      </c>
      <c r="G2450" s="190" t="s">
        <v>145</v>
      </c>
      <c r="H2450" s="190" t="s">
        <v>145</v>
      </c>
      <c r="I2450" s="190" t="s">
        <v>147</v>
      </c>
      <c r="J2450" s="190" t="s">
        <v>147</v>
      </c>
      <c r="K2450" s="190" t="s">
        <v>147</v>
      </c>
      <c r="L2450" s="190" t="s">
        <v>147</v>
      </c>
      <c r="M2450" s="190" t="s">
        <v>147</v>
      </c>
      <c r="N2450" s="190" t="s">
        <v>147</v>
      </c>
    </row>
    <row r="2451" spans="1:14" x14ac:dyDescent="0.2">
      <c r="A2451" s="190">
        <v>813201</v>
      </c>
      <c r="B2451" s="190" t="s">
        <v>58</v>
      </c>
      <c r="C2451" s="190" t="s">
        <v>146</v>
      </c>
      <c r="D2451" s="190" t="s">
        <v>146</v>
      </c>
      <c r="E2451" s="190" t="s">
        <v>146</v>
      </c>
      <c r="F2451" s="190" t="s">
        <v>146</v>
      </c>
      <c r="G2451" s="190" t="s">
        <v>146</v>
      </c>
      <c r="H2451" s="190" t="s">
        <v>146</v>
      </c>
      <c r="I2451" s="190" t="s">
        <v>146</v>
      </c>
      <c r="J2451" s="190" t="s">
        <v>146</v>
      </c>
      <c r="K2451" s="190" t="s">
        <v>146</v>
      </c>
      <c r="L2451" s="190" t="s">
        <v>146</v>
      </c>
      <c r="M2451" s="190" t="s">
        <v>146</v>
      </c>
      <c r="N2451" s="190" t="s">
        <v>146</v>
      </c>
    </row>
    <row r="2452" spans="1:14" x14ac:dyDescent="0.2">
      <c r="A2452" s="190">
        <v>813203</v>
      </c>
      <c r="B2452" s="190" t="s">
        <v>58</v>
      </c>
      <c r="C2452" s="190" t="s">
        <v>147</v>
      </c>
      <c r="D2452" s="190" t="s">
        <v>146</v>
      </c>
      <c r="E2452" s="190" t="s">
        <v>146</v>
      </c>
      <c r="F2452" s="190" t="s">
        <v>146</v>
      </c>
      <c r="G2452" s="190" t="s">
        <v>146</v>
      </c>
      <c r="H2452" s="190" t="s">
        <v>147</v>
      </c>
      <c r="I2452" s="190" t="s">
        <v>147</v>
      </c>
      <c r="J2452" s="190" t="s">
        <v>146</v>
      </c>
      <c r="K2452" s="190" t="s">
        <v>147</v>
      </c>
      <c r="L2452" s="190" t="s">
        <v>147</v>
      </c>
      <c r="M2452" s="190" t="s">
        <v>147</v>
      </c>
      <c r="N2452" s="190" t="s">
        <v>147</v>
      </c>
    </row>
    <row r="2453" spans="1:14" x14ac:dyDescent="0.2">
      <c r="A2453" s="190">
        <v>813204</v>
      </c>
      <c r="B2453" s="190" t="s">
        <v>58</v>
      </c>
      <c r="C2453" s="190" t="s">
        <v>146</v>
      </c>
      <c r="D2453" s="190" t="s">
        <v>147</v>
      </c>
      <c r="E2453" s="190" t="s">
        <v>146</v>
      </c>
      <c r="F2453" s="190" t="s">
        <v>146</v>
      </c>
      <c r="G2453" s="190" t="s">
        <v>146</v>
      </c>
      <c r="H2453" s="190" t="s">
        <v>147</v>
      </c>
      <c r="I2453" s="190" t="s">
        <v>146</v>
      </c>
      <c r="J2453" s="190" t="s">
        <v>146</v>
      </c>
      <c r="K2453" s="190" t="s">
        <v>146</v>
      </c>
      <c r="L2453" s="190" t="s">
        <v>146</v>
      </c>
      <c r="M2453" s="190" t="s">
        <v>146</v>
      </c>
      <c r="N2453" s="190" t="s">
        <v>146</v>
      </c>
    </row>
    <row r="2454" spans="1:14" x14ac:dyDescent="0.2">
      <c r="A2454" s="190">
        <v>813205</v>
      </c>
      <c r="B2454" s="190" t="s">
        <v>58</v>
      </c>
      <c r="E2454" s="190" t="s">
        <v>147</v>
      </c>
      <c r="F2454" s="190" t="s">
        <v>147</v>
      </c>
      <c r="H2454" s="190" t="s">
        <v>145</v>
      </c>
      <c r="I2454" s="190" t="s">
        <v>146</v>
      </c>
      <c r="J2454" s="190" t="s">
        <v>146</v>
      </c>
      <c r="K2454" s="190" t="s">
        <v>146</v>
      </c>
      <c r="L2454" s="190" t="s">
        <v>146</v>
      </c>
      <c r="M2454" s="190" t="s">
        <v>146</v>
      </c>
      <c r="N2454" s="190" t="s">
        <v>146</v>
      </c>
    </row>
    <row r="2455" spans="1:14" x14ac:dyDescent="0.2">
      <c r="A2455" s="190">
        <v>813206</v>
      </c>
      <c r="B2455" s="190" t="s">
        <v>58</v>
      </c>
      <c r="C2455" s="190" t="s">
        <v>147</v>
      </c>
      <c r="D2455" s="190" t="s">
        <v>146</v>
      </c>
      <c r="E2455" s="190" t="s">
        <v>147</v>
      </c>
      <c r="F2455" s="190" t="s">
        <v>146</v>
      </c>
      <c r="G2455" s="190" t="s">
        <v>147</v>
      </c>
      <c r="H2455" s="190" t="s">
        <v>147</v>
      </c>
      <c r="I2455" s="190" t="s">
        <v>146</v>
      </c>
      <c r="J2455" s="190" t="s">
        <v>146</v>
      </c>
      <c r="K2455" s="190" t="s">
        <v>146</v>
      </c>
      <c r="L2455" s="190" t="s">
        <v>146</v>
      </c>
      <c r="M2455" s="190" t="s">
        <v>146</v>
      </c>
      <c r="N2455" s="190" t="s">
        <v>146</v>
      </c>
    </row>
    <row r="2456" spans="1:14" x14ac:dyDescent="0.2">
      <c r="A2456" s="190">
        <v>813207</v>
      </c>
      <c r="B2456" s="190" t="s">
        <v>58</v>
      </c>
      <c r="C2456" s="190" t="s">
        <v>147</v>
      </c>
      <c r="D2456" s="190" t="s">
        <v>147</v>
      </c>
      <c r="E2456" s="190" t="s">
        <v>147</v>
      </c>
      <c r="F2456" s="190" t="s">
        <v>147</v>
      </c>
      <c r="G2456" s="190" t="s">
        <v>146</v>
      </c>
      <c r="H2456" s="190" t="s">
        <v>146</v>
      </c>
      <c r="I2456" s="190" t="s">
        <v>146</v>
      </c>
      <c r="J2456" s="190" t="s">
        <v>146</v>
      </c>
      <c r="K2456" s="190" t="s">
        <v>146</v>
      </c>
      <c r="L2456" s="190" t="s">
        <v>146</v>
      </c>
      <c r="M2456" s="190" t="s">
        <v>146</v>
      </c>
      <c r="N2456" s="190" t="s">
        <v>146</v>
      </c>
    </row>
    <row r="2457" spans="1:14" x14ac:dyDescent="0.2">
      <c r="A2457" s="190">
        <v>813208</v>
      </c>
      <c r="B2457" s="190" t="s">
        <v>58</v>
      </c>
      <c r="C2457" s="190" t="s">
        <v>147</v>
      </c>
      <c r="D2457" s="190" t="s">
        <v>146</v>
      </c>
      <c r="E2457" s="190" t="s">
        <v>146</v>
      </c>
      <c r="F2457" s="190" t="s">
        <v>147</v>
      </c>
      <c r="G2457" s="190" t="s">
        <v>147</v>
      </c>
      <c r="H2457" s="190" t="s">
        <v>147</v>
      </c>
      <c r="I2457" s="190" t="s">
        <v>146</v>
      </c>
      <c r="J2457" s="190" t="s">
        <v>146</v>
      </c>
      <c r="K2457" s="190" t="s">
        <v>146</v>
      </c>
      <c r="L2457" s="190" t="s">
        <v>146</v>
      </c>
      <c r="M2457" s="190" t="s">
        <v>146</v>
      </c>
      <c r="N2457" s="190" t="s">
        <v>146</v>
      </c>
    </row>
    <row r="2458" spans="1:14" x14ac:dyDescent="0.2">
      <c r="A2458" s="190">
        <v>813211</v>
      </c>
      <c r="B2458" s="190" t="s">
        <v>58</v>
      </c>
      <c r="E2458" s="190" t="s">
        <v>147</v>
      </c>
      <c r="F2458" s="190" t="s">
        <v>147</v>
      </c>
      <c r="H2458" s="190" t="s">
        <v>145</v>
      </c>
      <c r="I2458" s="190" t="s">
        <v>146</v>
      </c>
      <c r="J2458" s="190" t="s">
        <v>147</v>
      </c>
      <c r="K2458" s="190" t="s">
        <v>147</v>
      </c>
      <c r="L2458" s="190" t="s">
        <v>146</v>
      </c>
      <c r="M2458" s="190" t="s">
        <v>146</v>
      </c>
      <c r="N2458" s="190" t="s">
        <v>147</v>
      </c>
    </row>
    <row r="2459" spans="1:14" x14ac:dyDescent="0.2">
      <c r="A2459" s="190">
        <v>813213</v>
      </c>
      <c r="B2459" s="190" t="s">
        <v>58</v>
      </c>
      <c r="D2459" s="190" t="s">
        <v>146</v>
      </c>
      <c r="E2459" s="190" t="s">
        <v>146</v>
      </c>
      <c r="F2459" s="190" t="s">
        <v>146</v>
      </c>
      <c r="I2459" s="190" t="s">
        <v>147</v>
      </c>
      <c r="J2459" s="190" t="s">
        <v>147</v>
      </c>
      <c r="K2459" s="190" t="s">
        <v>147</v>
      </c>
      <c r="L2459" s="190" t="s">
        <v>147</v>
      </c>
      <c r="M2459" s="190" t="s">
        <v>146</v>
      </c>
      <c r="N2459" s="190" t="s">
        <v>147</v>
      </c>
    </row>
    <row r="2460" spans="1:14" x14ac:dyDescent="0.2">
      <c r="A2460" s="190">
        <v>813214</v>
      </c>
      <c r="B2460" s="190" t="s">
        <v>58</v>
      </c>
      <c r="C2460" s="190" t="s">
        <v>147</v>
      </c>
      <c r="D2460" s="190" t="s">
        <v>147</v>
      </c>
      <c r="E2460" s="190" t="s">
        <v>147</v>
      </c>
      <c r="F2460" s="190" t="s">
        <v>147</v>
      </c>
      <c r="G2460" s="190" t="s">
        <v>147</v>
      </c>
      <c r="H2460" s="190" t="s">
        <v>147</v>
      </c>
      <c r="I2460" s="190" t="s">
        <v>146</v>
      </c>
      <c r="J2460" s="190" t="s">
        <v>146</v>
      </c>
      <c r="K2460" s="190" t="s">
        <v>146</v>
      </c>
      <c r="L2460" s="190" t="s">
        <v>146</v>
      </c>
      <c r="M2460" s="190" t="s">
        <v>146</v>
      </c>
      <c r="N2460" s="190" t="s">
        <v>146</v>
      </c>
    </row>
    <row r="2461" spans="1:14" x14ac:dyDescent="0.2">
      <c r="A2461" s="190">
        <v>813216</v>
      </c>
      <c r="B2461" s="190" t="s">
        <v>58</v>
      </c>
      <c r="C2461" s="190" t="s">
        <v>147</v>
      </c>
      <c r="D2461" s="190" t="s">
        <v>146</v>
      </c>
      <c r="E2461" s="190" t="s">
        <v>147</v>
      </c>
      <c r="F2461" s="190" t="s">
        <v>147</v>
      </c>
      <c r="H2461" s="190" t="s">
        <v>146</v>
      </c>
      <c r="I2461" s="190" t="s">
        <v>146</v>
      </c>
      <c r="J2461" s="190" t="s">
        <v>146</v>
      </c>
      <c r="K2461" s="190" t="s">
        <v>146</v>
      </c>
      <c r="L2461" s="190" t="s">
        <v>146</v>
      </c>
      <c r="M2461" s="190" t="s">
        <v>146</v>
      </c>
      <c r="N2461" s="190" t="s">
        <v>146</v>
      </c>
    </row>
    <row r="2462" spans="1:14" x14ac:dyDescent="0.2">
      <c r="A2462" s="190">
        <v>813217</v>
      </c>
      <c r="B2462" s="190" t="s">
        <v>58</v>
      </c>
      <c r="C2462" s="190" t="s">
        <v>147</v>
      </c>
      <c r="D2462" s="190" t="s">
        <v>147</v>
      </c>
      <c r="E2462" s="190" t="s">
        <v>147</v>
      </c>
      <c r="F2462" s="190" t="s">
        <v>147</v>
      </c>
      <c r="G2462" s="190" t="s">
        <v>147</v>
      </c>
      <c r="H2462" s="190" t="s">
        <v>147</v>
      </c>
      <c r="I2462" s="190" t="s">
        <v>146</v>
      </c>
      <c r="J2462" s="190" t="s">
        <v>146</v>
      </c>
      <c r="K2462" s="190" t="s">
        <v>146</v>
      </c>
      <c r="L2462" s="190" t="s">
        <v>146</v>
      </c>
      <c r="M2462" s="190" t="s">
        <v>146</v>
      </c>
      <c r="N2462" s="190" t="s">
        <v>146</v>
      </c>
    </row>
    <row r="2463" spans="1:14" x14ac:dyDescent="0.2">
      <c r="A2463" s="190">
        <v>813218</v>
      </c>
      <c r="B2463" s="190" t="s">
        <v>58</v>
      </c>
      <c r="C2463" s="190" t="s">
        <v>147</v>
      </c>
      <c r="D2463" s="190" t="s">
        <v>147</v>
      </c>
      <c r="E2463" s="190" t="s">
        <v>147</v>
      </c>
      <c r="F2463" s="190" t="s">
        <v>147</v>
      </c>
      <c r="G2463" s="190" t="s">
        <v>147</v>
      </c>
      <c r="H2463" s="190" t="s">
        <v>147</v>
      </c>
      <c r="I2463" s="190" t="s">
        <v>146</v>
      </c>
      <c r="J2463" s="190" t="s">
        <v>146</v>
      </c>
      <c r="K2463" s="190" t="s">
        <v>146</v>
      </c>
      <c r="L2463" s="190" t="s">
        <v>146</v>
      </c>
      <c r="M2463" s="190" t="s">
        <v>146</v>
      </c>
      <c r="N2463" s="190" t="s">
        <v>146</v>
      </c>
    </row>
    <row r="2464" spans="1:14" x14ac:dyDescent="0.2">
      <c r="A2464" s="190">
        <v>813219</v>
      </c>
      <c r="B2464" s="190" t="s">
        <v>58</v>
      </c>
      <c r="C2464" s="190" t="s">
        <v>146</v>
      </c>
      <c r="D2464" s="190" t="s">
        <v>146</v>
      </c>
      <c r="E2464" s="190" t="s">
        <v>146</v>
      </c>
      <c r="F2464" s="190" t="s">
        <v>146</v>
      </c>
      <c r="G2464" s="190" t="s">
        <v>146</v>
      </c>
      <c r="H2464" s="190" t="s">
        <v>146</v>
      </c>
      <c r="I2464" s="190" t="s">
        <v>146</v>
      </c>
      <c r="J2464" s="190" t="s">
        <v>146</v>
      </c>
      <c r="K2464" s="190" t="s">
        <v>146</v>
      </c>
      <c r="L2464" s="190" t="s">
        <v>146</v>
      </c>
      <c r="M2464" s="190" t="s">
        <v>146</v>
      </c>
      <c r="N2464" s="190" t="s">
        <v>146</v>
      </c>
    </row>
    <row r="2465" spans="1:14" x14ac:dyDescent="0.2">
      <c r="A2465" s="190">
        <v>813220</v>
      </c>
      <c r="B2465" s="190" t="s">
        <v>58</v>
      </c>
      <c r="C2465" s="190" t="s">
        <v>147</v>
      </c>
      <c r="D2465" s="190" t="s">
        <v>146</v>
      </c>
      <c r="E2465" s="190" t="s">
        <v>146</v>
      </c>
      <c r="F2465" s="190" t="s">
        <v>147</v>
      </c>
      <c r="G2465" s="190" t="s">
        <v>147</v>
      </c>
      <c r="H2465" s="190" t="s">
        <v>145</v>
      </c>
      <c r="I2465" s="190" t="s">
        <v>146</v>
      </c>
      <c r="J2465" s="190" t="s">
        <v>146</v>
      </c>
      <c r="K2465" s="190" t="s">
        <v>147</v>
      </c>
      <c r="L2465" s="190" t="s">
        <v>146</v>
      </c>
    </row>
    <row r="2466" spans="1:14" x14ac:dyDescent="0.2">
      <c r="A2466" s="190">
        <v>813221</v>
      </c>
      <c r="B2466" s="190" t="s">
        <v>58</v>
      </c>
      <c r="C2466" s="190" t="s">
        <v>145</v>
      </c>
      <c r="F2466" s="190" t="s">
        <v>145</v>
      </c>
      <c r="H2466" s="190" t="s">
        <v>145</v>
      </c>
      <c r="J2466" s="190" t="s">
        <v>145</v>
      </c>
      <c r="N2466" s="190" t="s">
        <v>145</v>
      </c>
    </row>
    <row r="2467" spans="1:14" x14ac:dyDescent="0.2">
      <c r="A2467" s="190">
        <v>813222</v>
      </c>
      <c r="B2467" s="190" t="s">
        <v>58</v>
      </c>
      <c r="C2467" s="190" t="s">
        <v>146</v>
      </c>
      <c r="D2467" s="190" t="s">
        <v>146</v>
      </c>
      <c r="E2467" s="190" t="s">
        <v>146</v>
      </c>
      <c r="F2467" s="190" t="s">
        <v>146</v>
      </c>
      <c r="G2467" s="190" t="s">
        <v>146</v>
      </c>
      <c r="H2467" s="190" t="s">
        <v>146</v>
      </c>
      <c r="I2467" s="190" t="s">
        <v>146</v>
      </c>
      <c r="J2467" s="190" t="s">
        <v>146</v>
      </c>
      <c r="K2467" s="190" t="s">
        <v>146</v>
      </c>
      <c r="L2467" s="190" t="s">
        <v>146</v>
      </c>
      <c r="M2467" s="190" t="s">
        <v>146</v>
      </c>
      <c r="N2467" s="190" t="s">
        <v>146</v>
      </c>
    </row>
    <row r="2468" spans="1:14" x14ac:dyDescent="0.2">
      <c r="A2468" s="190">
        <v>813223</v>
      </c>
      <c r="B2468" s="190" t="s">
        <v>58</v>
      </c>
      <c r="C2468" s="190" t="s">
        <v>145</v>
      </c>
      <c r="D2468" s="190" t="s">
        <v>147</v>
      </c>
      <c r="E2468" s="190" t="s">
        <v>145</v>
      </c>
      <c r="F2468" s="190" t="s">
        <v>147</v>
      </c>
      <c r="G2468" s="190" t="s">
        <v>147</v>
      </c>
      <c r="I2468" s="190" t="s">
        <v>146</v>
      </c>
      <c r="J2468" s="190" t="s">
        <v>146</v>
      </c>
      <c r="K2468" s="190" t="s">
        <v>146</v>
      </c>
      <c r="L2468" s="190" t="s">
        <v>146</v>
      </c>
      <c r="M2468" s="190" t="s">
        <v>146</v>
      </c>
      <c r="N2468" s="190" t="s">
        <v>146</v>
      </c>
    </row>
    <row r="2469" spans="1:14" x14ac:dyDescent="0.2">
      <c r="A2469" s="190">
        <v>813225</v>
      </c>
      <c r="B2469" s="190" t="s">
        <v>58</v>
      </c>
      <c r="C2469" s="190" t="s">
        <v>145</v>
      </c>
      <c r="D2469" s="190" t="s">
        <v>145</v>
      </c>
      <c r="E2469" s="190" t="s">
        <v>147</v>
      </c>
      <c r="F2469" s="190" t="s">
        <v>146</v>
      </c>
      <c r="G2469" s="190" t="s">
        <v>146</v>
      </c>
      <c r="H2469" s="190" t="s">
        <v>145</v>
      </c>
      <c r="J2469" s="190" t="s">
        <v>147</v>
      </c>
      <c r="K2469" s="190" t="s">
        <v>146</v>
      </c>
      <c r="M2469" s="190" t="s">
        <v>147</v>
      </c>
      <c r="N2469" s="190" t="s">
        <v>146</v>
      </c>
    </row>
    <row r="2470" spans="1:14" x14ac:dyDescent="0.2">
      <c r="A2470" s="190">
        <v>813228</v>
      </c>
      <c r="B2470" s="190" t="s">
        <v>58</v>
      </c>
      <c r="C2470" s="190" t="s">
        <v>146</v>
      </c>
      <c r="D2470" s="190" t="s">
        <v>146</v>
      </c>
      <c r="E2470" s="190" t="s">
        <v>146</v>
      </c>
      <c r="F2470" s="190" t="s">
        <v>147</v>
      </c>
      <c r="G2470" s="190" t="s">
        <v>147</v>
      </c>
      <c r="I2470" s="190" t="s">
        <v>146</v>
      </c>
      <c r="J2470" s="190" t="s">
        <v>146</v>
      </c>
      <c r="K2470" s="190" t="s">
        <v>146</v>
      </c>
      <c r="L2470" s="190" t="s">
        <v>146</v>
      </c>
      <c r="M2470" s="190" t="s">
        <v>146</v>
      </c>
      <c r="N2470" s="190" t="s">
        <v>146</v>
      </c>
    </row>
    <row r="2471" spans="1:14" x14ac:dyDescent="0.2">
      <c r="A2471" s="190">
        <v>813230</v>
      </c>
      <c r="B2471" s="190" t="s">
        <v>58</v>
      </c>
      <c r="D2471" s="190" t="s">
        <v>147</v>
      </c>
      <c r="F2471" s="190" t="s">
        <v>147</v>
      </c>
      <c r="G2471" s="190" t="s">
        <v>146</v>
      </c>
      <c r="H2471" s="190" t="s">
        <v>145</v>
      </c>
      <c r="I2471" s="190" t="s">
        <v>145</v>
      </c>
      <c r="J2471" s="190" t="s">
        <v>146</v>
      </c>
      <c r="K2471" s="190" t="s">
        <v>146</v>
      </c>
      <c r="L2471" s="190" t="s">
        <v>147</v>
      </c>
      <c r="M2471" s="190" t="s">
        <v>147</v>
      </c>
      <c r="N2471" s="190" t="s">
        <v>147</v>
      </c>
    </row>
    <row r="2472" spans="1:14" x14ac:dyDescent="0.2">
      <c r="A2472" s="190">
        <v>813232</v>
      </c>
      <c r="B2472" s="190" t="s">
        <v>58</v>
      </c>
      <c r="C2472" s="190" t="s">
        <v>147</v>
      </c>
      <c r="D2472" s="190" t="s">
        <v>146</v>
      </c>
      <c r="E2472" s="190" t="s">
        <v>146</v>
      </c>
      <c r="F2472" s="190" t="s">
        <v>147</v>
      </c>
      <c r="G2472" s="190" t="s">
        <v>146</v>
      </c>
      <c r="H2472" s="190" t="s">
        <v>146</v>
      </c>
      <c r="I2472" s="190" t="s">
        <v>146</v>
      </c>
      <c r="J2472" s="190" t="s">
        <v>146</v>
      </c>
      <c r="K2472" s="190" t="s">
        <v>146</v>
      </c>
      <c r="L2472" s="190" t="s">
        <v>146</v>
      </c>
      <c r="M2472" s="190" t="s">
        <v>146</v>
      </c>
      <c r="N2472" s="190" t="s">
        <v>146</v>
      </c>
    </row>
    <row r="2473" spans="1:14" x14ac:dyDescent="0.2">
      <c r="A2473" s="190">
        <v>813235</v>
      </c>
      <c r="B2473" s="190" t="s">
        <v>58</v>
      </c>
      <c r="D2473" s="190" t="s">
        <v>145</v>
      </c>
      <c r="E2473" s="190" t="s">
        <v>147</v>
      </c>
      <c r="F2473" s="190" t="s">
        <v>145</v>
      </c>
      <c r="G2473" s="190" t="s">
        <v>147</v>
      </c>
      <c r="H2473" s="190" t="s">
        <v>145</v>
      </c>
      <c r="J2473" s="190" t="s">
        <v>147</v>
      </c>
      <c r="K2473" s="190" t="s">
        <v>147</v>
      </c>
      <c r="L2473" s="190" t="s">
        <v>146</v>
      </c>
      <c r="M2473" s="190" t="s">
        <v>146</v>
      </c>
    </row>
    <row r="2474" spans="1:14" x14ac:dyDescent="0.2">
      <c r="A2474" s="190">
        <v>813238</v>
      </c>
      <c r="B2474" s="190" t="s">
        <v>58</v>
      </c>
      <c r="C2474" s="190" t="s">
        <v>147</v>
      </c>
      <c r="D2474" s="190" t="s">
        <v>146</v>
      </c>
      <c r="E2474" s="190" t="s">
        <v>146</v>
      </c>
      <c r="F2474" s="190" t="s">
        <v>147</v>
      </c>
      <c r="G2474" s="190" t="s">
        <v>147</v>
      </c>
      <c r="H2474" s="190" t="s">
        <v>147</v>
      </c>
      <c r="I2474" s="190" t="s">
        <v>146</v>
      </c>
      <c r="J2474" s="190" t="s">
        <v>146</v>
      </c>
      <c r="K2474" s="190" t="s">
        <v>146</v>
      </c>
      <c r="L2474" s="190" t="s">
        <v>146</v>
      </c>
      <c r="M2474" s="190" t="s">
        <v>146</v>
      </c>
      <c r="N2474" s="190" t="s">
        <v>146</v>
      </c>
    </row>
    <row r="2475" spans="1:14" x14ac:dyDescent="0.2">
      <c r="A2475" s="190">
        <v>813239</v>
      </c>
      <c r="B2475" s="190" t="s">
        <v>58</v>
      </c>
      <c r="C2475" s="190" t="s">
        <v>146</v>
      </c>
      <c r="D2475" s="190" t="s">
        <v>146</v>
      </c>
      <c r="E2475" s="190" t="s">
        <v>146</v>
      </c>
      <c r="F2475" s="190" t="s">
        <v>146</v>
      </c>
      <c r="G2475" s="190" t="s">
        <v>147</v>
      </c>
      <c r="H2475" s="190" t="s">
        <v>147</v>
      </c>
      <c r="I2475" s="190" t="s">
        <v>146</v>
      </c>
      <c r="J2475" s="190" t="s">
        <v>146</v>
      </c>
      <c r="K2475" s="190" t="s">
        <v>146</v>
      </c>
      <c r="L2475" s="190" t="s">
        <v>146</v>
      </c>
      <c r="M2475" s="190" t="s">
        <v>146</v>
      </c>
      <c r="N2475" s="190" t="s">
        <v>146</v>
      </c>
    </row>
    <row r="2476" spans="1:14" x14ac:dyDescent="0.2">
      <c r="A2476" s="190">
        <v>813241</v>
      </c>
      <c r="B2476" s="190" t="s">
        <v>58</v>
      </c>
      <c r="E2476" s="190" t="s">
        <v>145</v>
      </c>
      <c r="F2476" s="190" t="s">
        <v>145</v>
      </c>
      <c r="J2476" s="190" t="s">
        <v>145</v>
      </c>
      <c r="K2476" s="190" t="s">
        <v>147</v>
      </c>
      <c r="N2476" s="190" t="s">
        <v>145</v>
      </c>
    </row>
    <row r="2477" spans="1:14" x14ac:dyDescent="0.2">
      <c r="A2477" s="190">
        <v>813244</v>
      </c>
      <c r="B2477" s="190" t="s">
        <v>58</v>
      </c>
      <c r="C2477" s="190" t="s">
        <v>147</v>
      </c>
      <c r="D2477" s="190" t="s">
        <v>147</v>
      </c>
      <c r="E2477" s="190" t="s">
        <v>147</v>
      </c>
      <c r="F2477" s="190" t="s">
        <v>146</v>
      </c>
      <c r="G2477" s="190" t="s">
        <v>146</v>
      </c>
      <c r="H2477" s="190" t="s">
        <v>146</v>
      </c>
      <c r="I2477" s="190" t="s">
        <v>146</v>
      </c>
      <c r="J2477" s="190" t="s">
        <v>146</v>
      </c>
      <c r="K2477" s="190" t="s">
        <v>146</v>
      </c>
      <c r="L2477" s="190" t="s">
        <v>146</v>
      </c>
      <c r="M2477" s="190" t="s">
        <v>146</v>
      </c>
      <c r="N2477" s="190" t="s">
        <v>146</v>
      </c>
    </row>
    <row r="2478" spans="1:14" x14ac:dyDescent="0.2">
      <c r="A2478" s="190">
        <v>813245</v>
      </c>
      <c r="B2478" s="190" t="s">
        <v>58</v>
      </c>
      <c r="C2478" s="190" t="s">
        <v>146</v>
      </c>
      <c r="D2478" s="190" t="s">
        <v>146</v>
      </c>
      <c r="E2478" s="190" t="s">
        <v>146</v>
      </c>
      <c r="F2478" s="190" t="s">
        <v>146</v>
      </c>
      <c r="G2478" s="190" t="s">
        <v>146</v>
      </c>
      <c r="H2478" s="190" t="s">
        <v>146</v>
      </c>
      <c r="I2478" s="190" t="s">
        <v>146</v>
      </c>
      <c r="J2478" s="190" t="s">
        <v>146</v>
      </c>
      <c r="K2478" s="190" t="s">
        <v>146</v>
      </c>
      <c r="L2478" s="190" t="s">
        <v>146</v>
      </c>
      <c r="M2478" s="190" t="s">
        <v>146</v>
      </c>
      <c r="N2478" s="190" t="s">
        <v>146</v>
      </c>
    </row>
    <row r="2479" spans="1:14" x14ac:dyDescent="0.2">
      <c r="A2479" s="190">
        <v>813246</v>
      </c>
      <c r="B2479" s="190" t="s">
        <v>58</v>
      </c>
      <c r="C2479" s="190" t="s">
        <v>146</v>
      </c>
      <c r="D2479" s="190" t="s">
        <v>147</v>
      </c>
      <c r="E2479" s="190" t="s">
        <v>147</v>
      </c>
      <c r="F2479" s="190" t="s">
        <v>147</v>
      </c>
      <c r="G2479" s="190" t="s">
        <v>146</v>
      </c>
      <c r="H2479" s="190" t="s">
        <v>147</v>
      </c>
      <c r="I2479" s="190" t="s">
        <v>146</v>
      </c>
      <c r="J2479" s="190" t="s">
        <v>146</v>
      </c>
      <c r="K2479" s="190" t="s">
        <v>146</v>
      </c>
      <c r="L2479" s="190" t="s">
        <v>146</v>
      </c>
      <c r="M2479" s="190" t="s">
        <v>146</v>
      </c>
      <c r="N2479" s="190" t="s">
        <v>146</v>
      </c>
    </row>
    <row r="2480" spans="1:14" x14ac:dyDescent="0.2">
      <c r="A2480" s="190">
        <v>813248</v>
      </c>
      <c r="B2480" s="190" t="s">
        <v>58</v>
      </c>
      <c r="C2480" s="190" t="s">
        <v>145</v>
      </c>
      <c r="D2480" s="190" t="s">
        <v>145</v>
      </c>
      <c r="E2480" s="190" t="s">
        <v>147</v>
      </c>
      <c r="F2480" s="190" t="s">
        <v>145</v>
      </c>
      <c r="G2480" s="190" t="s">
        <v>145</v>
      </c>
      <c r="I2480" s="190" t="s">
        <v>146</v>
      </c>
      <c r="J2480" s="190" t="s">
        <v>146</v>
      </c>
      <c r="K2480" s="190" t="s">
        <v>146</v>
      </c>
      <c r="L2480" s="190" t="s">
        <v>146</v>
      </c>
      <c r="M2480" s="190" t="s">
        <v>146</v>
      </c>
      <c r="N2480" s="190" t="s">
        <v>147</v>
      </c>
    </row>
    <row r="2481" spans="1:14" x14ac:dyDescent="0.2">
      <c r="A2481" s="190">
        <v>813250</v>
      </c>
      <c r="B2481" s="190" t="s">
        <v>58</v>
      </c>
      <c r="C2481" s="190" t="s">
        <v>147</v>
      </c>
      <c r="D2481" s="190" t="s">
        <v>146</v>
      </c>
      <c r="E2481" s="190" t="s">
        <v>146</v>
      </c>
      <c r="F2481" s="190" t="s">
        <v>147</v>
      </c>
      <c r="G2481" s="190" t="s">
        <v>147</v>
      </c>
      <c r="H2481" s="190" t="s">
        <v>147</v>
      </c>
      <c r="I2481" s="190" t="s">
        <v>146</v>
      </c>
      <c r="J2481" s="190" t="s">
        <v>146</v>
      </c>
      <c r="K2481" s="190" t="s">
        <v>146</v>
      </c>
      <c r="L2481" s="190" t="s">
        <v>146</v>
      </c>
      <c r="M2481" s="190" t="s">
        <v>146</v>
      </c>
      <c r="N2481" s="190" t="s">
        <v>146</v>
      </c>
    </row>
    <row r="2482" spans="1:14" x14ac:dyDescent="0.2">
      <c r="A2482" s="190">
        <v>813251</v>
      </c>
      <c r="B2482" s="190" t="s">
        <v>58</v>
      </c>
      <c r="C2482" s="190" t="s">
        <v>147</v>
      </c>
      <c r="D2482" s="190" t="s">
        <v>147</v>
      </c>
      <c r="E2482" s="190" t="s">
        <v>147</v>
      </c>
      <c r="F2482" s="190" t="s">
        <v>147</v>
      </c>
      <c r="G2482" s="190" t="s">
        <v>146</v>
      </c>
      <c r="H2482" s="190" t="s">
        <v>147</v>
      </c>
      <c r="I2482" s="190" t="s">
        <v>146</v>
      </c>
      <c r="J2482" s="190" t="s">
        <v>146</v>
      </c>
      <c r="K2482" s="190" t="s">
        <v>146</v>
      </c>
      <c r="L2482" s="190" t="s">
        <v>146</v>
      </c>
      <c r="M2482" s="190" t="s">
        <v>146</v>
      </c>
      <c r="N2482" s="190" t="s">
        <v>146</v>
      </c>
    </row>
    <row r="2483" spans="1:14" x14ac:dyDescent="0.2">
      <c r="A2483" s="190">
        <v>813252</v>
      </c>
      <c r="B2483" s="190" t="s">
        <v>58</v>
      </c>
      <c r="C2483" s="190" t="s">
        <v>147</v>
      </c>
      <c r="D2483" s="190" t="s">
        <v>146</v>
      </c>
      <c r="E2483" s="190" t="s">
        <v>146</v>
      </c>
      <c r="I2483" s="190" t="s">
        <v>146</v>
      </c>
      <c r="J2483" s="190" t="s">
        <v>146</v>
      </c>
      <c r="K2483" s="190" t="s">
        <v>146</v>
      </c>
      <c r="L2483" s="190" t="s">
        <v>146</v>
      </c>
      <c r="M2483" s="190" t="s">
        <v>146</v>
      </c>
      <c r="N2483" s="190" t="s">
        <v>146</v>
      </c>
    </row>
    <row r="2484" spans="1:14" x14ac:dyDescent="0.2">
      <c r="A2484" s="190">
        <v>813253</v>
      </c>
      <c r="B2484" s="190" t="s">
        <v>58</v>
      </c>
      <c r="D2484" s="190" t="s">
        <v>145</v>
      </c>
      <c r="E2484" s="190" t="s">
        <v>145</v>
      </c>
      <c r="F2484" s="190" t="s">
        <v>145</v>
      </c>
      <c r="J2484" s="190" t="s">
        <v>145</v>
      </c>
      <c r="K2484" s="190" t="s">
        <v>146</v>
      </c>
      <c r="M2484" s="190" t="s">
        <v>145</v>
      </c>
    </row>
    <row r="2485" spans="1:14" x14ac:dyDescent="0.2">
      <c r="A2485" s="190">
        <v>813254</v>
      </c>
      <c r="B2485" s="190" t="s">
        <v>58</v>
      </c>
      <c r="C2485" s="190" t="s">
        <v>147</v>
      </c>
      <c r="D2485" s="190" t="s">
        <v>146</v>
      </c>
      <c r="E2485" s="190" t="s">
        <v>146</v>
      </c>
      <c r="F2485" s="190" t="s">
        <v>146</v>
      </c>
      <c r="H2485" s="190" t="s">
        <v>146</v>
      </c>
      <c r="I2485" s="190" t="s">
        <v>146</v>
      </c>
      <c r="J2485" s="190" t="s">
        <v>146</v>
      </c>
      <c r="K2485" s="190" t="s">
        <v>147</v>
      </c>
      <c r="L2485" s="190" t="s">
        <v>146</v>
      </c>
      <c r="M2485" s="190" t="s">
        <v>147</v>
      </c>
      <c r="N2485" s="190" t="s">
        <v>146</v>
      </c>
    </row>
    <row r="2486" spans="1:14" x14ac:dyDescent="0.2">
      <c r="A2486" s="190">
        <v>813255</v>
      </c>
      <c r="B2486" s="190" t="s">
        <v>58</v>
      </c>
      <c r="D2486" s="190" t="s">
        <v>146</v>
      </c>
      <c r="J2486" s="190" t="s">
        <v>147</v>
      </c>
      <c r="K2486" s="190" t="s">
        <v>146</v>
      </c>
      <c r="L2486" s="190" t="s">
        <v>147</v>
      </c>
      <c r="M2486" s="190" t="s">
        <v>147</v>
      </c>
    </row>
    <row r="2487" spans="1:14" x14ac:dyDescent="0.2">
      <c r="A2487" s="190">
        <v>813259</v>
      </c>
      <c r="B2487" s="190" t="s">
        <v>58</v>
      </c>
      <c r="C2487" s="190" t="s">
        <v>147</v>
      </c>
      <c r="D2487" s="190" t="s">
        <v>147</v>
      </c>
      <c r="E2487" s="190" t="s">
        <v>146</v>
      </c>
      <c r="F2487" s="190" t="s">
        <v>146</v>
      </c>
      <c r="G2487" s="190" t="s">
        <v>147</v>
      </c>
      <c r="H2487" s="190" t="s">
        <v>146</v>
      </c>
      <c r="I2487" s="190" t="s">
        <v>146</v>
      </c>
      <c r="J2487" s="190" t="s">
        <v>146</v>
      </c>
      <c r="K2487" s="190" t="s">
        <v>146</v>
      </c>
      <c r="L2487" s="190" t="s">
        <v>146</v>
      </c>
      <c r="M2487" s="190" t="s">
        <v>146</v>
      </c>
      <c r="N2487" s="190" t="s">
        <v>146</v>
      </c>
    </row>
    <row r="2488" spans="1:14" x14ac:dyDescent="0.2">
      <c r="A2488" s="190">
        <v>813260</v>
      </c>
      <c r="B2488" s="190" t="s">
        <v>58</v>
      </c>
      <c r="C2488" s="190" t="s">
        <v>147</v>
      </c>
      <c r="D2488" s="190" t="s">
        <v>147</v>
      </c>
      <c r="E2488" s="190" t="s">
        <v>147</v>
      </c>
      <c r="F2488" s="190" t="s">
        <v>146</v>
      </c>
      <c r="G2488" s="190" t="s">
        <v>146</v>
      </c>
      <c r="H2488" s="190" t="s">
        <v>146</v>
      </c>
      <c r="I2488" s="190" t="s">
        <v>146</v>
      </c>
      <c r="J2488" s="190" t="s">
        <v>147</v>
      </c>
      <c r="K2488" s="190" t="s">
        <v>146</v>
      </c>
      <c r="L2488" s="190" t="s">
        <v>146</v>
      </c>
      <c r="M2488" s="190" t="s">
        <v>147</v>
      </c>
      <c r="N2488" s="190" t="s">
        <v>146</v>
      </c>
    </row>
    <row r="2489" spans="1:14" x14ac:dyDescent="0.2">
      <c r="A2489" s="190">
        <v>813261</v>
      </c>
      <c r="B2489" s="190" t="s">
        <v>58</v>
      </c>
      <c r="D2489" s="190" t="s">
        <v>145</v>
      </c>
      <c r="E2489" s="190" t="s">
        <v>145</v>
      </c>
      <c r="F2489" s="190" t="s">
        <v>145</v>
      </c>
      <c r="G2489" s="190" t="s">
        <v>145</v>
      </c>
      <c r="H2489" s="190" t="s">
        <v>145</v>
      </c>
      <c r="J2489" s="190" t="s">
        <v>145</v>
      </c>
      <c r="K2489" s="190" t="s">
        <v>145</v>
      </c>
      <c r="L2489" s="190" t="s">
        <v>145</v>
      </c>
      <c r="M2489" s="190" t="s">
        <v>147</v>
      </c>
      <c r="N2489" s="190" t="s">
        <v>147</v>
      </c>
    </row>
    <row r="2490" spans="1:14" x14ac:dyDescent="0.2">
      <c r="A2490" s="190">
        <v>813262</v>
      </c>
      <c r="B2490" s="190" t="s">
        <v>58</v>
      </c>
      <c r="C2490" s="190" t="s">
        <v>147</v>
      </c>
      <c r="D2490" s="190" t="s">
        <v>147</v>
      </c>
      <c r="E2490" s="190" t="s">
        <v>147</v>
      </c>
      <c r="F2490" s="190" t="s">
        <v>147</v>
      </c>
      <c r="G2490" s="190" t="s">
        <v>146</v>
      </c>
      <c r="H2490" s="190" t="s">
        <v>147</v>
      </c>
      <c r="I2490" s="190" t="s">
        <v>146</v>
      </c>
      <c r="J2490" s="190" t="s">
        <v>146</v>
      </c>
      <c r="K2490" s="190" t="s">
        <v>146</v>
      </c>
      <c r="L2490" s="190" t="s">
        <v>146</v>
      </c>
      <c r="M2490" s="190" t="s">
        <v>146</v>
      </c>
      <c r="N2490" s="190" t="s">
        <v>146</v>
      </c>
    </row>
    <row r="2491" spans="1:14" x14ac:dyDescent="0.2">
      <c r="A2491" s="190">
        <v>813263</v>
      </c>
      <c r="B2491" s="190" t="s">
        <v>58</v>
      </c>
      <c r="C2491" s="190" t="s">
        <v>145</v>
      </c>
      <c r="D2491" s="190" t="s">
        <v>146</v>
      </c>
      <c r="E2491" s="190" t="s">
        <v>147</v>
      </c>
      <c r="F2491" s="190" t="s">
        <v>146</v>
      </c>
      <c r="G2491" s="190" t="s">
        <v>146</v>
      </c>
      <c r="H2491" s="190" t="s">
        <v>145</v>
      </c>
      <c r="I2491" s="190" t="s">
        <v>146</v>
      </c>
      <c r="J2491" s="190" t="s">
        <v>146</v>
      </c>
      <c r="K2491" s="190" t="s">
        <v>146</v>
      </c>
      <c r="L2491" s="190" t="s">
        <v>146</v>
      </c>
      <c r="M2491" s="190" t="s">
        <v>146</v>
      </c>
      <c r="N2491" s="190" t="s">
        <v>146</v>
      </c>
    </row>
    <row r="2492" spans="1:14" x14ac:dyDescent="0.2">
      <c r="A2492" s="190">
        <v>813264</v>
      </c>
      <c r="B2492" s="190" t="s">
        <v>58</v>
      </c>
      <c r="C2492" s="190" t="s">
        <v>147</v>
      </c>
      <c r="D2492" s="190" t="s">
        <v>146</v>
      </c>
      <c r="E2492" s="190" t="s">
        <v>147</v>
      </c>
      <c r="F2492" s="190" t="s">
        <v>147</v>
      </c>
      <c r="G2492" s="190" t="s">
        <v>146</v>
      </c>
      <c r="H2492" s="190" t="s">
        <v>147</v>
      </c>
      <c r="I2492" s="190" t="s">
        <v>146</v>
      </c>
      <c r="J2492" s="190" t="s">
        <v>146</v>
      </c>
      <c r="K2492" s="190" t="s">
        <v>146</v>
      </c>
      <c r="L2492" s="190" t="s">
        <v>146</v>
      </c>
      <c r="M2492" s="190" t="s">
        <v>146</v>
      </c>
      <c r="N2492" s="190" t="s">
        <v>146</v>
      </c>
    </row>
    <row r="2493" spans="1:14" x14ac:dyDescent="0.2">
      <c r="A2493" s="190">
        <v>813265</v>
      </c>
      <c r="B2493" s="190" t="s">
        <v>58</v>
      </c>
      <c r="D2493" s="190" t="s">
        <v>147</v>
      </c>
      <c r="E2493" s="190" t="s">
        <v>145</v>
      </c>
      <c r="G2493" s="190" t="s">
        <v>147</v>
      </c>
      <c r="I2493" s="190" t="s">
        <v>145</v>
      </c>
      <c r="L2493" s="190" t="s">
        <v>147</v>
      </c>
      <c r="M2493" s="190" t="s">
        <v>146</v>
      </c>
      <c r="N2493" s="190" t="s">
        <v>145</v>
      </c>
    </row>
    <row r="2494" spans="1:14" x14ac:dyDescent="0.2">
      <c r="A2494" s="190">
        <v>813266</v>
      </c>
      <c r="B2494" s="190" t="s">
        <v>58</v>
      </c>
      <c r="C2494" s="190" t="s">
        <v>145</v>
      </c>
      <c r="D2494" s="190" t="s">
        <v>146</v>
      </c>
      <c r="E2494" s="190" t="s">
        <v>147</v>
      </c>
      <c r="F2494" s="190" t="s">
        <v>147</v>
      </c>
      <c r="I2494" s="190" t="s">
        <v>146</v>
      </c>
      <c r="J2494" s="190" t="s">
        <v>146</v>
      </c>
      <c r="K2494" s="190" t="s">
        <v>146</v>
      </c>
      <c r="L2494" s="190" t="s">
        <v>146</v>
      </c>
      <c r="M2494" s="190" t="s">
        <v>146</v>
      </c>
      <c r="N2494" s="190" t="s">
        <v>146</v>
      </c>
    </row>
    <row r="2495" spans="1:14" x14ac:dyDescent="0.2">
      <c r="A2495" s="190">
        <v>813268</v>
      </c>
      <c r="B2495" s="190" t="s">
        <v>58</v>
      </c>
      <c r="C2495" s="190" t="s">
        <v>147</v>
      </c>
      <c r="D2495" s="190" t="s">
        <v>147</v>
      </c>
      <c r="E2495" s="190" t="s">
        <v>147</v>
      </c>
      <c r="F2495" s="190" t="s">
        <v>147</v>
      </c>
      <c r="G2495" s="190" t="s">
        <v>147</v>
      </c>
      <c r="H2495" s="190" t="s">
        <v>147</v>
      </c>
      <c r="I2495" s="190" t="s">
        <v>146</v>
      </c>
      <c r="J2495" s="190" t="s">
        <v>146</v>
      </c>
      <c r="K2495" s="190" t="s">
        <v>146</v>
      </c>
      <c r="L2495" s="190" t="s">
        <v>146</v>
      </c>
      <c r="M2495" s="190" t="s">
        <v>146</v>
      </c>
      <c r="N2495" s="190" t="s">
        <v>146</v>
      </c>
    </row>
    <row r="2496" spans="1:14" x14ac:dyDescent="0.2">
      <c r="A2496" s="190">
        <v>813269</v>
      </c>
      <c r="B2496" s="190" t="s">
        <v>58</v>
      </c>
      <c r="C2496" s="190" t="s">
        <v>147</v>
      </c>
      <c r="D2496" s="190" t="s">
        <v>147</v>
      </c>
      <c r="E2496" s="190" t="s">
        <v>147</v>
      </c>
      <c r="F2496" s="190" t="s">
        <v>146</v>
      </c>
      <c r="G2496" s="190" t="s">
        <v>147</v>
      </c>
      <c r="H2496" s="190" t="s">
        <v>146</v>
      </c>
      <c r="I2496" s="190" t="s">
        <v>146</v>
      </c>
      <c r="J2496" s="190" t="s">
        <v>146</v>
      </c>
      <c r="K2496" s="190" t="s">
        <v>146</v>
      </c>
      <c r="L2496" s="190" t="s">
        <v>146</v>
      </c>
      <c r="M2496" s="190" t="s">
        <v>146</v>
      </c>
      <c r="N2496" s="190" t="s">
        <v>146</v>
      </c>
    </row>
    <row r="2497" spans="1:14" x14ac:dyDescent="0.2">
      <c r="A2497" s="190">
        <v>813270</v>
      </c>
      <c r="B2497" s="190" t="s">
        <v>58</v>
      </c>
      <c r="D2497" s="190" t="s">
        <v>146</v>
      </c>
      <c r="E2497" s="190" t="s">
        <v>146</v>
      </c>
      <c r="F2497" s="190" t="s">
        <v>147</v>
      </c>
      <c r="H2497" s="190" t="s">
        <v>147</v>
      </c>
      <c r="I2497" s="190" t="s">
        <v>146</v>
      </c>
      <c r="J2497" s="190" t="s">
        <v>146</v>
      </c>
      <c r="K2497" s="190" t="s">
        <v>146</v>
      </c>
      <c r="L2497" s="190" t="s">
        <v>146</v>
      </c>
      <c r="M2497" s="190" t="s">
        <v>146</v>
      </c>
      <c r="N2497" s="190" t="s">
        <v>146</v>
      </c>
    </row>
    <row r="2498" spans="1:14" x14ac:dyDescent="0.2">
      <c r="A2498" s="190">
        <v>813271</v>
      </c>
      <c r="B2498" s="190" t="s">
        <v>58</v>
      </c>
      <c r="C2498" s="190" t="s">
        <v>147</v>
      </c>
      <c r="D2498" s="190" t="s">
        <v>146</v>
      </c>
      <c r="E2498" s="190" t="s">
        <v>147</v>
      </c>
      <c r="F2498" s="190" t="s">
        <v>147</v>
      </c>
      <c r="I2498" s="190" t="s">
        <v>147</v>
      </c>
      <c r="J2498" s="190" t="s">
        <v>147</v>
      </c>
      <c r="K2498" s="190" t="s">
        <v>147</v>
      </c>
      <c r="L2498" s="190" t="s">
        <v>146</v>
      </c>
      <c r="M2498" s="190" t="s">
        <v>146</v>
      </c>
      <c r="N2498" s="190" t="s">
        <v>147</v>
      </c>
    </row>
    <row r="2499" spans="1:14" x14ac:dyDescent="0.2">
      <c r="A2499" s="190">
        <v>813273</v>
      </c>
      <c r="B2499" s="190" t="s">
        <v>58</v>
      </c>
      <c r="C2499" s="190" t="s">
        <v>147</v>
      </c>
      <c r="D2499" s="190" t="s">
        <v>146</v>
      </c>
      <c r="E2499" s="190" t="s">
        <v>146</v>
      </c>
      <c r="F2499" s="190" t="s">
        <v>146</v>
      </c>
      <c r="G2499" s="190" t="s">
        <v>146</v>
      </c>
      <c r="H2499" s="190" t="s">
        <v>147</v>
      </c>
      <c r="I2499" s="190" t="s">
        <v>146</v>
      </c>
      <c r="J2499" s="190" t="s">
        <v>146</v>
      </c>
      <c r="K2499" s="190" t="s">
        <v>146</v>
      </c>
      <c r="L2499" s="190" t="s">
        <v>146</v>
      </c>
      <c r="M2499" s="190" t="s">
        <v>146</v>
      </c>
      <c r="N2499" s="190" t="s">
        <v>146</v>
      </c>
    </row>
    <row r="2500" spans="1:14" x14ac:dyDescent="0.2">
      <c r="A2500" s="190">
        <v>813275</v>
      </c>
      <c r="B2500" s="190" t="s">
        <v>58</v>
      </c>
      <c r="C2500" s="190" t="s">
        <v>146</v>
      </c>
      <c r="D2500" s="190" t="s">
        <v>147</v>
      </c>
      <c r="E2500" s="190" t="s">
        <v>147</v>
      </c>
      <c r="F2500" s="190" t="s">
        <v>146</v>
      </c>
      <c r="G2500" s="190" t="s">
        <v>147</v>
      </c>
      <c r="H2500" s="190" t="s">
        <v>146</v>
      </c>
      <c r="I2500" s="190" t="s">
        <v>146</v>
      </c>
      <c r="J2500" s="190" t="s">
        <v>146</v>
      </c>
      <c r="K2500" s="190" t="s">
        <v>146</v>
      </c>
      <c r="L2500" s="190" t="s">
        <v>146</v>
      </c>
      <c r="M2500" s="190" t="s">
        <v>146</v>
      </c>
      <c r="N2500" s="190" t="s">
        <v>146</v>
      </c>
    </row>
    <row r="2501" spans="1:14" x14ac:dyDescent="0.2">
      <c r="A2501" s="190">
        <v>813276</v>
      </c>
      <c r="B2501" s="190" t="s">
        <v>58</v>
      </c>
      <c r="C2501" s="190" t="s">
        <v>145</v>
      </c>
      <c r="D2501" s="190" t="s">
        <v>145</v>
      </c>
      <c r="E2501" s="190" t="s">
        <v>147</v>
      </c>
      <c r="F2501" s="190" t="s">
        <v>147</v>
      </c>
      <c r="H2501" s="190" t="s">
        <v>145</v>
      </c>
      <c r="I2501" s="190" t="s">
        <v>146</v>
      </c>
      <c r="J2501" s="190" t="s">
        <v>146</v>
      </c>
      <c r="K2501" s="190" t="s">
        <v>146</v>
      </c>
      <c r="L2501" s="190" t="s">
        <v>146</v>
      </c>
      <c r="M2501" s="190" t="s">
        <v>146</v>
      </c>
      <c r="N2501" s="190" t="s">
        <v>146</v>
      </c>
    </row>
    <row r="2502" spans="1:14" x14ac:dyDescent="0.2">
      <c r="A2502" s="190">
        <v>813278</v>
      </c>
      <c r="B2502" s="190" t="s">
        <v>58</v>
      </c>
      <c r="D2502" s="190" t="s">
        <v>147</v>
      </c>
      <c r="E2502" s="190" t="s">
        <v>147</v>
      </c>
      <c r="F2502" s="190" t="s">
        <v>147</v>
      </c>
      <c r="G2502" s="190" t="s">
        <v>146</v>
      </c>
      <c r="J2502" s="190" t="s">
        <v>146</v>
      </c>
      <c r="K2502" s="190" t="s">
        <v>146</v>
      </c>
      <c r="L2502" s="190" t="s">
        <v>146</v>
      </c>
      <c r="M2502" s="190" t="s">
        <v>147</v>
      </c>
    </row>
    <row r="2503" spans="1:14" x14ac:dyDescent="0.2">
      <c r="A2503" s="190">
        <v>813281</v>
      </c>
      <c r="B2503" s="190" t="s">
        <v>58</v>
      </c>
      <c r="C2503" s="190" t="s">
        <v>147</v>
      </c>
      <c r="D2503" s="190" t="s">
        <v>146</v>
      </c>
      <c r="E2503" s="190" t="s">
        <v>146</v>
      </c>
      <c r="F2503" s="190" t="s">
        <v>147</v>
      </c>
      <c r="G2503" s="190" t="s">
        <v>147</v>
      </c>
      <c r="H2503" s="190" t="s">
        <v>147</v>
      </c>
      <c r="I2503" s="190" t="s">
        <v>146</v>
      </c>
      <c r="J2503" s="190" t="s">
        <v>146</v>
      </c>
      <c r="K2503" s="190" t="s">
        <v>146</v>
      </c>
      <c r="L2503" s="190" t="s">
        <v>146</v>
      </c>
      <c r="M2503" s="190" t="s">
        <v>146</v>
      </c>
      <c r="N2503" s="190" t="s">
        <v>146</v>
      </c>
    </row>
    <row r="2504" spans="1:14" x14ac:dyDescent="0.2">
      <c r="A2504" s="190">
        <v>813284</v>
      </c>
      <c r="B2504" s="190" t="s">
        <v>58</v>
      </c>
      <c r="C2504" s="190" t="s">
        <v>146</v>
      </c>
      <c r="D2504" s="190" t="s">
        <v>146</v>
      </c>
      <c r="E2504" s="190" t="s">
        <v>146</v>
      </c>
      <c r="F2504" s="190" t="s">
        <v>146</v>
      </c>
      <c r="G2504" s="190" t="s">
        <v>146</v>
      </c>
      <c r="H2504" s="190" t="s">
        <v>146</v>
      </c>
      <c r="I2504" s="190" t="s">
        <v>146</v>
      </c>
      <c r="J2504" s="190" t="s">
        <v>146</v>
      </c>
      <c r="K2504" s="190" t="s">
        <v>146</v>
      </c>
      <c r="L2504" s="190" t="s">
        <v>146</v>
      </c>
      <c r="M2504" s="190" t="s">
        <v>146</v>
      </c>
      <c r="N2504" s="190" t="s">
        <v>146</v>
      </c>
    </row>
    <row r="2505" spans="1:14" x14ac:dyDescent="0.2">
      <c r="A2505" s="190">
        <v>813285</v>
      </c>
      <c r="B2505" s="190" t="s">
        <v>58</v>
      </c>
      <c r="C2505" s="190" t="s">
        <v>147</v>
      </c>
      <c r="D2505" s="190" t="s">
        <v>147</v>
      </c>
      <c r="E2505" s="190" t="s">
        <v>147</v>
      </c>
      <c r="F2505" s="190" t="s">
        <v>147</v>
      </c>
      <c r="G2505" s="190" t="s">
        <v>147</v>
      </c>
      <c r="H2505" s="190" t="s">
        <v>147</v>
      </c>
      <c r="I2505" s="190" t="s">
        <v>146</v>
      </c>
      <c r="J2505" s="190" t="s">
        <v>146</v>
      </c>
      <c r="K2505" s="190" t="s">
        <v>146</v>
      </c>
      <c r="L2505" s="190" t="s">
        <v>146</v>
      </c>
      <c r="M2505" s="190" t="s">
        <v>146</v>
      </c>
      <c r="N2505" s="190" t="s">
        <v>146</v>
      </c>
    </row>
    <row r="2506" spans="1:14" x14ac:dyDescent="0.2">
      <c r="A2506" s="190">
        <v>813286</v>
      </c>
      <c r="B2506" s="190" t="s">
        <v>58</v>
      </c>
      <c r="D2506" s="190" t="s">
        <v>147</v>
      </c>
      <c r="E2506" s="190" t="s">
        <v>146</v>
      </c>
      <c r="F2506" s="190" t="s">
        <v>147</v>
      </c>
      <c r="H2506" s="190" t="s">
        <v>147</v>
      </c>
      <c r="I2506" s="190" t="s">
        <v>147</v>
      </c>
      <c r="J2506" s="190" t="s">
        <v>147</v>
      </c>
      <c r="L2506" s="190" t="s">
        <v>147</v>
      </c>
      <c r="M2506" s="190" t="s">
        <v>147</v>
      </c>
      <c r="N2506" s="190" t="s">
        <v>147</v>
      </c>
    </row>
    <row r="2507" spans="1:14" x14ac:dyDescent="0.2">
      <c r="A2507" s="190">
        <v>813287</v>
      </c>
      <c r="B2507" s="190" t="s">
        <v>58</v>
      </c>
      <c r="C2507" s="190" t="s">
        <v>147</v>
      </c>
      <c r="D2507" s="190" t="s">
        <v>147</v>
      </c>
      <c r="I2507" s="190" t="s">
        <v>145</v>
      </c>
      <c r="K2507" s="190" t="s">
        <v>147</v>
      </c>
      <c r="L2507" s="190" t="s">
        <v>145</v>
      </c>
      <c r="N2507" s="190" t="s">
        <v>145</v>
      </c>
    </row>
    <row r="2508" spans="1:14" x14ac:dyDescent="0.2">
      <c r="A2508" s="190">
        <v>813288</v>
      </c>
      <c r="B2508" s="190" t="s">
        <v>58</v>
      </c>
      <c r="D2508" s="190" t="s">
        <v>145</v>
      </c>
      <c r="E2508" s="190" t="s">
        <v>145</v>
      </c>
      <c r="F2508" s="190" t="s">
        <v>145</v>
      </c>
      <c r="K2508" s="190" t="s">
        <v>145</v>
      </c>
      <c r="M2508" s="190" t="s">
        <v>147</v>
      </c>
      <c r="N2508" s="190" t="s">
        <v>145</v>
      </c>
    </row>
    <row r="2509" spans="1:14" x14ac:dyDescent="0.2">
      <c r="A2509" s="190">
        <v>813289</v>
      </c>
      <c r="B2509" s="190" t="s">
        <v>58</v>
      </c>
      <c r="D2509" s="190" t="s">
        <v>145</v>
      </c>
      <c r="E2509" s="190" t="s">
        <v>145</v>
      </c>
      <c r="F2509" s="190" t="s">
        <v>145</v>
      </c>
      <c r="G2509" s="190" t="s">
        <v>145</v>
      </c>
      <c r="H2509" s="190" t="s">
        <v>145</v>
      </c>
      <c r="J2509" s="190" t="s">
        <v>147</v>
      </c>
      <c r="K2509" s="190" t="s">
        <v>147</v>
      </c>
      <c r="L2509" s="190" t="s">
        <v>147</v>
      </c>
      <c r="M2509" s="190" t="s">
        <v>146</v>
      </c>
      <c r="N2509" s="190" t="s">
        <v>146</v>
      </c>
    </row>
    <row r="2510" spans="1:14" x14ac:dyDescent="0.2">
      <c r="A2510" s="190">
        <v>813290</v>
      </c>
      <c r="B2510" s="190" t="s">
        <v>58</v>
      </c>
      <c r="D2510" s="190" t="s">
        <v>145</v>
      </c>
      <c r="E2510" s="190" t="s">
        <v>145</v>
      </c>
      <c r="F2510" s="190" t="s">
        <v>145</v>
      </c>
      <c r="H2510" s="190" t="s">
        <v>145</v>
      </c>
      <c r="I2510" s="190" t="s">
        <v>147</v>
      </c>
      <c r="J2510" s="190" t="s">
        <v>147</v>
      </c>
      <c r="K2510" s="190" t="s">
        <v>147</v>
      </c>
      <c r="L2510" s="190" t="s">
        <v>147</v>
      </c>
      <c r="M2510" s="190" t="s">
        <v>147</v>
      </c>
      <c r="N2510" s="190" t="s">
        <v>146</v>
      </c>
    </row>
    <row r="2511" spans="1:14" x14ac:dyDescent="0.2">
      <c r="A2511" s="190">
        <v>813293</v>
      </c>
      <c r="B2511" s="190" t="s">
        <v>58</v>
      </c>
      <c r="F2511" s="190" t="s">
        <v>145</v>
      </c>
      <c r="H2511" s="190" t="s">
        <v>145</v>
      </c>
      <c r="J2511" s="190" t="s">
        <v>145</v>
      </c>
      <c r="K2511" s="190" t="s">
        <v>145</v>
      </c>
      <c r="L2511" s="190" t="s">
        <v>145</v>
      </c>
      <c r="M2511" s="190" t="s">
        <v>147</v>
      </c>
      <c r="N2511" s="190" t="s">
        <v>145</v>
      </c>
    </row>
    <row r="2512" spans="1:14" x14ac:dyDescent="0.2">
      <c r="A2512" s="190">
        <v>813294</v>
      </c>
      <c r="B2512" s="190" t="s">
        <v>58</v>
      </c>
      <c r="C2512" s="190" t="s">
        <v>145</v>
      </c>
      <c r="D2512" s="190" t="s">
        <v>146</v>
      </c>
      <c r="E2512" s="190" t="s">
        <v>146</v>
      </c>
      <c r="I2512" s="190" t="s">
        <v>147</v>
      </c>
      <c r="J2512" s="190" t="s">
        <v>147</v>
      </c>
      <c r="K2512" s="190" t="s">
        <v>147</v>
      </c>
      <c r="L2512" s="190" t="s">
        <v>146</v>
      </c>
      <c r="M2512" s="190" t="s">
        <v>147</v>
      </c>
      <c r="N2512" s="190" t="s">
        <v>147</v>
      </c>
    </row>
    <row r="2513" spans="1:14" x14ac:dyDescent="0.2">
      <c r="A2513" s="190">
        <v>813295</v>
      </c>
      <c r="B2513" s="190" t="s">
        <v>58</v>
      </c>
      <c r="F2513" s="190" t="s">
        <v>145</v>
      </c>
      <c r="G2513" s="190" t="s">
        <v>145</v>
      </c>
      <c r="I2513" s="190" t="s">
        <v>145</v>
      </c>
      <c r="J2513" s="190" t="s">
        <v>145</v>
      </c>
      <c r="K2513" s="190" t="s">
        <v>147</v>
      </c>
      <c r="L2513" s="190" t="s">
        <v>147</v>
      </c>
    </row>
    <row r="2514" spans="1:14" x14ac:dyDescent="0.2">
      <c r="A2514" s="190">
        <v>813296</v>
      </c>
      <c r="B2514" s="190" t="s">
        <v>58</v>
      </c>
      <c r="C2514" s="190" t="s">
        <v>147</v>
      </c>
      <c r="D2514" s="190" t="s">
        <v>147</v>
      </c>
      <c r="F2514" s="190" t="s">
        <v>146</v>
      </c>
      <c r="G2514" s="190" t="s">
        <v>146</v>
      </c>
      <c r="H2514" s="190" t="s">
        <v>146</v>
      </c>
      <c r="I2514" s="190" t="s">
        <v>146</v>
      </c>
      <c r="J2514" s="190" t="s">
        <v>146</v>
      </c>
      <c r="K2514" s="190" t="s">
        <v>146</v>
      </c>
      <c r="L2514" s="190" t="s">
        <v>146</v>
      </c>
      <c r="M2514" s="190" t="s">
        <v>146</v>
      </c>
      <c r="N2514" s="190" t="s">
        <v>146</v>
      </c>
    </row>
    <row r="2515" spans="1:14" x14ac:dyDescent="0.2">
      <c r="A2515" s="190">
        <v>813297</v>
      </c>
      <c r="B2515" s="190" t="s">
        <v>58</v>
      </c>
      <c r="C2515" s="190" t="s">
        <v>146</v>
      </c>
      <c r="D2515" s="190" t="s">
        <v>146</v>
      </c>
      <c r="E2515" s="190" t="s">
        <v>146</v>
      </c>
      <c r="G2515" s="190" t="s">
        <v>147</v>
      </c>
      <c r="H2515" s="190" t="s">
        <v>147</v>
      </c>
      <c r="I2515" s="190" t="s">
        <v>146</v>
      </c>
      <c r="J2515" s="190" t="s">
        <v>146</v>
      </c>
      <c r="K2515" s="190" t="s">
        <v>146</v>
      </c>
      <c r="L2515" s="190" t="s">
        <v>146</v>
      </c>
      <c r="M2515" s="190" t="s">
        <v>146</v>
      </c>
      <c r="N2515" s="190" t="s">
        <v>146</v>
      </c>
    </row>
    <row r="2516" spans="1:14" x14ac:dyDescent="0.2">
      <c r="A2516" s="190">
        <v>813298</v>
      </c>
      <c r="B2516" s="190" t="s">
        <v>58</v>
      </c>
      <c r="I2516" s="190" t="s">
        <v>147</v>
      </c>
      <c r="J2516" s="190" t="s">
        <v>146</v>
      </c>
      <c r="K2516" s="190" t="s">
        <v>146</v>
      </c>
      <c r="L2516" s="190" t="s">
        <v>146</v>
      </c>
      <c r="M2516" s="190" t="s">
        <v>146</v>
      </c>
    </row>
    <row r="2517" spans="1:14" x14ac:dyDescent="0.2">
      <c r="A2517" s="190">
        <v>813299</v>
      </c>
      <c r="B2517" s="190" t="s">
        <v>58</v>
      </c>
      <c r="C2517" s="190" t="s">
        <v>147</v>
      </c>
      <c r="F2517" s="190" t="s">
        <v>147</v>
      </c>
      <c r="G2517" s="190" t="s">
        <v>147</v>
      </c>
      <c r="H2517" s="190" t="s">
        <v>147</v>
      </c>
      <c r="I2517" s="190" t="s">
        <v>147</v>
      </c>
      <c r="J2517" s="190" t="s">
        <v>147</v>
      </c>
      <c r="K2517" s="190" t="s">
        <v>146</v>
      </c>
      <c r="L2517" s="190" t="s">
        <v>147</v>
      </c>
      <c r="M2517" s="190" t="s">
        <v>147</v>
      </c>
      <c r="N2517" s="190" t="s">
        <v>146</v>
      </c>
    </row>
    <row r="2518" spans="1:14" x14ac:dyDescent="0.2">
      <c r="A2518" s="190">
        <v>813300</v>
      </c>
      <c r="B2518" s="190" t="s">
        <v>58</v>
      </c>
      <c r="D2518" s="190" t="s">
        <v>146</v>
      </c>
      <c r="E2518" s="190" t="s">
        <v>146</v>
      </c>
      <c r="F2518" s="190" t="s">
        <v>146</v>
      </c>
      <c r="G2518" s="190" t="s">
        <v>147</v>
      </c>
      <c r="I2518" s="190" t="s">
        <v>146</v>
      </c>
      <c r="J2518" s="190" t="s">
        <v>146</v>
      </c>
      <c r="K2518" s="190" t="s">
        <v>146</v>
      </c>
      <c r="L2518" s="190" t="s">
        <v>146</v>
      </c>
      <c r="M2518" s="190" t="s">
        <v>146</v>
      </c>
      <c r="N2518" s="190" t="s">
        <v>146</v>
      </c>
    </row>
    <row r="2519" spans="1:14" x14ac:dyDescent="0.2">
      <c r="A2519" s="190">
        <v>813301</v>
      </c>
      <c r="B2519" s="190" t="s">
        <v>58</v>
      </c>
      <c r="C2519" s="190" t="s">
        <v>146</v>
      </c>
      <c r="D2519" s="190" t="s">
        <v>146</v>
      </c>
      <c r="E2519" s="190" t="s">
        <v>147</v>
      </c>
      <c r="F2519" s="190" t="s">
        <v>147</v>
      </c>
      <c r="G2519" s="190" t="s">
        <v>147</v>
      </c>
      <c r="H2519" s="190" t="s">
        <v>146</v>
      </c>
      <c r="I2519" s="190" t="s">
        <v>146</v>
      </c>
      <c r="J2519" s="190" t="s">
        <v>146</v>
      </c>
      <c r="K2519" s="190" t="s">
        <v>146</v>
      </c>
      <c r="L2519" s="190" t="s">
        <v>146</v>
      </c>
      <c r="M2519" s="190" t="s">
        <v>146</v>
      </c>
      <c r="N2519" s="190" t="s">
        <v>146</v>
      </c>
    </row>
    <row r="2520" spans="1:14" x14ac:dyDescent="0.2">
      <c r="A2520" s="190">
        <v>813302</v>
      </c>
      <c r="B2520" s="190" t="s">
        <v>58</v>
      </c>
      <c r="D2520" s="190" t="s">
        <v>147</v>
      </c>
      <c r="F2520" s="190" t="s">
        <v>147</v>
      </c>
      <c r="G2520" s="190" t="s">
        <v>147</v>
      </c>
      <c r="H2520" s="190" t="s">
        <v>147</v>
      </c>
      <c r="I2520" s="190" t="s">
        <v>146</v>
      </c>
      <c r="J2520" s="190" t="s">
        <v>146</v>
      </c>
      <c r="K2520" s="190" t="s">
        <v>146</v>
      </c>
      <c r="L2520" s="190" t="s">
        <v>146</v>
      </c>
      <c r="M2520" s="190" t="s">
        <v>146</v>
      </c>
      <c r="N2520" s="190" t="s">
        <v>146</v>
      </c>
    </row>
    <row r="2521" spans="1:14" x14ac:dyDescent="0.2">
      <c r="A2521" s="190">
        <v>813303</v>
      </c>
      <c r="B2521" s="190" t="s">
        <v>58</v>
      </c>
      <c r="C2521" s="190" t="s">
        <v>145</v>
      </c>
      <c r="D2521" s="190" t="s">
        <v>145</v>
      </c>
      <c r="E2521" s="190" t="s">
        <v>145</v>
      </c>
      <c r="F2521" s="190" t="s">
        <v>147</v>
      </c>
      <c r="G2521" s="190" t="s">
        <v>145</v>
      </c>
      <c r="H2521" s="190" t="s">
        <v>147</v>
      </c>
      <c r="I2521" s="190" t="s">
        <v>146</v>
      </c>
      <c r="J2521" s="190" t="s">
        <v>146</v>
      </c>
      <c r="K2521" s="190" t="s">
        <v>146</v>
      </c>
      <c r="L2521" s="190" t="s">
        <v>146</v>
      </c>
      <c r="M2521" s="190" t="s">
        <v>146</v>
      </c>
      <c r="N2521" s="190" t="s">
        <v>146</v>
      </c>
    </row>
    <row r="2522" spans="1:14" x14ac:dyDescent="0.2">
      <c r="A2522" s="190">
        <v>813305</v>
      </c>
      <c r="B2522" s="190" t="s">
        <v>58</v>
      </c>
      <c r="D2522" s="190" t="s">
        <v>147</v>
      </c>
      <c r="E2522" s="190" t="s">
        <v>147</v>
      </c>
      <c r="F2522" s="190" t="s">
        <v>145</v>
      </c>
      <c r="H2522" s="190" t="s">
        <v>147</v>
      </c>
      <c r="I2522" s="190" t="s">
        <v>147</v>
      </c>
      <c r="J2522" s="190" t="s">
        <v>147</v>
      </c>
      <c r="K2522" s="190" t="s">
        <v>147</v>
      </c>
      <c r="M2522" s="190" t="s">
        <v>147</v>
      </c>
      <c r="N2522" s="190" t="s">
        <v>147</v>
      </c>
    </row>
    <row r="2523" spans="1:14" x14ac:dyDescent="0.2">
      <c r="A2523" s="190">
        <v>813307</v>
      </c>
      <c r="B2523" s="190" t="s">
        <v>58</v>
      </c>
      <c r="H2523" s="190" t="s">
        <v>145</v>
      </c>
      <c r="J2523" s="190" t="s">
        <v>145</v>
      </c>
      <c r="K2523" s="190" t="s">
        <v>147</v>
      </c>
      <c r="L2523" s="190" t="s">
        <v>145</v>
      </c>
      <c r="M2523" s="190" t="s">
        <v>145</v>
      </c>
    </row>
    <row r="2524" spans="1:14" x14ac:dyDescent="0.2">
      <c r="A2524" s="190">
        <v>813308</v>
      </c>
      <c r="B2524" s="190" t="s">
        <v>58</v>
      </c>
      <c r="C2524" s="190" t="s">
        <v>145</v>
      </c>
      <c r="D2524" s="190" t="s">
        <v>147</v>
      </c>
      <c r="E2524" s="190" t="s">
        <v>146</v>
      </c>
      <c r="F2524" s="190" t="s">
        <v>145</v>
      </c>
      <c r="G2524" s="190" t="s">
        <v>147</v>
      </c>
      <c r="I2524" s="190" t="s">
        <v>147</v>
      </c>
      <c r="J2524" s="190" t="s">
        <v>146</v>
      </c>
      <c r="K2524" s="190" t="s">
        <v>146</v>
      </c>
      <c r="L2524" s="190" t="s">
        <v>146</v>
      </c>
      <c r="M2524" s="190" t="s">
        <v>146</v>
      </c>
      <c r="N2524" s="190" t="s">
        <v>145</v>
      </c>
    </row>
    <row r="2525" spans="1:14" x14ac:dyDescent="0.2">
      <c r="A2525" s="190">
        <v>813311</v>
      </c>
      <c r="B2525" s="190" t="s">
        <v>58</v>
      </c>
      <c r="D2525" s="190" t="s">
        <v>147</v>
      </c>
      <c r="F2525" s="190" t="s">
        <v>145</v>
      </c>
      <c r="G2525" s="190" t="s">
        <v>146</v>
      </c>
      <c r="J2525" s="190" t="s">
        <v>145</v>
      </c>
      <c r="K2525" s="190" t="s">
        <v>146</v>
      </c>
      <c r="L2525" s="190" t="s">
        <v>145</v>
      </c>
      <c r="M2525" s="190" t="s">
        <v>145</v>
      </c>
    </row>
    <row r="2526" spans="1:14" x14ac:dyDescent="0.2">
      <c r="A2526" s="190">
        <v>813312</v>
      </c>
      <c r="B2526" s="190" t="s">
        <v>58</v>
      </c>
      <c r="D2526" s="190" t="s">
        <v>145</v>
      </c>
      <c r="F2526" s="190" t="s">
        <v>145</v>
      </c>
      <c r="H2526" s="190" t="s">
        <v>145</v>
      </c>
      <c r="J2526" s="190" t="s">
        <v>145</v>
      </c>
      <c r="K2526" s="190" t="s">
        <v>145</v>
      </c>
      <c r="M2526" s="190" t="s">
        <v>145</v>
      </c>
    </row>
    <row r="2527" spans="1:14" x14ac:dyDescent="0.2">
      <c r="A2527" s="190">
        <v>813314</v>
      </c>
      <c r="B2527" s="190" t="s">
        <v>58</v>
      </c>
      <c r="C2527" s="190" t="s">
        <v>145</v>
      </c>
      <c r="D2527" s="190" t="s">
        <v>145</v>
      </c>
      <c r="E2527" s="190" t="s">
        <v>145</v>
      </c>
      <c r="F2527" s="190" t="s">
        <v>145</v>
      </c>
      <c r="H2527" s="190" t="s">
        <v>145</v>
      </c>
      <c r="I2527" s="190" t="s">
        <v>147</v>
      </c>
      <c r="J2527" s="190" t="s">
        <v>147</v>
      </c>
      <c r="K2527" s="190" t="s">
        <v>147</v>
      </c>
      <c r="L2527" s="190" t="s">
        <v>147</v>
      </c>
      <c r="M2527" s="190" t="s">
        <v>147</v>
      </c>
      <c r="N2527" s="190" t="s">
        <v>147</v>
      </c>
    </row>
    <row r="2528" spans="1:14" x14ac:dyDescent="0.2">
      <c r="A2528" s="190">
        <v>813315</v>
      </c>
      <c r="B2528" s="190" t="s">
        <v>58</v>
      </c>
      <c r="C2528" s="190" t="s">
        <v>147</v>
      </c>
      <c r="D2528" s="190" t="s">
        <v>147</v>
      </c>
      <c r="E2528" s="190" t="s">
        <v>147</v>
      </c>
      <c r="F2528" s="190" t="s">
        <v>147</v>
      </c>
      <c r="G2528" s="190" t="s">
        <v>147</v>
      </c>
      <c r="I2528" s="190" t="s">
        <v>146</v>
      </c>
      <c r="J2528" s="190" t="s">
        <v>146</v>
      </c>
      <c r="K2528" s="190" t="s">
        <v>146</v>
      </c>
      <c r="L2528" s="190" t="s">
        <v>146</v>
      </c>
      <c r="M2528" s="190" t="s">
        <v>146</v>
      </c>
      <c r="N2528" s="190" t="s">
        <v>146</v>
      </c>
    </row>
    <row r="2529" spans="1:14" x14ac:dyDescent="0.2">
      <c r="A2529" s="190">
        <v>813316</v>
      </c>
      <c r="B2529" s="190" t="s">
        <v>58</v>
      </c>
      <c r="F2529" s="190" t="s">
        <v>145</v>
      </c>
      <c r="G2529" s="190" t="s">
        <v>146</v>
      </c>
      <c r="J2529" s="190" t="s">
        <v>147</v>
      </c>
      <c r="K2529" s="190" t="s">
        <v>147</v>
      </c>
      <c r="L2529" s="190" t="s">
        <v>145</v>
      </c>
      <c r="M2529" s="190" t="s">
        <v>145</v>
      </c>
    </row>
    <row r="2530" spans="1:14" x14ac:dyDescent="0.2">
      <c r="A2530" s="190">
        <v>813317</v>
      </c>
      <c r="B2530" s="190" t="s">
        <v>58</v>
      </c>
      <c r="C2530" s="190" t="s">
        <v>147</v>
      </c>
      <c r="D2530" s="190" t="s">
        <v>146</v>
      </c>
      <c r="E2530" s="190" t="s">
        <v>147</v>
      </c>
      <c r="F2530" s="190" t="s">
        <v>147</v>
      </c>
      <c r="G2530" s="190" t="s">
        <v>146</v>
      </c>
      <c r="H2530" s="190" t="s">
        <v>147</v>
      </c>
      <c r="I2530" s="190" t="s">
        <v>146</v>
      </c>
      <c r="J2530" s="190" t="s">
        <v>146</v>
      </c>
      <c r="K2530" s="190" t="s">
        <v>146</v>
      </c>
      <c r="L2530" s="190" t="s">
        <v>146</v>
      </c>
      <c r="M2530" s="190" t="s">
        <v>146</v>
      </c>
      <c r="N2530" s="190" t="s">
        <v>146</v>
      </c>
    </row>
    <row r="2531" spans="1:14" x14ac:dyDescent="0.2">
      <c r="A2531" s="190">
        <v>813318</v>
      </c>
      <c r="B2531" s="190" t="s">
        <v>58</v>
      </c>
      <c r="C2531" s="190" t="s">
        <v>147</v>
      </c>
      <c r="D2531" s="190" t="s">
        <v>147</v>
      </c>
      <c r="E2531" s="190" t="s">
        <v>147</v>
      </c>
      <c r="F2531" s="190" t="s">
        <v>147</v>
      </c>
      <c r="G2531" s="190" t="s">
        <v>146</v>
      </c>
      <c r="H2531" s="190" t="s">
        <v>147</v>
      </c>
      <c r="I2531" s="190" t="s">
        <v>146</v>
      </c>
      <c r="J2531" s="190" t="s">
        <v>146</v>
      </c>
      <c r="K2531" s="190" t="s">
        <v>146</v>
      </c>
      <c r="L2531" s="190" t="s">
        <v>146</v>
      </c>
      <c r="M2531" s="190" t="s">
        <v>146</v>
      </c>
      <c r="N2531" s="190" t="s">
        <v>146</v>
      </c>
    </row>
    <row r="2532" spans="1:14" x14ac:dyDescent="0.2">
      <c r="A2532" s="190">
        <v>813319</v>
      </c>
      <c r="B2532" s="190" t="s">
        <v>58</v>
      </c>
      <c r="D2532" s="190" t="s">
        <v>145</v>
      </c>
      <c r="E2532" s="190" t="s">
        <v>145</v>
      </c>
      <c r="F2532" s="190" t="s">
        <v>145</v>
      </c>
      <c r="I2532" s="190" t="s">
        <v>147</v>
      </c>
      <c r="J2532" s="190" t="s">
        <v>145</v>
      </c>
      <c r="L2532" s="190" t="s">
        <v>145</v>
      </c>
      <c r="M2532" s="190" t="s">
        <v>147</v>
      </c>
      <c r="N2532" s="190" t="s">
        <v>147</v>
      </c>
    </row>
    <row r="2533" spans="1:14" x14ac:dyDescent="0.2">
      <c r="A2533" s="190">
        <v>813320</v>
      </c>
      <c r="B2533" s="190" t="s">
        <v>58</v>
      </c>
      <c r="C2533" s="190" t="s">
        <v>147</v>
      </c>
      <c r="D2533" s="190" t="s">
        <v>146</v>
      </c>
      <c r="E2533" s="190" t="s">
        <v>146</v>
      </c>
      <c r="F2533" s="190" t="s">
        <v>147</v>
      </c>
      <c r="G2533" s="190" t="s">
        <v>147</v>
      </c>
      <c r="H2533" s="190" t="s">
        <v>146</v>
      </c>
      <c r="I2533" s="190" t="s">
        <v>146</v>
      </c>
      <c r="J2533" s="190" t="s">
        <v>146</v>
      </c>
      <c r="K2533" s="190" t="s">
        <v>146</v>
      </c>
      <c r="L2533" s="190" t="s">
        <v>146</v>
      </c>
      <c r="M2533" s="190" t="s">
        <v>146</v>
      </c>
      <c r="N2533" s="190" t="s">
        <v>146</v>
      </c>
    </row>
    <row r="2534" spans="1:14" x14ac:dyDescent="0.2">
      <c r="A2534" s="190">
        <v>813322</v>
      </c>
      <c r="B2534" s="190" t="s">
        <v>58</v>
      </c>
      <c r="D2534" s="190" t="s">
        <v>145</v>
      </c>
      <c r="E2534" s="190" t="s">
        <v>147</v>
      </c>
      <c r="F2534" s="190" t="s">
        <v>145</v>
      </c>
      <c r="G2534" s="190" t="s">
        <v>145</v>
      </c>
      <c r="I2534" s="190" t="s">
        <v>145</v>
      </c>
      <c r="J2534" s="190" t="s">
        <v>147</v>
      </c>
      <c r="K2534" s="190" t="s">
        <v>147</v>
      </c>
      <c r="L2534" s="190" t="s">
        <v>147</v>
      </c>
      <c r="M2534" s="190" t="s">
        <v>147</v>
      </c>
    </row>
    <row r="2535" spans="1:14" x14ac:dyDescent="0.2">
      <c r="A2535" s="190">
        <v>813323</v>
      </c>
      <c r="B2535" s="190" t="s">
        <v>58</v>
      </c>
      <c r="C2535" s="190" t="s">
        <v>147</v>
      </c>
      <c r="D2535" s="190" t="s">
        <v>147</v>
      </c>
      <c r="E2535" s="190" t="s">
        <v>147</v>
      </c>
      <c r="F2535" s="190" t="s">
        <v>146</v>
      </c>
      <c r="G2535" s="190" t="s">
        <v>146</v>
      </c>
      <c r="H2535" s="190" t="s">
        <v>146</v>
      </c>
      <c r="I2535" s="190" t="s">
        <v>146</v>
      </c>
      <c r="J2535" s="190" t="s">
        <v>146</v>
      </c>
      <c r="K2535" s="190" t="s">
        <v>146</v>
      </c>
      <c r="L2535" s="190" t="s">
        <v>146</v>
      </c>
      <c r="M2535" s="190" t="s">
        <v>146</v>
      </c>
      <c r="N2535" s="190" t="s">
        <v>146</v>
      </c>
    </row>
    <row r="2536" spans="1:14" x14ac:dyDescent="0.2">
      <c r="A2536" s="190">
        <v>813324</v>
      </c>
      <c r="B2536" s="190" t="s">
        <v>58</v>
      </c>
      <c r="C2536" s="190" t="s">
        <v>147</v>
      </c>
      <c r="D2536" s="190" t="s">
        <v>147</v>
      </c>
      <c r="E2536" s="190" t="s">
        <v>147</v>
      </c>
      <c r="F2536" s="190" t="s">
        <v>147</v>
      </c>
      <c r="H2536" s="190" t="s">
        <v>147</v>
      </c>
      <c r="I2536" s="190" t="s">
        <v>146</v>
      </c>
      <c r="J2536" s="190" t="s">
        <v>146</v>
      </c>
      <c r="K2536" s="190" t="s">
        <v>146</v>
      </c>
      <c r="L2536" s="190" t="s">
        <v>146</v>
      </c>
      <c r="M2536" s="190" t="s">
        <v>146</v>
      </c>
      <c r="N2536" s="190" t="s">
        <v>146</v>
      </c>
    </row>
    <row r="2537" spans="1:14" x14ac:dyDescent="0.2">
      <c r="A2537" s="190">
        <v>813325</v>
      </c>
      <c r="B2537" s="190" t="s">
        <v>58</v>
      </c>
      <c r="C2537" s="190" t="s">
        <v>145</v>
      </c>
      <c r="D2537" s="190" t="s">
        <v>145</v>
      </c>
      <c r="F2537" s="190" t="s">
        <v>145</v>
      </c>
      <c r="I2537" s="190" t="s">
        <v>146</v>
      </c>
      <c r="J2537" s="190" t="s">
        <v>146</v>
      </c>
      <c r="K2537" s="190" t="s">
        <v>147</v>
      </c>
      <c r="L2537" s="190" t="s">
        <v>146</v>
      </c>
      <c r="M2537" s="190" t="s">
        <v>146</v>
      </c>
      <c r="N2537" s="190" t="s">
        <v>146</v>
      </c>
    </row>
    <row r="2538" spans="1:14" x14ac:dyDescent="0.2">
      <c r="A2538" s="190">
        <v>813326</v>
      </c>
      <c r="B2538" s="190" t="s">
        <v>58</v>
      </c>
      <c r="C2538" s="190" t="s">
        <v>147</v>
      </c>
      <c r="D2538" s="190" t="s">
        <v>147</v>
      </c>
      <c r="F2538" s="190" t="s">
        <v>147</v>
      </c>
      <c r="G2538" s="190" t="s">
        <v>147</v>
      </c>
      <c r="H2538" s="190" t="s">
        <v>147</v>
      </c>
      <c r="I2538" s="190" t="s">
        <v>146</v>
      </c>
      <c r="J2538" s="190" t="s">
        <v>146</v>
      </c>
      <c r="K2538" s="190" t="s">
        <v>146</v>
      </c>
      <c r="L2538" s="190" t="s">
        <v>146</v>
      </c>
      <c r="M2538" s="190" t="s">
        <v>146</v>
      </c>
      <c r="N2538" s="190" t="s">
        <v>146</v>
      </c>
    </row>
    <row r="2539" spans="1:14" x14ac:dyDescent="0.2">
      <c r="A2539" s="190">
        <v>813327</v>
      </c>
      <c r="B2539" s="190" t="s">
        <v>58</v>
      </c>
      <c r="D2539" s="190" t="s">
        <v>147</v>
      </c>
      <c r="E2539" s="190" t="s">
        <v>146</v>
      </c>
      <c r="F2539" s="190" t="s">
        <v>146</v>
      </c>
      <c r="J2539" s="190" t="s">
        <v>146</v>
      </c>
      <c r="K2539" s="190" t="s">
        <v>147</v>
      </c>
      <c r="L2539" s="190" t="s">
        <v>146</v>
      </c>
      <c r="M2539" s="190" t="s">
        <v>147</v>
      </c>
      <c r="N2539" s="190" t="s">
        <v>146</v>
      </c>
    </row>
    <row r="2540" spans="1:14" x14ac:dyDescent="0.2">
      <c r="A2540" s="190">
        <v>813328</v>
      </c>
      <c r="B2540" s="190" t="s">
        <v>58</v>
      </c>
      <c r="C2540" s="190" t="s">
        <v>146</v>
      </c>
      <c r="D2540" s="190" t="s">
        <v>147</v>
      </c>
      <c r="E2540" s="190" t="s">
        <v>147</v>
      </c>
      <c r="F2540" s="190" t="s">
        <v>147</v>
      </c>
      <c r="G2540" s="190" t="s">
        <v>147</v>
      </c>
      <c r="H2540" s="190" t="s">
        <v>146</v>
      </c>
      <c r="I2540" s="190" t="s">
        <v>146</v>
      </c>
      <c r="J2540" s="190" t="s">
        <v>146</v>
      </c>
      <c r="K2540" s="190" t="s">
        <v>146</v>
      </c>
      <c r="L2540" s="190" t="s">
        <v>146</v>
      </c>
      <c r="M2540" s="190" t="s">
        <v>146</v>
      </c>
      <c r="N2540" s="190" t="s">
        <v>146</v>
      </c>
    </row>
    <row r="2541" spans="1:14" x14ac:dyDescent="0.2">
      <c r="A2541" s="190">
        <v>813329</v>
      </c>
      <c r="B2541" s="190" t="s">
        <v>58</v>
      </c>
      <c r="C2541" s="190" t="s">
        <v>145</v>
      </c>
      <c r="D2541" s="190" t="s">
        <v>145</v>
      </c>
      <c r="E2541" s="190" t="s">
        <v>146</v>
      </c>
      <c r="F2541" s="190" t="s">
        <v>145</v>
      </c>
      <c r="G2541" s="190" t="s">
        <v>147</v>
      </c>
      <c r="H2541" s="190" t="s">
        <v>147</v>
      </c>
      <c r="I2541" s="190" t="s">
        <v>147</v>
      </c>
      <c r="J2541" s="190" t="s">
        <v>147</v>
      </c>
      <c r="K2541" s="190" t="s">
        <v>147</v>
      </c>
      <c r="L2541" s="190" t="s">
        <v>146</v>
      </c>
      <c r="M2541" s="190" t="s">
        <v>146</v>
      </c>
      <c r="N2541" s="190" t="s">
        <v>146</v>
      </c>
    </row>
    <row r="2542" spans="1:14" x14ac:dyDescent="0.2">
      <c r="A2542" s="190">
        <v>813330</v>
      </c>
      <c r="B2542" s="190" t="s">
        <v>58</v>
      </c>
      <c r="F2542" s="190" t="s">
        <v>145</v>
      </c>
      <c r="G2542" s="190" t="s">
        <v>145</v>
      </c>
      <c r="H2542" s="190" t="s">
        <v>145</v>
      </c>
      <c r="I2542" s="190" t="s">
        <v>146</v>
      </c>
      <c r="J2542" s="190" t="s">
        <v>147</v>
      </c>
      <c r="K2542" s="190" t="s">
        <v>146</v>
      </c>
      <c r="L2542" s="190" t="s">
        <v>146</v>
      </c>
      <c r="M2542" s="190" t="s">
        <v>147</v>
      </c>
      <c r="N2542" s="190" t="s">
        <v>146</v>
      </c>
    </row>
    <row r="2543" spans="1:14" x14ac:dyDescent="0.2">
      <c r="A2543" s="190">
        <v>813332</v>
      </c>
      <c r="B2543" s="190" t="s">
        <v>58</v>
      </c>
      <c r="C2543" s="190" t="s">
        <v>147</v>
      </c>
      <c r="D2543" s="190" t="s">
        <v>147</v>
      </c>
      <c r="E2543" s="190" t="s">
        <v>147</v>
      </c>
      <c r="F2543" s="190" t="s">
        <v>147</v>
      </c>
      <c r="G2543" s="190" t="s">
        <v>147</v>
      </c>
      <c r="H2543" s="190" t="s">
        <v>147</v>
      </c>
      <c r="I2543" s="190" t="s">
        <v>146</v>
      </c>
      <c r="J2543" s="190" t="s">
        <v>146</v>
      </c>
      <c r="K2543" s="190" t="s">
        <v>146</v>
      </c>
      <c r="L2543" s="190" t="s">
        <v>146</v>
      </c>
      <c r="M2543" s="190" t="s">
        <v>146</v>
      </c>
      <c r="N2543" s="190" t="s">
        <v>146</v>
      </c>
    </row>
    <row r="2544" spans="1:14" x14ac:dyDescent="0.2">
      <c r="A2544" s="190">
        <v>813334</v>
      </c>
      <c r="B2544" s="190" t="s">
        <v>58</v>
      </c>
      <c r="D2544" s="190" t="s">
        <v>146</v>
      </c>
      <c r="F2544" s="190" t="s">
        <v>146</v>
      </c>
      <c r="G2544" s="190" t="s">
        <v>146</v>
      </c>
      <c r="H2544" s="190" t="s">
        <v>146</v>
      </c>
      <c r="I2544" s="190" t="s">
        <v>146</v>
      </c>
      <c r="J2544" s="190" t="s">
        <v>146</v>
      </c>
      <c r="K2544" s="190" t="s">
        <v>146</v>
      </c>
      <c r="L2544" s="190" t="s">
        <v>146</v>
      </c>
      <c r="M2544" s="190" t="s">
        <v>146</v>
      </c>
      <c r="N2544" s="190" t="s">
        <v>146</v>
      </c>
    </row>
    <row r="2545" spans="1:14" x14ac:dyDescent="0.2">
      <c r="A2545" s="190">
        <v>813335</v>
      </c>
      <c r="B2545" s="190" t="s">
        <v>58</v>
      </c>
      <c r="C2545" s="190" t="s">
        <v>147</v>
      </c>
      <c r="D2545" s="190" t="s">
        <v>146</v>
      </c>
      <c r="E2545" s="190" t="s">
        <v>146</v>
      </c>
      <c r="F2545" s="190" t="s">
        <v>147</v>
      </c>
      <c r="G2545" s="190" t="s">
        <v>147</v>
      </c>
      <c r="H2545" s="190" t="s">
        <v>146</v>
      </c>
      <c r="I2545" s="190" t="s">
        <v>146</v>
      </c>
      <c r="J2545" s="190" t="s">
        <v>146</v>
      </c>
      <c r="K2545" s="190" t="s">
        <v>146</v>
      </c>
      <c r="L2545" s="190" t="s">
        <v>146</v>
      </c>
      <c r="M2545" s="190" t="s">
        <v>146</v>
      </c>
      <c r="N2545" s="190" t="s">
        <v>146</v>
      </c>
    </row>
    <row r="2546" spans="1:14" x14ac:dyDescent="0.2">
      <c r="A2546" s="190">
        <v>813336</v>
      </c>
      <c r="B2546" s="190" t="s">
        <v>58</v>
      </c>
      <c r="C2546" s="190" t="s">
        <v>147</v>
      </c>
      <c r="D2546" s="190" t="s">
        <v>147</v>
      </c>
      <c r="F2546" s="190" t="s">
        <v>147</v>
      </c>
      <c r="G2546" s="190" t="s">
        <v>147</v>
      </c>
      <c r="H2546" s="190" t="s">
        <v>147</v>
      </c>
      <c r="I2546" s="190" t="s">
        <v>146</v>
      </c>
      <c r="J2546" s="190" t="s">
        <v>146</v>
      </c>
      <c r="K2546" s="190" t="s">
        <v>146</v>
      </c>
      <c r="L2546" s="190" t="s">
        <v>146</v>
      </c>
      <c r="M2546" s="190" t="s">
        <v>146</v>
      </c>
      <c r="N2546" s="190" t="s">
        <v>146</v>
      </c>
    </row>
    <row r="2547" spans="1:14" x14ac:dyDescent="0.2">
      <c r="A2547" s="190">
        <v>813337</v>
      </c>
      <c r="B2547" s="190" t="s">
        <v>58</v>
      </c>
      <c r="C2547" s="190" t="s">
        <v>146</v>
      </c>
      <c r="D2547" s="190" t="s">
        <v>146</v>
      </c>
      <c r="E2547" s="190" t="s">
        <v>147</v>
      </c>
      <c r="F2547" s="190" t="s">
        <v>147</v>
      </c>
      <c r="G2547" s="190" t="s">
        <v>146</v>
      </c>
      <c r="H2547" s="190" t="s">
        <v>146</v>
      </c>
      <c r="I2547" s="190" t="s">
        <v>146</v>
      </c>
      <c r="J2547" s="190" t="s">
        <v>146</v>
      </c>
      <c r="K2547" s="190" t="s">
        <v>146</v>
      </c>
      <c r="L2547" s="190" t="s">
        <v>146</v>
      </c>
      <c r="M2547" s="190" t="s">
        <v>146</v>
      </c>
      <c r="N2547" s="190" t="s">
        <v>146</v>
      </c>
    </row>
    <row r="2548" spans="1:14" x14ac:dyDescent="0.2">
      <c r="A2548" s="190">
        <v>813338</v>
      </c>
      <c r="B2548" s="190" t="s">
        <v>58</v>
      </c>
      <c r="C2548" s="190" t="s">
        <v>146</v>
      </c>
      <c r="D2548" s="190" t="s">
        <v>146</v>
      </c>
      <c r="E2548" s="190" t="s">
        <v>146</v>
      </c>
      <c r="F2548" s="190" t="s">
        <v>147</v>
      </c>
      <c r="G2548" s="190" t="s">
        <v>147</v>
      </c>
      <c r="H2548" s="190" t="s">
        <v>147</v>
      </c>
      <c r="I2548" s="190" t="s">
        <v>146</v>
      </c>
      <c r="J2548" s="190" t="s">
        <v>146</v>
      </c>
      <c r="K2548" s="190" t="s">
        <v>146</v>
      </c>
      <c r="L2548" s="190" t="s">
        <v>146</v>
      </c>
      <c r="M2548" s="190" t="s">
        <v>146</v>
      </c>
      <c r="N2548" s="190" t="s">
        <v>146</v>
      </c>
    </row>
    <row r="2549" spans="1:14" x14ac:dyDescent="0.2">
      <c r="A2549" s="190">
        <v>813340</v>
      </c>
      <c r="B2549" s="190" t="s">
        <v>58</v>
      </c>
      <c r="C2549" s="190" t="s">
        <v>147</v>
      </c>
      <c r="D2549" s="190" t="s">
        <v>146</v>
      </c>
      <c r="E2549" s="190" t="s">
        <v>146</v>
      </c>
      <c r="F2549" s="190" t="s">
        <v>147</v>
      </c>
      <c r="G2549" s="190" t="s">
        <v>147</v>
      </c>
      <c r="H2549" s="190" t="s">
        <v>147</v>
      </c>
      <c r="I2549" s="190" t="s">
        <v>146</v>
      </c>
      <c r="J2549" s="190" t="s">
        <v>146</v>
      </c>
      <c r="K2549" s="190" t="s">
        <v>146</v>
      </c>
      <c r="L2549" s="190" t="s">
        <v>146</v>
      </c>
      <c r="M2549" s="190" t="s">
        <v>146</v>
      </c>
      <c r="N2549" s="190" t="s">
        <v>146</v>
      </c>
    </row>
    <row r="2550" spans="1:14" x14ac:dyDescent="0.2">
      <c r="A2550" s="190">
        <v>813342</v>
      </c>
      <c r="B2550" s="190" t="s">
        <v>58</v>
      </c>
      <c r="D2550" s="190" t="s">
        <v>147</v>
      </c>
      <c r="E2550" s="190" t="s">
        <v>147</v>
      </c>
      <c r="F2550" s="190" t="s">
        <v>147</v>
      </c>
      <c r="H2550" s="190" t="s">
        <v>146</v>
      </c>
      <c r="I2550" s="190" t="s">
        <v>146</v>
      </c>
      <c r="J2550" s="190" t="s">
        <v>146</v>
      </c>
      <c r="K2550" s="190" t="s">
        <v>146</v>
      </c>
      <c r="L2550" s="190" t="s">
        <v>146</v>
      </c>
      <c r="M2550" s="190" t="s">
        <v>146</v>
      </c>
      <c r="N2550" s="190" t="s">
        <v>146</v>
      </c>
    </row>
    <row r="2551" spans="1:14" x14ac:dyDescent="0.2">
      <c r="A2551" s="190">
        <v>813345</v>
      </c>
      <c r="B2551" s="190" t="s">
        <v>58</v>
      </c>
      <c r="C2551" s="190" t="s">
        <v>147</v>
      </c>
      <c r="D2551" s="190" t="s">
        <v>147</v>
      </c>
      <c r="E2551" s="190" t="s">
        <v>147</v>
      </c>
      <c r="F2551" s="190" t="s">
        <v>147</v>
      </c>
      <c r="G2551" s="190" t="s">
        <v>147</v>
      </c>
      <c r="H2551" s="190" t="s">
        <v>147</v>
      </c>
      <c r="I2551" s="190" t="s">
        <v>146</v>
      </c>
      <c r="J2551" s="190" t="s">
        <v>146</v>
      </c>
      <c r="K2551" s="190" t="s">
        <v>146</v>
      </c>
      <c r="L2551" s="190" t="s">
        <v>146</v>
      </c>
      <c r="M2551" s="190" t="s">
        <v>146</v>
      </c>
      <c r="N2551" s="190" t="s">
        <v>146</v>
      </c>
    </row>
    <row r="2552" spans="1:14" x14ac:dyDescent="0.2">
      <c r="A2552" s="190">
        <v>813346</v>
      </c>
      <c r="B2552" s="190" t="s">
        <v>58</v>
      </c>
      <c r="D2552" s="190" t="s">
        <v>145</v>
      </c>
      <c r="F2552" s="190" t="s">
        <v>145</v>
      </c>
      <c r="K2552" s="190" t="s">
        <v>145</v>
      </c>
      <c r="M2552" s="190" t="s">
        <v>145</v>
      </c>
      <c r="N2552" s="190" t="s">
        <v>145</v>
      </c>
    </row>
    <row r="2553" spans="1:14" x14ac:dyDescent="0.2">
      <c r="A2553" s="190">
        <v>813347</v>
      </c>
      <c r="B2553" s="190" t="s">
        <v>58</v>
      </c>
      <c r="C2553" s="190" t="s">
        <v>146</v>
      </c>
      <c r="D2553" s="190" t="s">
        <v>146</v>
      </c>
      <c r="E2553" s="190" t="s">
        <v>146</v>
      </c>
      <c r="F2553" s="190" t="s">
        <v>146</v>
      </c>
      <c r="G2553" s="190" t="s">
        <v>146</v>
      </c>
      <c r="H2553" s="190" t="s">
        <v>146</v>
      </c>
      <c r="I2553" s="190" t="s">
        <v>146</v>
      </c>
      <c r="J2553" s="190" t="s">
        <v>146</v>
      </c>
      <c r="K2553" s="190" t="s">
        <v>146</v>
      </c>
      <c r="L2553" s="190" t="s">
        <v>146</v>
      </c>
      <c r="M2553" s="190" t="s">
        <v>146</v>
      </c>
      <c r="N2553" s="190" t="s">
        <v>146</v>
      </c>
    </row>
    <row r="2554" spans="1:14" x14ac:dyDescent="0.2">
      <c r="A2554" s="190">
        <v>813349</v>
      </c>
      <c r="B2554" s="190" t="s">
        <v>58</v>
      </c>
      <c r="D2554" s="190" t="s">
        <v>145</v>
      </c>
      <c r="E2554" s="190" t="s">
        <v>147</v>
      </c>
      <c r="H2554" s="190" t="s">
        <v>145</v>
      </c>
      <c r="I2554" s="190" t="s">
        <v>147</v>
      </c>
      <c r="K2554" s="190" t="s">
        <v>146</v>
      </c>
      <c r="L2554" s="190" t="s">
        <v>147</v>
      </c>
      <c r="M2554" s="190" t="s">
        <v>147</v>
      </c>
    </row>
    <row r="2555" spans="1:14" x14ac:dyDescent="0.2">
      <c r="A2555" s="190">
        <v>813350</v>
      </c>
      <c r="B2555" s="190" t="s">
        <v>58</v>
      </c>
      <c r="C2555" s="190" t="s">
        <v>147</v>
      </c>
      <c r="D2555" s="190" t="s">
        <v>147</v>
      </c>
      <c r="E2555" s="190" t="s">
        <v>147</v>
      </c>
      <c r="F2555" s="190" t="s">
        <v>147</v>
      </c>
      <c r="G2555" s="190" t="s">
        <v>147</v>
      </c>
      <c r="H2555" s="190" t="s">
        <v>147</v>
      </c>
      <c r="I2555" s="190" t="s">
        <v>146</v>
      </c>
      <c r="J2555" s="190" t="s">
        <v>146</v>
      </c>
      <c r="K2555" s="190" t="s">
        <v>146</v>
      </c>
      <c r="L2555" s="190" t="s">
        <v>146</v>
      </c>
      <c r="M2555" s="190" t="s">
        <v>146</v>
      </c>
      <c r="N2555" s="190" t="s">
        <v>146</v>
      </c>
    </row>
    <row r="2556" spans="1:14" x14ac:dyDescent="0.2">
      <c r="A2556" s="190">
        <v>813351</v>
      </c>
      <c r="B2556" s="190" t="s">
        <v>58</v>
      </c>
      <c r="C2556" s="190" t="s">
        <v>145</v>
      </c>
      <c r="D2556" s="190" t="s">
        <v>145</v>
      </c>
      <c r="E2556" s="190" t="s">
        <v>146</v>
      </c>
      <c r="F2556" s="190" t="s">
        <v>146</v>
      </c>
      <c r="G2556" s="190" t="s">
        <v>145</v>
      </c>
      <c r="H2556" s="190" t="s">
        <v>145</v>
      </c>
      <c r="I2556" s="190" t="s">
        <v>147</v>
      </c>
      <c r="J2556" s="190" t="s">
        <v>146</v>
      </c>
      <c r="K2556" s="190" t="s">
        <v>146</v>
      </c>
      <c r="L2556" s="190" t="s">
        <v>145</v>
      </c>
      <c r="M2556" s="190" t="s">
        <v>146</v>
      </c>
      <c r="N2556" s="190" t="s">
        <v>146</v>
      </c>
    </row>
    <row r="2557" spans="1:14" x14ac:dyDescent="0.2">
      <c r="A2557" s="190">
        <v>813353</v>
      </c>
      <c r="B2557" s="190" t="s">
        <v>58</v>
      </c>
      <c r="C2557" s="190" t="s">
        <v>145</v>
      </c>
      <c r="D2557" s="190" t="s">
        <v>145</v>
      </c>
      <c r="E2557" s="190" t="s">
        <v>145</v>
      </c>
      <c r="F2557" s="190" t="s">
        <v>145</v>
      </c>
      <c r="G2557" s="190" t="s">
        <v>145</v>
      </c>
      <c r="H2557" s="190" t="s">
        <v>145</v>
      </c>
      <c r="I2557" s="190" t="s">
        <v>146</v>
      </c>
      <c r="J2557" s="190" t="s">
        <v>147</v>
      </c>
      <c r="K2557" s="190" t="s">
        <v>146</v>
      </c>
      <c r="L2557" s="190" t="s">
        <v>146</v>
      </c>
      <c r="M2557" s="190" t="s">
        <v>146</v>
      </c>
      <c r="N2557" s="190" t="s">
        <v>147</v>
      </c>
    </row>
    <row r="2558" spans="1:14" x14ac:dyDescent="0.2">
      <c r="A2558" s="190">
        <v>813356</v>
      </c>
      <c r="B2558" s="190" t="s">
        <v>58</v>
      </c>
      <c r="C2558" s="190" t="s">
        <v>147</v>
      </c>
      <c r="D2558" s="190" t="s">
        <v>147</v>
      </c>
      <c r="E2558" s="190" t="s">
        <v>147</v>
      </c>
      <c r="F2558" s="190" t="s">
        <v>147</v>
      </c>
      <c r="G2558" s="190" t="s">
        <v>147</v>
      </c>
      <c r="H2558" s="190" t="s">
        <v>146</v>
      </c>
      <c r="I2558" s="190" t="s">
        <v>146</v>
      </c>
      <c r="J2558" s="190" t="s">
        <v>146</v>
      </c>
      <c r="K2558" s="190" t="s">
        <v>146</v>
      </c>
      <c r="L2558" s="190" t="s">
        <v>146</v>
      </c>
      <c r="M2558" s="190" t="s">
        <v>146</v>
      </c>
      <c r="N2558" s="190" t="s">
        <v>146</v>
      </c>
    </row>
    <row r="2559" spans="1:14" x14ac:dyDescent="0.2">
      <c r="A2559" s="190">
        <v>813358</v>
      </c>
      <c r="B2559" s="190" t="s">
        <v>58</v>
      </c>
      <c r="C2559" s="190" t="s">
        <v>147</v>
      </c>
      <c r="D2559" s="190" t="s">
        <v>146</v>
      </c>
      <c r="E2559" s="190" t="s">
        <v>147</v>
      </c>
      <c r="F2559" s="190" t="s">
        <v>147</v>
      </c>
      <c r="G2559" s="190" t="s">
        <v>147</v>
      </c>
      <c r="H2559" s="190" t="s">
        <v>147</v>
      </c>
      <c r="I2559" s="190" t="s">
        <v>146</v>
      </c>
      <c r="J2559" s="190" t="s">
        <v>146</v>
      </c>
      <c r="K2559" s="190" t="s">
        <v>146</v>
      </c>
      <c r="L2559" s="190" t="s">
        <v>146</v>
      </c>
      <c r="M2559" s="190" t="s">
        <v>146</v>
      </c>
      <c r="N2559" s="190" t="s">
        <v>146</v>
      </c>
    </row>
    <row r="2560" spans="1:14" x14ac:dyDescent="0.2">
      <c r="A2560" s="190">
        <v>813359</v>
      </c>
      <c r="B2560" s="190" t="s">
        <v>58</v>
      </c>
      <c r="G2560" s="190" t="s">
        <v>146</v>
      </c>
      <c r="H2560" s="190" t="s">
        <v>147</v>
      </c>
      <c r="J2560" s="190" t="s">
        <v>147</v>
      </c>
      <c r="K2560" s="190" t="s">
        <v>146</v>
      </c>
      <c r="L2560" s="190" t="s">
        <v>145</v>
      </c>
      <c r="N2560" s="190" t="s">
        <v>147</v>
      </c>
    </row>
    <row r="2561" spans="1:14" x14ac:dyDescent="0.2">
      <c r="A2561" s="190">
        <v>813360</v>
      </c>
      <c r="B2561" s="190" t="s">
        <v>58</v>
      </c>
      <c r="D2561" s="190" t="s">
        <v>147</v>
      </c>
      <c r="E2561" s="190" t="s">
        <v>146</v>
      </c>
      <c r="F2561" s="190" t="s">
        <v>147</v>
      </c>
      <c r="G2561" s="190" t="s">
        <v>146</v>
      </c>
      <c r="H2561" s="190" t="s">
        <v>146</v>
      </c>
      <c r="I2561" s="190" t="s">
        <v>146</v>
      </c>
      <c r="J2561" s="190" t="s">
        <v>146</v>
      </c>
      <c r="K2561" s="190" t="s">
        <v>146</v>
      </c>
      <c r="L2561" s="190" t="s">
        <v>146</v>
      </c>
      <c r="M2561" s="190" t="s">
        <v>146</v>
      </c>
      <c r="N2561" s="190" t="s">
        <v>146</v>
      </c>
    </row>
    <row r="2562" spans="1:14" x14ac:dyDescent="0.2">
      <c r="A2562" s="190">
        <v>813362</v>
      </c>
      <c r="B2562" s="190" t="s">
        <v>58</v>
      </c>
      <c r="C2562" s="190" t="s">
        <v>146</v>
      </c>
      <c r="D2562" s="190" t="s">
        <v>147</v>
      </c>
      <c r="E2562" s="190" t="s">
        <v>146</v>
      </c>
      <c r="F2562" s="190" t="s">
        <v>147</v>
      </c>
      <c r="G2562" s="190" t="s">
        <v>147</v>
      </c>
      <c r="H2562" s="190" t="s">
        <v>147</v>
      </c>
      <c r="I2562" s="190" t="s">
        <v>146</v>
      </c>
      <c r="J2562" s="190" t="s">
        <v>146</v>
      </c>
      <c r="K2562" s="190" t="s">
        <v>146</v>
      </c>
      <c r="L2562" s="190" t="s">
        <v>146</v>
      </c>
      <c r="M2562" s="190" t="s">
        <v>146</v>
      </c>
      <c r="N2562" s="190" t="s">
        <v>146</v>
      </c>
    </row>
    <row r="2563" spans="1:14" x14ac:dyDescent="0.2">
      <c r="A2563" s="190">
        <v>813364</v>
      </c>
      <c r="B2563" s="190" t="s">
        <v>58</v>
      </c>
      <c r="C2563" s="190" t="s">
        <v>147</v>
      </c>
      <c r="D2563" s="190" t="s">
        <v>147</v>
      </c>
      <c r="E2563" s="190" t="s">
        <v>147</v>
      </c>
      <c r="F2563" s="190" t="s">
        <v>146</v>
      </c>
      <c r="G2563" s="190" t="s">
        <v>146</v>
      </c>
      <c r="H2563" s="190" t="s">
        <v>146</v>
      </c>
      <c r="I2563" s="190" t="s">
        <v>146</v>
      </c>
      <c r="J2563" s="190" t="s">
        <v>146</v>
      </c>
      <c r="K2563" s="190" t="s">
        <v>146</v>
      </c>
      <c r="L2563" s="190" t="s">
        <v>146</v>
      </c>
      <c r="M2563" s="190" t="s">
        <v>146</v>
      </c>
      <c r="N2563" s="190" t="s">
        <v>146</v>
      </c>
    </row>
    <row r="2564" spans="1:14" x14ac:dyDescent="0.2">
      <c r="A2564" s="190">
        <v>813365</v>
      </c>
      <c r="B2564" s="190" t="s">
        <v>58</v>
      </c>
      <c r="C2564" s="190" t="s">
        <v>145</v>
      </c>
      <c r="D2564" s="190" t="s">
        <v>147</v>
      </c>
      <c r="E2564" s="190" t="s">
        <v>147</v>
      </c>
      <c r="F2564" s="190" t="s">
        <v>145</v>
      </c>
      <c r="G2564" s="190" t="s">
        <v>145</v>
      </c>
      <c r="H2564" s="190" t="s">
        <v>147</v>
      </c>
      <c r="I2564" s="190" t="s">
        <v>146</v>
      </c>
      <c r="J2564" s="190" t="s">
        <v>146</v>
      </c>
      <c r="K2564" s="190" t="s">
        <v>146</v>
      </c>
      <c r="L2564" s="190" t="s">
        <v>146</v>
      </c>
      <c r="M2564" s="190" t="s">
        <v>146</v>
      </c>
      <c r="N2564" s="190" t="s">
        <v>146</v>
      </c>
    </row>
    <row r="2565" spans="1:14" x14ac:dyDescent="0.2">
      <c r="A2565" s="190">
        <v>813367</v>
      </c>
      <c r="B2565" s="190" t="s">
        <v>58</v>
      </c>
      <c r="C2565" s="190" t="s">
        <v>147</v>
      </c>
      <c r="D2565" s="190" t="s">
        <v>147</v>
      </c>
      <c r="E2565" s="190" t="s">
        <v>147</v>
      </c>
      <c r="F2565" s="190" t="s">
        <v>147</v>
      </c>
      <c r="G2565" s="190" t="s">
        <v>147</v>
      </c>
      <c r="H2565" s="190" t="s">
        <v>147</v>
      </c>
      <c r="I2565" s="190" t="s">
        <v>146</v>
      </c>
      <c r="J2565" s="190" t="s">
        <v>146</v>
      </c>
      <c r="K2565" s="190" t="s">
        <v>146</v>
      </c>
      <c r="L2565" s="190" t="s">
        <v>146</v>
      </c>
      <c r="M2565" s="190" t="s">
        <v>146</v>
      </c>
      <c r="N2565" s="190" t="s">
        <v>146</v>
      </c>
    </row>
    <row r="2566" spans="1:14" x14ac:dyDescent="0.2">
      <c r="A2566" s="190">
        <v>813368</v>
      </c>
      <c r="B2566" s="190" t="s">
        <v>58</v>
      </c>
      <c r="C2566" s="190" t="s">
        <v>147</v>
      </c>
      <c r="D2566" s="190" t="s">
        <v>147</v>
      </c>
      <c r="E2566" s="190" t="s">
        <v>147</v>
      </c>
      <c r="F2566" s="190" t="s">
        <v>147</v>
      </c>
      <c r="G2566" s="190" t="s">
        <v>147</v>
      </c>
      <c r="H2566" s="190" t="s">
        <v>147</v>
      </c>
      <c r="I2566" s="190" t="s">
        <v>146</v>
      </c>
      <c r="J2566" s="190" t="s">
        <v>146</v>
      </c>
      <c r="K2566" s="190" t="s">
        <v>146</v>
      </c>
      <c r="L2566" s="190" t="s">
        <v>146</v>
      </c>
      <c r="M2566" s="190" t="s">
        <v>146</v>
      </c>
      <c r="N2566" s="190" t="s">
        <v>146</v>
      </c>
    </row>
    <row r="2567" spans="1:14" x14ac:dyDescent="0.2">
      <c r="A2567" s="190">
        <v>813369</v>
      </c>
      <c r="B2567" s="190" t="s">
        <v>58</v>
      </c>
      <c r="C2567" s="190" t="s">
        <v>147</v>
      </c>
      <c r="D2567" s="190" t="s">
        <v>147</v>
      </c>
      <c r="E2567" s="190" t="s">
        <v>147</v>
      </c>
      <c r="F2567" s="190" t="s">
        <v>147</v>
      </c>
      <c r="G2567" s="190" t="s">
        <v>147</v>
      </c>
      <c r="H2567" s="190" t="s">
        <v>147</v>
      </c>
      <c r="I2567" s="190" t="s">
        <v>146</v>
      </c>
      <c r="J2567" s="190" t="s">
        <v>146</v>
      </c>
      <c r="K2567" s="190" t="s">
        <v>146</v>
      </c>
      <c r="L2567" s="190" t="s">
        <v>146</v>
      </c>
      <c r="M2567" s="190" t="s">
        <v>146</v>
      </c>
      <c r="N2567" s="190" t="s">
        <v>146</v>
      </c>
    </row>
    <row r="2568" spans="1:14" x14ac:dyDescent="0.2">
      <c r="A2568" s="190">
        <v>813370</v>
      </c>
      <c r="B2568" s="190" t="s">
        <v>58</v>
      </c>
      <c r="F2568" s="190" t="s">
        <v>145</v>
      </c>
      <c r="I2568" s="190" t="s">
        <v>145</v>
      </c>
      <c r="J2568" s="190" t="s">
        <v>145</v>
      </c>
      <c r="K2568" s="190" t="s">
        <v>145</v>
      </c>
      <c r="M2568" s="190" t="s">
        <v>145</v>
      </c>
      <c r="N2568" s="190" t="s">
        <v>145</v>
      </c>
    </row>
    <row r="2569" spans="1:14" x14ac:dyDescent="0.2">
      <c r="A2569" s="190">
        <v>813372</v>
      </c>
      <c r="B2569" s="190" t="s">
        <v>58</v>
      </c>
      <c r="D2569" s="190" t="s">
        <v>147</v>
      </c>
      <c r="E2569" s="190" t="s">
        <v>147</v>
      </c>
      <c r="F2569" s="190" t="s">
        <v>147</v>
      </c>
      <c r="I2569" s="190" t="s">
        <v>146</v>
      </c>
      <c r="J2569" s="190" t="s">
        <v>147</v>
      </c>
      <c r="K2569" s="190" t="s">
        <v>145</v>
      </c>
      <c r="L2569" s="190" t="s">
        <v>146</v>
      </c>
      <c r="M2569" s="190" t="s">
        <v>146</v>
      </c>
      <c r="N2569" s="190" t="s">
        <v>146</v>
      </c>
    </row>
    <row r="2570" spans="1:14" x14ac:dyDescent="0.2">
      <c r="A2570" s="190">
        <v>813374</v>
      </c>
      <c r="B2570" s="190" t="s">
        <v>58</v>
      </c>
      <c r="C2570" s="190" t="s">
        <v>146</v>
      </c>
      <c r="D2570" s="190" t="s">
        <v>146</v>
      </c>
      <c r="E2570" s="190" t="s">
        <v>146</v>
      </c>
      <c r="F2570" s="190" t="s">
        <v>146</v>
      </c>
      <c r="G2570" s="190" t="s">
        <v>146</v>
      </c>
      <c r="H2570" s="190" t="s">
        <v>146</v>
      </c>
      <c r="I2570" s="190" t="s">
        <v>146</v>
      </c>
      <c r="J2570" s="190" t="s">
        <v>146</v>
      </c>
      <c r="K2570" s="190" t="s">
        <v>146</v>
      </c>
      <c r="L2570" s="190" t="s">
        <v>146</v>
      </c>
      <c r="M2570" s="190" t="s">
        <v>146</v>
      </c>
      <c r="N2570" s="190" t="s">
        <v>146</v>
      </c>
    </row>
    <row r="2571" spans="1:14" x14ac:dyDescent="0.2">
      <c r="A2571" s="190">
        <v>813376</v>
      </c>
      <c r="B2571" s="190" t="s">
        <v>58</v>
      </c>
      <c r="C2571" s="190" t="s">
        <v>147</v>
      </c>
      <c r="D2571" s="190" t="s">
        <v>147</v>
      </c>
      <c r="E2571" s="190" t="s">
        <v>146</v>
      </c>
      <c r="F2571" s="190" t="s">
        <v>147</v>
      </c>
      <c r="G2571" s="190" t="s">
        <v>147</v>
      </c>
      <c r="H2571" s="190" t="s">
        <v>147</v>
      </c>
      <c r="I2571" s="190" t="s">
        <v>146</v>
      </c>
      <c r="J2571" s="190" t="s">
        <v>146</v>
      </c>
      <c r="K2571" s="190" t="s">
        <v>146</v>
      </c>
      <c r="L2571" s="190" t="s">
        <v>146</v>
      </c>
      <c r="M2571" s="190" t="s">
        <v>146</v>
      </c>
      <c r="N2571" s="190" t="s">
        <v>146</v>
      </c>
    </row>
    <row r="2572" spans="1:14" x14ac:dyDescent="0.2">
      <c r="A2572" s="190">
        <v>813378</v>
      </c>
      <c r="B2572" s="190" t="s">
        <v>58</v>
      </c>
      <c r="C2572" s="190" t="s">
        <v>147</v>
      </c>
      <c r="D2572" s="190" t="s">
        <v>147</v>
      </c>
      <c r="E2572" s="190" t="s">
        <v>147</v>
      </c>
      <c r="F2572" s="190" t="s">
        <v>147</v>
      </c>
      <c r="G2572" s="190" t="s">
        <v>147</v>
      </c>
      <c r="H2572" s="190" t="s">
        <v>146</v>
      </c>
      <c r="I2572" s="190" t="s">
        <v>146</v>
      </c>
      <c r="J2572" s="190" t="s">
        <v>146</v>
      </c>
      <c r="K2572" s="190" t="s">
        <v>146</v>
      </c>
      <c r="L2572" s="190" t="s">
        <v>146</v>
      </c>
      <c r="M2572" s="190" t="s">
        <v>146</v>
      </c>
      <c r="N2572" s="190" t="s">
        <v>146</v>
      </c>
    </row>
    <row r="2573" spans="1:14" x14ac:dyDescent="0.2">
      <c r="A2573" s="190">
        <v>813379</v>
      </c>
      <c r="B2573" s="190" t="s">
        <v>58</v>
      </c>
      <c r="C2573" s="190" t="s">
        <v>147</v>
      </c>
      <c r="D2573" s="190" t="s">
        <v>147</v>
      </c>
      <c r="E2573" s="190" t="s">
        <v>147</v>
      </c>
      <c r="F2573" s="190" t="s">
        <v>147</v>
      </c>
      <c r="G2573" s="190" t="s">
        <v>147</v>
      </c>
      <c r="H2573" s="190" t="s">
        <v>147</v>
      </c>
      <c r="I2573" s="190" t="s">
        <v>146</v>
      </c>
      <c r="J2573" s="190" t="s">
        <v>146</v>
      </c>
      <c r="K2573" s="190" t="s">
        <v>146</v>
      </c>
      <c r="L2573" s="190" t="s">
        <v>146</v>
      </c>
      <c r="M2573" s="190" t="s">
        <v>146</v>
      </c>
      <c r="N2573" s="190" t="s">
        <v>146</v>
      </c>
    </row>
    <row r="2574" spans="1:14" x14ac:dyDescent="0.2">
      <c r="A2574" s="190">
        <v>813380</v>
      </c>
      <c r="B2574" s="190" t="s">
        <v>58</v>
      </c>
      <c r="C2574" s="190" t="s">
        <v>147</v>
      </c>
      <c r="D2574" s="190" t="s">
        <v>146</v>
      </c>
      <c r="E2574" s="190" t="s">
        <v>146</v>
      </c>
      <c r="F2574" s="190" t="s">
        <v>146</v>
      </c>
      <c r="G2574" s="190" t="s">
        <v>147</v>
      </c>
      <c r="H2574" s="190" t="s">
        <v>147</v>
      </c>
      <c r="I2574" s="190" t="s">
        <v>146</v>
      </c>
      <c r="J2574" s="190" t="s">
        <v>146</v>
      </c>
      <c r="K2574" s="190" t="s">
        <v>146</v>
      </c>
      <c r="L2574" s="190" t="s">
        <v>146</v>
      </c>
      <c r="M2574" s="190" t="s">
        <v>146</v>
      </c>
      <c r="N2574" s="190" t="s">
        <v>146</v>
      </c>
    </row>
    <row r="2575" spans="1:14" x14ac:dyDescent="0.2">
      <c r="A2575" s="190">
        <v>813381</v>
      </c>
      <c r="B2575" s="190" t="s">
        <v>58</v>
      </c>
      <c r="C2575" s="190" t="s">
        <v>146</v>
      </c>
      <c r="D2575" s="190" t="s">
        <v>147</v>
      </c>
      <c r="E2575" s="190" t="s">
        <v>146</v>
      </c>
      <c r="F2575" s="190" t="s">
        <v>147</v>
      </c>
      <c r="G2575" s="190" t="s">
        <v>147</v>
      </c>
      <c r="H2575" s="190" t="s">
        <v>147</v>
      </c>
      <c r="I2575" s="190" t="s">
        <v>146</v>
      </c>
      <c r="J2575" s="190" t="s">
        <v>146</v>
      </c>
      <c r="K2575" s="190" t="s">
        <v>146</v>
      </c>
      <c r="L2575" s="190" t="s">
        <v>146</v>
      </c>
      <c r="M2575" s="190" t="s">
        <v>146</v>
      </c>
      <c r="N2575" s="190" t="s">
        <v>146</v>
      </c>
    </row>
    <row r="2576" spans="1:14" x14ac:dyDescent="0.2">
      <c r="A2576" s="190">
        <v>813383</v>
      </c>
      <c r="B2576" s="190" t="s">
        <v>58</v>
      </c>
      <c r="D2576" s="190" t="s">
        <v>147</v>
      </c>
      <c r="E2576" s="190" t="s">
        <v>147</v>
      </c>
      <c r="F2576" s="190" t="s">
        <v>145</v>
      </c>
      <c r="H2576" s="190" t="s">
        <v>146</v>
      </c>
      <c r="J2576" s="190" t="s">
        <v>145</v>
      </c>
      <c r="K2576" s="190" t="s">
        <v>145</v>
      </c>
      <c r="N2576" s="190" t="s">
        <v>146</v>
      </c>
    </row>
    <row r="2577" spans="1:14" x14ac:dyDescent="0.2">
      <c r="A2577" s="190">
        <v>813384</v>
      </c>
      <c r="B2577" s="190" t="s">
        <v>58</v>
      </c>
      <c r="C2577" s="190" t="s">
        <v>147</v>
      </c>
      <c r="D2577" s="190" t="s">
        <v>147</v>
      </c>
      <c r="E2577" s="190" t="s">
        <v>147</v>
      </c>
      <c r="F2577" s="190" t="s">
        <v>146</v>
      </c>
      <c r="G2577" s="190" t="s">
        <v>146</v>
      </c>
      <c r="H2577" s="190" t="s">
        <v>147</v>
      </c>
      <c r="I2577" s="190" t="s">
        <v>146</v>
      </c>
      <c r="J2577" s="190" t="s">
        <v>146</v>
      </c>
      <c r="K2577" s="190" t="s">
        <v>146</v>
      </c>
      <c r="L2577" s="190" t="s">
        <v>146</v>
      </c>
      <c r="M2577" s="190" t="s">
        <v>146</v>
      </c>
      <c r="N2577" s="190" t="s">
        <v>146</v>
      </c>
    </row>
    <row r="2578" spans="1:14" x14ac:dyDescent="0.2">
      <c r="A2578" s="190">
        <v>813385</v>
      </c>
      <c r="B2578" s="190" t="s">
        <v>58</v>
      </c>
      <c r="C2578" s="190" t="s">
        <v>147</v>
      </c>
      <c r="D2578" s="190" t="s">
        <v>147</v>
      </c>
      <c r="E2578" s="190" t="s">
        <v>147</v>
      </c>
      <c r="F2578" s="190" t="s">
        <v>146</v>
      </c>
      <c r="G2578" s="190" t="s">
        <v>146</v>
      </c>
      <c r="H2578" s="190" t="s">
        <v>147</v>
      </c>
      <c r="I2578" s="190" t="s">
        <v>146</v>
      </c>
      <c r="J2578" s="190" t="s">
        <v>146</v>
      </c>
      <c r="K2578" s="190" t="s">
        <v>146</v>
      </c>
      <c r="L2578" s="190" t="s">
        <v>146</v>
      </c>
      <c r="M2578" s="190" t="s">
        <v>146</v>
      </c>
      <c r="N2578" s="190" t="s">
        <v>146</v>
      </c>
    </row>
    <row r="2579" spans="1:14" x14ac:dyDescent="0.2">
      <c r="A2579" s="190">
        <v>813433</v>
      </c>
      <c r="B2579" s="190" t="s">
        <v>58</v>
      </c>
      <c r="C2579" s="190" t="s">
        <v>146</v>
      </c>
      <c r="D2579" s="190" t="s">
        <v>146</v>
      </c>
      <c r="E2579" s="190" t="s">
        <v>146</v>
      </c>
      <c r="F2579" s="190" t="s">
        <v>146</v>
      </c>
      <c r="G2579" s="190" t="s">
        <v>146</v>
      </c>
      <c r="H2579" s="190" t="s">
        <v>146</v>
      </c>
      <c r="I2579" s="190" t="s">
        <v>146</v>
      </c>
      <c r="J2579" s="190" t="s">
        <v>146</v>
      </c>
      <c r="K2579" s="190" t="s">
        <v>146</v>
      </c>
      <c r="L2579" s="190" t="s">
        <v>146</v>
      </c>
      <c r="M2579" s="190" t="s">
        <v>146</v>
      </c>
      <c r="N2579" s="190" t="s">
        <v>146</v>
      </c>
    </row>
    <row r="2580" spans="1:14" x14ac:dyDescent="0.2">
      <c r="A2580" s="190">
        <v>813434</v>
      </c>
      <c r="B2580" s="190" t="s">
        <v>58</v>
      </c>
      <c r="D2580" s="190" t="s">
        <v>147</v>
      </c>
      <c r="E2580" s="190" t="s">
        <v>146</v>
      </c>
      <c r="F2580" s="190" t="s">
        <v>146</v>
      </c>
      <c r="G2580" s="190" t="s">
        <v>147</v>
      </c>
      <c r="H2580" s="190" t="s">
        <v>147</v>
      </c>
      <c r="I2580" s="190" t="s">
        <v>146</v>
      </c>
      <c r="J2580" s="190" t="s">
        <v>146</v>
      </c>
      <c r="K2580" s="190" t="s">
        <v>146</v>
      </c>
      <c r="L2580" s="190" t="s">
        <v>146</v>
      </c>
      <c r="M2580" s="190" t="s">
        <v>146</v>
      </c>
      <c r="N2580" s="190" t="s">
        <v>146</v>
      </c>
    </row>
    <row r="2581" spans="1:14" x14ac:dyDescent="0.2">
      <c r="A2581" s="190">
        <v>813435</v>
      </c>
      <c r="B2581" s="190" t="s">
        <v>58</v>
      </c>
      <c r="C2581" s="190" t="s">
        <v>147</v>
      </c>
      <c r="D2581" s="190" t="s">
        <v>146</v>
      </c>
      <c r="E2581" s="190" t="s">
        <v>146</v>
      </c>
      <c r="F2581" s="190" t="s">
        <v>146</v>
      </c>
      <c r="G2581" s="190" t="s">
        <v>147</v>
      </c>
      <c r="H2581" s="190" t="s">
        <v>146</v>
      </c>
      <c r="I2581" s="190" t="s">
        <v>146</v>
      </c>
      <c r="J2581" s="190" t="s">
        <v>146</v>
      </c>
      <c r="K2581" s="190" t="s">
        <v>146</v>
      </c>
      <c r="L2581" s="190" t="s">
        <v>146</v>
      </c>
      <c r="M2581" s="190" t="s">
        <v>146</v>
      </c>
      <c r="N2581" s="190" t="s">
        <v>146</v>
      </c>
    </row>
    <row r="2582" spans="1:14" x14ac:dyDescent="0.2">
      <c r="A2582" s="190">
        <v>813436</v>
      </c>
      <c r="B2582" s="190" t="s">
        <v>58</v>
      </c>
      <c r="C2582" s="190" t="s">
        <v>147</v>
      </c>
      <c r="D2582" s="190" t="s">
        <v>147</v>
      </c>
      <c r="E2582" s="190" t="s">
        <v>147</v>
      </c>
      <c r="F2582" s="190" t="s">
        <v>146</v>
      </c>
      <c r="G2582" s="190" t="s">
        <v>146</v>
      </c>
      <c r="H2582" s="190" t="s">
        <v>146</v>
      </c>
      <c r="I2582" s="190" t="s">
        <v>146</v>
      </c>
      <c r="J2582" s="190" t="s">
        <v>146</v>
      </c>
      <c r="K2582" s="190" t="s">
        <v>146</v>
      </c>
      <c r="L2582" s="190" t="s">
        <v>146</v>
      </c>
      <c r="M2582" s="190" t="s">
        <v>146</v>
      </c>
      <c r="N2582" s="190" t="s">
        <v>146</v>
      </c>
    </row>
    <row r="2583" spans="1:14" x14ac:dyDescent="0.2">
      <c r="A2583" s="190">
        <v>813438</v>
      </c>
      <c r="B2583" s="190" t="s">
        <v>58</v>
      </c>
      <c r="D2583" s="190" t="s">
        <v>146</v>
      </c>
      <c r="E2583" s="190" t="s">
        <v>147</v>
      </c>
      <c r="F2583" s="190" t="s">
        <v>145</v>
      </c>
      <c r="H2583" s="190" t="s">
        <v>147</v>
      </c>
      <c r="J2583" s="190" t="s">
        <v>146</v>
      </c>
      <c r="K2583" s="190" t="s">
        <v>145</v>
      </c>
      <c r="L2583" s="190" t="s">
        <v>146</v>
      </c>
      <c r="N2583" s="190" t="s">
        <v>146</v>
      </c>
    </row>
    <row r="2584" spans="1:14" x14ac:dyDescent="0.2">
      <c r="A2584" s="190">
        <v>813439</v>
      </c>
      <c r="B2584" s="190" t="s">
        <v>58</v>
      </c>
      <c r="D2584" s="190" t="s">
        <v>145</v>
      </c>
      <c r="E2584" s="190" t="s">
        <v>145</v>
      </c>
      <c r="F2584" s="190" t="s">
        <v>147</v>
      </c>
      <c r="G2584" s="190" t="s">
        <v>146</v>
      </c>
      <c r="J2584" s="190" t="s">
        <v>145</v>
      </c>
      <c r="K2584" s="190" t="s">
        <v>147</v>
      </c>
      <c r="L2584" s="190" t="s">
        <v>145</v>
      </c>
    </row>
    <row r="2585" spans="1:14" x14ac:dyDescent="0.2">
      <c r="A2585" s="190">
        <v>813440</v>
      </c>
      <c r="B2585" s="190" t="s">
        <v>58</v>
      </c>
      <c r="C2585" s="190" t="s">
        <v>147</v>
      </c>
      <c r="D2585" s="190" t="s">
        <v>147</v>
      </c>
      <c r="E2585" s="190" t="s">
        <v>146</v>
      </c>
      <c r="F2585" s="190" t="s">
        <v>146</v>
      </c>
      <c r="G2585" s="190" t="s">
        <v>146</v>
      </c>
      <c r="H2585" s="190" t="s">
        <v>146</v>
      </c>
      <c r="I2585" s="190" t="s">
        <v>146</v>
      </c>
      <c r="J2585" s="190" t="s">
        <v>146</v>
      </c>
      <c r="K2585" s="190" t="s">
        <v>146</v>
      </c>
      <c r="L2585" s="190" t="s">
        <v>146</v>
      </c>
      <c r="M2585" s="190" t="s">
        <v>146</v>
      </c>
      <c r="N2585" s="190" t="s">
        <v>146</v>
      </c>
    </row>
    <row r="2586" spans="1:14" x14ac:dyDescent="0.2">
      <c r="A2586" s="190">
        <v>813441</v>
      </c>
      <c r="B2586" s="190" t="s">
        <v>58</v>
      </c>
      <c r="C2586" s="190" t="s">
        <v>147</v>
      </c>
      <c r="D2586" s="190" t="s">
        <v>146</v>
      </c>
      <c r="E2586" s="190" t="s">
        <v>147</v>
      </c>
      <c r="F2586" s="190" t="s">
        <v>146</v>
      </c>
      <c r="G2586" s="190" t="s">
        <v>146</v>
      </c>
      <c r="H2586" s="190" t="s">
        <v>146</v>
      </c>
      <c r="I2586" s="190" t="s">
        <v>146</v>
      </c>
      <c r="J2586" s="190" t="s">
        <v>146</v>
      </c>
      <c r="K2586" s="190" t="s">
        <v>146</v>
      </c>
      <c r="L2586" s="190" t="s">
        <v>146</v>
      </c>
      <c r="M2586" s="190" t="s">
        <v>146</v>
      </c>
      <c r="N2586" s="190" t="s">
        <v>146</v>
      </c>
    </row>
    <row r="2587" spans="1:14" x14ac:dyDescent="0.2">
      <c r="A2587" s="190">
        <v>813442</v>
      </c>
      <c r="B2587" s="190" t="s">
        <v>58</v>
      </c>
      <c r="C2587" s="190" t="s">
        <v>147</v>
      </c>
      <c r="D2587" s="190" t="s">
        <v>147</v>
      </c>
      <c r="E2587" s="190" t="s">
        <v>146</v>
      </c>
      <c r="F2587" s="190" t="s">
        <v>146</v>
      </c>
      <c r="G2587" s="190" t="s">
        <v>147</v>
      </c>
      <c r="H2587" s="190" t="s">
        <v>147</v>
      </c>
      <c r="I2587" s="190" t="s">
        <v>146</v>
      </c>
      <c r="J2587" s="190" t="s">
        <v>146</v>
      </c>
      <c r="K2587" s="190" t="s">
        <v>146</v>
      </c>
      <c r="L2587" s="190" t="s">
        <v>146</v>
      </c>
      <c r="M2587" s="190" t="s">
        <v>146</v>
      </c>
      <c r="N2587" s="190" t="s">
        <v>146</v>
      </c>
    </row>
    <row r="2588" spans="1:14" x14ac:dyDescent="0.2">
      <c r="A2588" s="190">
        <v>813444</v>
      </c>
      <c r="B2588" s="190" t="s">
        <v>58</v>
      </c>
      <c r="D2588" s="190" t="s">
        <v>145</v>
      </c>
      <c r="G2588" s="190" t="s">
        <v>147</v>
      </c>
      <c r="J2588" s="190" t="s">
        <v>145</v>
      </c>
      <c r="K2588" s="190" t="s">
        <v>146</v>
      </c>
      <c r="L2588" s="190" t="s">
        <v>145</v>
      </c>
      <c r="M2588" s="190" t="s">
        <v>145</v>
      </c>
    </row>
    <row r="2589" spans="1:14" x14ac:dyDescent="0.2">
      <c r="A2589" s="190">
        <v>813446</v>
      </c>
      <c r="B2589" s="190" t="s">
        <v>58</v>
      </c>
      <c r="C2589" s="190" t="s">
        <v>147</v>
      </c>
      <c r="G2589" s="190" t="s">
        <v>146</v>
      </c>
      <c r="I2589" s="190" t="s">
        <v>146</v>
      </c>
      <c r="J2589" s="190" t="s">
        <v>146</v>
      </c>
      <c r="K2589" s="190" t="s">
        <v>146</v>
      </c>
      <c r="L2589" s="190" t="s">
        <v>146</v>
      </c>
      <c r="M2589" s="190" t="s">
        <v>146</v>
      </c>
      <c r="N2589" s="190" t="s">
        <v>146</v>
      </c>
    </row>
    <row r="2590" spans="1:14" x14ac:dyDescent="0.2">
      <c r="A2590" s="190">
        <v>813447</v>
      </c>
      <c r="B2590" s="190" t="s">
        <v>58</v>
      </c>
      <c r="C2590" s="190" t="s">
        <v>147</v>
      </c>
      <c r="D2590" s="190" t="s">
        <v>147</v>
      </c>
      <c r="E2590" s="190" t="s">
        <v>147</v>
      </c>
      <c r="F2590" s="190" t="s">
        <v>146</v>
      </c>
      <c r="G2590" s="190" t="s">
        <v>146</v>
      </c>
      <c r="H2590" s="190" t="s">
        <v>146</v>
      </c>
      <c r="I2590" s="190" t="s">
        <v>146</v>
      </c>
      <c r="J2590" s="190" t="s">
        <v>146</v>
      </c>
      <c r="K2590" s="190" t="s">
        <v>146</v>
      </c>
      <c r="L2590" s="190" t="s">
        <v>146</v>
      </c>
      <c r="M2590" s="190" t="s">
        <v>146</v>
      </c>
      <c r="N2590" s="190" t="s">
        <v>146</v>
      </c>
    </row>
    <row r="2591" spans="1:14" x14ac:dyDescent="0.2">
      <c r="A2591" s="190">
        <v>813448</v>
      </c>
      <c r="B2591" s="190" t="s">
        <v>58</v>
      </c>
      <c r="C2591" s="190" t="s">
        <v>147</v>
      </c>
      <c r="D2591" s="190" t="s">
        <v>147</v>
      </c>
      <c r="E2591" s="190" t="s">
        <v>146</v>
      </c>
      <c r="F2591" s="190" t="s">
        <v>147</v>
      </c>
      <c r="G2591" s="190" t="s">
        <v>147</v>
      </c>
      <c r="H2591" s="190" t="s">
        <v>147</v>
      </c>
      <c r="I2591" s="190" t="s">
        <v>147</v>
      </c>
      <c r="J2591" s="190" t="s">
        <v>147</v>
      </c>
      <c r="K2591" s="190" t="s">
        <v>146</v>
      </c>
      <c r="L2591" s="190" t="s">
        <v>147</v>
      </c>
      <c r="M2591" s="190" t="s">
        <v>147</v>
      </c>
      <c r="N2591" s="190" t="s">
        <v>147</v>
      </c>
    </row>
    <row r="2592" spans="1:14" x14ac:dyDescent="0.2">
      <c r="A2592" s="190">
        <v>813449</v>
      </c>
      <c r="B2592" s="190" t="s">
        <v>58</v>
      </c>
      <c r="D2592" s="190" t="s">
        <v>146</v>
      </c>
      <c r="E2592" s="190" t="s">
        <v>146</v>
      </c>
      <c r="F2592" s="190" t="s">
        <v>146</v>
      </c>
      <c r="G2592" s="190" t="s">
        <v>146</v>
      </c>
      <c r="H2592" s="190" t="s">
        <v>145</v>
      </c>
      <c r="I2592" s="190" t="s">
        <v>145</v>
      </c>
      <c r="J2592" s="190" t="s">
        <v>146</v>
      </c>
      <c r="K2592" s="190" t="s">
        <v>146</v>
      </c>
      <c r="L2592" s="190" t="s">
        <v>146</v>
      </c>
      <c r="M2592" s="190" t="s">
        <v>146</v>
      </c>
      <c r="N2592" s="190" t="s">
        <v>146</v>
      </c>
    </row>
    <row r="2593" spans="1:14" x14ac:dyDescent="0.2">
      <c r="A2593" s="190">
        <v>813450</v>
      </c>
      <c r="B2593" s="190" t="s">
        <v>58</v>
      </c>
      <c r="C2593" s="190" t="s">
        <v>147</v>
      </c>
      <c r="D2593" s="190" t="s">
        <v>147</v>
      </c>
      <c r="E2593" s="190" t="s">
        <v>147</v>
      </c>
      <c r="F2593" s="190" t="s">
        <v>147</v>
      </c>
      <c r="G2593" s="190" t="s">
        <v>147</v>
      </c>
      <c r="H2593" s="190" t="s">
        <v>147</v>
      </c>
      <c r="I2593" s="190" t="s">
        <v>146</v>
      </c>
      <c r="J2593" s="190" t="s">
        <v>146</v>
      </c>
      <c r="K2593" s="190" t="s">
        <v>146</v>
      </c>
      <c r="L2593" s="190" t="s">
        <v>146</v>
      </c>
      <c r="M2593" s="190" t="s">
        <v>146</v>
      </c>
      <c r="N2593" s="190" t="s">
        <v>146</v>
      </c>
    </row>
    <row r="2594" spans="1:14" x14ac:dyDescent="0.2">
      <c r="A2594" s="190">
        <v>813451</v>
      </c>
      <c r="B2594" s="190" t="s">
        <v>58</v>
      </c>
      <c r="D2594" s="190" t="s">
        <v>147</v>
      </c>
      <c r="I2594" s="190" t="s">
        <v>146</v>
      </c>
      <c r="J2594" s="190" t="s">
        <v>146</v>
      </c>
      <c r="K2594" s="190" t="s">
        <v>146</v>
      </c>
      <c r="L2594" s="190" t="s">
        <v>146</v>
      </c>
      <c r="M2594" s="190" t="s">
        <v>146</v>
      </c>
      <c r="N2594" s="190" t="s">
        <v>146</v>
      </c>
    </row>
    <row r="2595" spans="1:14" x14ac:dyDescent="0.2">
      <c r="A2595" s="190">
        <v>813452</v>
      </c>
      <c r="B2595" s="190" t="s">
        <v>58</v>
      </c>
      <c r="D2595" s="190" t="s">
        <v>147</v>
      </c>
      <c r="E2595" s="190" t="s">
        <v>146</v>
      </c>
      <c r="F2595" s="190" t="s">
        <v>147</v>
      </c>
      <c r="G2595" s="190" t="s">
        <v>146</v>
      </c>
      <c r="H2595" s="190" t="s">
        <v>145</v>
      </c>
      <c r="I2595" s="190" t="s">
        <v>147</v>
      </c>
      <c r="J2595" s="190" t="s">
        <v>146</v>
      </c>
      <c r="K2595" s="190" t="s">
        <v>147</v>
      </c>
      <c r="L2595" s="190" t="s">
        <v>146</v>
      </c>
      <c r="M2595" s="190" t="s">
        <v>147</v>
      </c>
      <c r="N2595" s="190" t="s">
        <v>147</v>
      </c>
    </row>
    <row r="2596" spans="1:14" x14ac:dyDescent="0.2">
      <c r="A2596" s="190">
        <v>813453</v>
      </c>
      <c r="B2596" s="190" t="s">
        <v>58</v>
      </c>
      <c r="D2596" s="190" t="s">
        <v>145</v>
      </c>
      <c r="E2596" s="190" t="s">
        <v>145</v>
      </c>
      <c r="H2596" s="190" t="s">
        <v>145</v>
      </c>
      <c r="I2596" s="190" t="s">
        <v>145</v>
      </c>
      <c r="L2596" s="190" t="s">
        <v>145</v>
      </c>
      <c r="M2596" s="190" t="s">
        <v>145</v>
      </c>
    </row>
    <row r="2597" spans="1:14" x14ac:dyDescent="0.2">
      <c r="A2597" s="190">
        <v>813454</v>
      </c>
      <c r="B2597" s="190" t="s">
        <v>58</v>
      </c>
      <c r="D2597" s="190" t="s">
        <v>147</v>
      </c>
      <c r="E2597" s="190" t="s">
        <v>146</v>
      </c>
      <c r="F2597" s="190" t="s">
        <v>147</v>
      </c>
      <c r="G2597" s="190" t="s">
        <v>146</v>
      </c>
      <c r="H2597" s="190" t="s">
        <v>146</v>
      </c>
      <c r="J2597" s="190" t="s">
        <v>147</v>
      </c>
      <c r="K2597" s="190" t="s">
        <v>146</v>
      </c>
      <c r="L2597" s="190" t="s">
        <v>147</v>
      </c>
      <c r="M2597" s="190" t="s">
        <v>146</v>
      </c>
      <c r="N2597" s="190" t="s">
        <v>146</v>
      </c>
    </row>
    <row r="2598" spans="1:14" x14ac:dyDescent="0.2">
      <c r="A2598" s="190">
        <v>813456</v>
      </c>
      <c r="B2598" s="190" t="s">
        <v>58</v>
      </c>
      <c r="D2598" s="190" t="s">
        <v>146</v>
      </c>
      <c r="E2598" s="190" t="s">
        <v>146</v>
      </c>
      <c r="F2598" s="190" t="s">
        <v>145</v>
      </c>
      <c r="G2598" s="190" t="s">
        <v>145</v>
      </c>
      <c r="I2598" s="190" t="s">
        <v>146</v>
      </c>
      <c r="J2598" s="190" t="s">
        <v>146</v>
      </c>
      <c r="K2598" s="190" t="s">
        <v>146</v>
      </c>
      <c r="L2598" s="190" t="s">
        <v>146</v>
      </c>
      <c r="M2598" s="190" t="s">
        <v>146</v>
      </c>
      <c r="N2598" s="190" t="s">
        <v>146</v>
      </c>
    </row>
    <row r="2599" spans="1:14" x14ac:dyDescent="0.2">
      <c r="A2599" s="190">
        <v>813457</v>
      </c>
      <c r="B2599" s="190" t="s">
        <v>58</v>
      </c>
      <c r="D2599" s="190" t="s">
        <v>146</v>
      </c>
      <c r="E2599" s="190" t="s">
        <v>146</v>
      </c>
      <c r="F2599" s="190" t="s">
        <v>146</v>
      </c>
      <c r="G2599" s="190" t="s">
        <v>146</v>
      </c>
      <c r="H2599" s="190" t="s">
        <v>147</v>
      </c>
      <c r="I2599" s="190" t="s">
        <v>146</v>
      </c>
      <c r="J2599" s="190" t="s">
        <v>146</v>
      </c>
      <c r="K2599" s="190" t="s">
        <v>146</v>
      </c>
      <c r="L2599" s="190" t="s">
        <v>146</v>
      </c>
      <c r="M2599" s="190" t="s">
        <v>146</v>
      </c>
      <c r="N2599" s="190" t="s">
        <v>146</v>
      </c>
    </row>
    <row r="2600" spans="1:14" x14ac:dyDescent="0.2">
      <c r="A2600" s="190">
        <v>813458</v>
      </c>
      <c r="B2600" s="190" t="s">
        <v>58</v>
      </c>
      <c r="C2600" s="190" t="s">
        <v>147</v>
      </c>
      <c r="D2600" s="190" t="s">
        <v>147</v>
      </c>
      <c r="E2600" s="190" t="s">
        <v>145</v>
      </c>
      <c r="F2600" s="190" t="s">
        <v>147</v>
      </c>
      <c r="G2600" s="190" t="s">
        <v>147</v>
      </c>
      <c r="H2600" s="190" t="s">
        <v>145</v>
      </c>
      <c r="I2600" s="190" t="s">
        <v>147</v>
      </c>
      <c r="J2600" s="190" t="s">
        <v>147</v>
      </c>
      <c r="K2600" s="190" t="s">
        <v>146</v>
      </c>
      <c r="L2600" s="190" t="s">
        <v>146</v>
      </c>
      <c r="M2600" s="190" t="s">
        <v>146</v>
      </c>
      <c r="N2600" s="190" t="s">
        <v>147</v>
      </c>
    </row>
    <row r="2601" spans="1:14" x14ac:dyDescent="0.2">
      <c r="A2601" s="190">
        <v>813459</v>
      </c>
      <c r="B2601" s="190" t="s">
        <v>58</v>
      </c>
      <c r="C2601" s="190" t="s">
        <v>145</v>
      </c>
      <c r="D2601" s="190" t="s">
        <v>145</v>
      </c>
      <c r="E2601" s="190" t="s">
        <v>145</v>
      </c>
      <c r="F2601" s="190" t="s">
        <v>145</v>
      </c>
      <c r="G2601" s="190" t="s">
        <v>145</v>
      </c>
      <c r="H2601" s="190" t="s">
        <v>147</v>
      </c>
      <c r="I2601" s="190" t="s">
        <v>146</v>
      </c>
      <c r="J2601" s="190" t="s">
        <v>146</v>
      </c>
      <c r="K2601" s="190" t="s">
        <v>146</v>
      </c>
      <c r="L2601" s="190" t="s">
        <v>146</v>
      </c>
      <c r="M2601" s="190" t="s">
        <v>146</v>
      </c>
      <c r="N2601" s="190" t="s">
        <v>146</v>
      </c>
    </row>
    <row r="2602" spans="1:14" x14ac:dyDescent="0.2">
      <c r="A2602" s="190">
        <v>813460</v>
      </c>
      <c r="B2602" s="190" t="s">
        <v>58</v>
      </c>
      <c r="C2602" s="190" t="s">
        <v>147</v>
      </c>
      <c r="D2602" s="190" t="s">
        <v>147</v>
      </c>
      <c r="E2602" s="190" t="s">
        <v>146</v>
      </c>
      <c r="F2602" s="190" t="s">
        <v>147</v>
      </c>
      <c r="G2602" s="190" t="s">
        <v>147</v>
      </c>
      <c r="H2602" s="190" t="s">
        <v>147</v>
      </c>
      <c r="I2602" s="190" t="s">
        <v>146</v>
      </c>
      <c r="J2602" s="190" t="s">
        <v>146</v>
      </c>
      <c r="K2602" s="190" t="s">
        <v>146</v>
      </c>
      <c r="L2602" s="190" t="s">
        <v>146</v>
      </c>
      <c r="M2602" s="190" t="s">
        <v>146</v>
      </c>
      <c r="N2602" s="190" t="s">
        <v>146</v>
      </c>
    </row>
    <row r="2603" spans="1:14" x14ac:dyDescent="0.2">
      <c r="A2603" s="190">
        <v>813462</v>
      </c>
      <c r="B2603" s="190" t="s">
        <v>58</v>
      </c>
      <c r="C2603" s="190" t="s">
        <v>147</v>
      </c>
      <c r="D2603" s="190" t="s">
        <v>146</v>
      </c>
      <c r="E2603" s="190" t="s">
        <v>146</v>
      </c>
      <c r="F2603" s="190" t="s">
        <v>147</v>
      </c>
      <c r="G2603" s="190" t="s">
        <v>147</v>
      </c>
      <c r="H2603" s="190" t="s">
        <v>146</v>
      </c>
      <c r="I2603" s="190" t="s">
        <v>146</v>
      </c>
      <c r="J2603" s="190" t="s">
        <v>146</v>
      </c>
      <c r="K2603" s="190" t="s">
        <v>146</v>
      </c>
      <c r="L2603" s="190" t="s">
        <v>146</v>
      </c>
      <c r="M2603" s="190" t="s">
        <v>146</v>
      </c>
      <c r="N2603" s="190" t="s">
        <v>146</v>
      </c>
    </row>
    <row r="2604" spans="1:14" x14ac:dyDescent="0.2">
      <c r="A2604" s="190">
        <v>813463</v>
      </c>
      <c r="B2604" s="190" t="s">
        <v>58</v>
      </c>
      <c r="C2604" s="190" t="s">
        <v>146</v>
      </c>
      <c r="D2604" s="190" t="s">
        <v>146</v>
      </c>
      <c r="E2604" s="190" t="s">
        <v>146</v>
      </c>
      <c r="F2604" s="190" t="s">
        <v>146</v>
      </c>
      <c r="G2604" s="190" t="s">
        <v>146</v>
      </c>
      <c r="H2604" s="190" t="s">
        <v>146</v>
      </c>
      <c r="I2604" s="190" t="s">
        <v>146</v>
      </c>
      <c r="J2604" s="190" t="s">
        <v>146</v>
      </c>
      <c r="K2604" s="190" t="s">
        <v>146</v>
      </c>
      <c r="L2604" s="190" t="s">
        <v>146</v>
      </c>
      <c r="M2604" s="190" t="s">
        <v>146</v>
      </c>
      <c r="N2604" s="190" t="s">
        <v>146</v>
      </c>
    </row>
    <row r="2605" spans="1:14" x14ac:dyDescent="0.2">
      <c r="A2605" s="190">
        <v>813464</v>
      </c>
      <c r="B2605" s="190" t="s">
        <v>58</v>
      </c>
      <c r="C2605" s="190" t="s">
        <v>147</v>
      </c>
      <c r="D2605" s="190" t="s">
        <v>146</v>
      </c>
      <c r="E2605" s="190" t="s">
        <v>146</v>
      </c>
      <c r="F2605" s="190" t="s">
        <v>146</v>
      </c>
      <c r="H2605" s="190" t="s">
        <v>146</v>
      </c>
      <c r="I2605" s="190" t="s">
        <v>146</v>
      </c>
      <c r="J2605" s="190" t="s">
        <v>146</v>
      </c>
      <c r="K2605" s="190" t="s">
        <v>146</v>
      </c>
      <c r="L2605" s="190" t="s">
        <v>146</v>
      </c>
      <c r="M2605" s="190" t="s">
        <v>146</v>
      </c>
      <c r="N2605" s="190" t="s">
        <v>146</v>
      </c>
    </row>
    <row r="2606" spans="1:14" x14ac:dyDescent="0.2">
      <c r="A2606" s="190">
        <v>813465</v>
      </c>
      <c r="B2606" s="190" t="s">
        <v>58</v>
      </c>
      <c r="D2606" s="190" t="s">
        <v>145</v>
      </c>
      <c r="E2606" s="190" t="s">
        <v>145</v>
      </c>
      <c r="F2606" s="190" t="s">
        <v>145</v>
      </c>
      <c r="G2606" s="190" t="s">
        <v>145</v>
      </c>
      <c r="H2606" s="190" t="s">
        <v>147</v>
      </c>
      <c r="I2606" s="190" t="s">
        <v>147</v>
      </c>
      <c r="J2606" s="190" t="s">
        <v>145</v>
      </c>
      <c r="K2606" s="190" t="s">
        <v>147</v>
      </c>
      <c r="L2606" s="190" t="s">
        <v>145</v>
      </c>
      <c r="M2606" s="190" t="s">
        <v>145</v>
      </c>
    </row>
    <row r="2607" spans="1:14" x14ac:dyDescent="0.2">
      <c r="A2607" s="190">
        <v>813466</v>
      </c>
      <c r="B2607" s="190" t="s">
        <v>58</v>
      </c>
      <c r="C2607" s="190" t="s">
        <v>147</v>
      </c>
      <c r="D2607" s="190" t="s">
        <v>146</v>
      </c>
      <c r="E2607" s="190" t="s">
        <v>146</v>
      </c>
      <c r="F2607" s="190" t="s">
        <v>146</v>
      </c>
      <c r="G2607" s="190" t="s">
        <v>146</v>
      </c>
      <c r="H2607" s="190" t="s">
        <v>147</v>
      </c>
      <c r="I2607" s="190" t="s">
        <v>146</v>
      </c>
      <c r="J2607" s="190" t="s">
        <v>146</v>
      </c>
      <c r="K2607" s="190" t="s">
        <v>146</v>
      </c>
      <c r="L2607" s="190" t="s">
        <v>146</v>
      </c>
      <c r="M2607" s="190" t="s">
        <v>146</v>
      </c>
      <c r="N2607" s="190" t="s">
        <v>146</v>
      </c>
    </row>
    <row r="2608" spans="1:14" x14ac:dyDescent="0.2">
      <c r="A2608" s="190">
        <v>813468</v>
      </c>
      <c r="B2608" s="190" t="s">
        <v>58</v>
      </c>
      <c r="C2608" s="190" t="s">
        <v>147</v>
      </c>
      <c r="D2608" s="190" t="s">
        <v>146</v>
      </c>
      <c r="E2608" s="190" t="s">
        <v>147</v>
      </c>
      <c r="F2608" s="190" t="s">
        <v>147</v>
      </c>
      <c r="G2608" s="190" t="s">
        <v>147</v>
      </c>
      <c r="H2608" s="190" t="s">
        <v>147</v>
      </c>
      <c r="I2608" s="190" t="s">
        <v>145</v>
      </c>
      <c r="J2608" s="190" t="s">
        <v>146</v>
      </c>
      <c r="K2608" s="190" t="s">
        <v>146</v>
      </c>
      <c r="L2608" s="190" t="s">
        <v>145</v>
      </c>
      <c r="M2608" s="190" t="s">
        <v>146</v>
      </c>
      <c r="N2608" s="190" t="s">
        <v>146</v>
      </c>
    </row>
    <row r="2609" spans="1:14" x14ac:dyDescent="0.2">
      <c r="A2609" s="190">
        <v>813470</v>
      </c>
      <c r="B2609" s="190" t="s">
        <v>58</v>
      </c>
      <c r="D2609" s="190" t="s">
        <v>145</v>
      </c>
      <c r="E2609" s="190" t="s">
        <v>146</v>
      </c>
      <c r="F2609" s="190" t="s">
        <v>145</v>
      </c>
      <c r="I2609" s="190" t="s">
        <v>147</v>
      </c>
      <c r="K2609" s="190" t="s">
        <v>146</v>
      </c>
      <c r="L2609" s="190" t="s">
        <v>147</v>
      </c>
      <c r="M2609" s="190" t="s">
        <v>146</v>
      </c>
    </row>
    <row r="2610" spans="1:14" x14ac:dyDescent="0.2">
      <c r="A2610" s="190">
        <v>813471</v>
      </c>
      <c r="B2610" s="190" t="s">
        <v>58</v>
      </c>
      <c r="C2610" s="190" t="s">
        <v>147</v>
      </c>
      <c r="D2610" s="190" t="s">
        <v>147</v>
      </c>
      <c r="E2610" s="190" t="s">
        <v>147</v>
      </c>
      <c r="F2610" s="190" t="s">
        <v>147</v>
      </c>
      <c r="H2610" s="190" t="s">
        <v>146</v>
      </c>
      <c r="I2610" s="190" t="s">
        <v>146</v>
      </c>
      <c r="J2610" s="190" t="s">
        <v>146</v>
      </c>
      <c r="K2610" s="190" t="s">
        <v>146</v>
      </c>
      <c r="L2610" s="190" t="s">
        <v>146</v>
      </c>
      <c r="M2610" s="190" t="s">
        <v>146</v>
      </c>
      <c r="N2610" s="190" t="s">
        <v>146</v>
      </c>
    </row>
    <row r="2611" spans="1:14" x14ac:dyDescent="0.2">
      <c r="A2611" s="190">
        <v>813472</v>
      </c>
      <c r="B2611" s="190" t="s">
        <v>58</v>
      </c>
      <c r="C2611" s="190" t="s">
        <v>145</v>
      </c>
      <c r="D2611" s="190" t="s">
        <v>147</v>
      </c>
      <c r="E2611" s="190" t="s">
        <v>146</v>
      </c>
      <c r="F2611" s="190" t="s">
        <v>146</v>
      </c>
      <c r="G2611" s="190" t="s">
        <v>146</v>
      </c>
      <c r="I2611" s="190" t="s">
        <v>146</v>
      </c>
      <c r="J2611" s="190" t="s">
        <v>146</v>
      </c>
      <c r="K2611" s="190" t="s">
        <v>146</v>
      </c>
      <c r="L2611" s="190" t="s">
        <v>146</v>
      </c>
      <c r="M2611" s="190" t="s">
        <v>146</v>
      </c>
      <c r="N2611" s="190" t="s">
        <v>146</v>
      </c>
    </row>
    <row r="2612" spans="1:14" x14ac:dyDescent="0.2">
      <c r="A2612" s="190">
        <v>813473</v>
      </c>
      <c r="B2612" s="190" t="s">
        <v>58</v>
      </c>
      <c r="C2612" s="190" t="s">
        <v>147</v>
      </c>
      <c r="D2612" s="190" t="s">
        <v>147</v>
      </c>
      <c r="E2612" s="190" t="s">
        <v>146</v>
      </c>
      <c r="F2612" s="190" t="s">
        <v>146</v>
      </c>
      <c r="G2612" s="190" t="s">
        <v>146</v>
      </c>
      <c r="H2612" s="190" t="s">
        <v>146</v>
      </c>
      <c r="I2612" s="190" t="s">
        <v>146</v>
      </c>
      <c r="J2612" s="190" t="s">
        <v>146</v>
      </c>
      <c r="K2612" s="190" t="s">
        <v>146</v>
      </c>
      <c r="L2612" s="190" t="s">
        <v>146</v>
      </c>
      <c r="M2612" s="190" t="s">
        <v>146</v>
      </c>
      <c r="N2612" s="190" t="s">
        <v>146</v>
      </c>
    </row>
    <row r="2613" spans="1:14" x14ac:dyDescent="0.2">
      <c r="A2613" s="190">
        <v>813475</v>
      </c>
      <c r="B2613" s="190" t="s">
        <v>58</v>
      </c>
      <c r="C2613" s="190" t="s">
        <v>147</v>
      </c>
      <c r="D2613" s="190" t="s">
        <v>146</v>
      </c>
      <c r="E2613" s="190" t="s">
        <v>146</v>
      </c>
      <c r="F2613" s="190" t="s">
        <v>147</v>
      </c>
      <c r="G2613" s="190" t="s">
        <v>147</v>
      </c>
      <c r="H2613" s="190" t="s">
        <v>146</v>
      </c>
      <c r="I2613" s="190" t="s">
        <v>146</v>
      </c>
      <c r="J2613" s="190" t="s">
        <v>146</v>
      </c>
      <c r="K2613" s="190" t="s">
        <v>146</v>
      </c>
      <c r="L2613" s="190" t="s">
        <v>146</v>
      </c>
      <c r="M2613" s="190" t="s">
        <v>146</v>
      </c>
      <c r="N2613" s="190" t="s">
        <v>146</v>
      </c>
    </row>
    <row r="2614" spans="1:14" x14ac:dyDescent="0.2">
      <c r="A2614" s="190">
        <v>813477</v>
      </c>
      <c r="B2614" s="190" t="s">
        <v>58</v>
      </c>
      <c r="C2614" s="190" t="s">
        <v>147</v>
      </c>
      <c r="D2614" s="190" t="s">
        <v>147</v>
      </c>
      <c r="E2614" s="190" t="s">
        <v>146</v>
      </c>
      <c r="F2614" s="190" t="s">
        <v>147</v>
      </c>
      <c r="G2614" s="190" t="s">
        <v>147</v>
      </c>
      <c r="H2614" s="190" t="s">
        <v>147</v>
      </c>
      <c r="I2614" s="190" t="s">
        <v>146</v>
      </c>
      <c r="J2614" s="190" t="s">
        <v>146</v>
      </c>
      <c r="K2614" s="190" t="s">
        <v>146</v>
      </c>
      <c r="L2614" s="190" t="s">
        <v>146</v>
      </c>
      <c r="M2614" s="190" t="s">
        <v>146</v>
      </c>
      <c r="N2614" s="190" t="s">
        <v>146</v>
      </c>
    </row>
    <row r="2615" spans="1:14" x14ac:dyDescent="0.2">
      <c r="A2615" s="190">
        <v>813478</v>
      </c>
      <c r="B2615" s="190" t="s">
        <v>58</v>
      </c>
      <c r="C2615" s="190" t="s">
        <v>147</v>
      </c>
      <c r="D2615" s="190" t="s">
        <v>147</v>
      </c>
      <c r="E2615" s="190" t="s">
        <v>146</v>
      </c>
      <c r="F2615" s="190" t="s">
        <v>146</v>
      </c>
      <c r="G2615" s="190" t="s">
        <v>147</v>
      </c>
      <c r="H2615" s="190" t="s">
        <v>147</v>
      </c>
      <c r="I2615" s="190" t="s">
        <v>146</v>
      </c>
      <c r="J2615" s="190" t="s">
        <v>146</v>
      </c>
      <c r="K2615" s="190" t="s">
        <v>146</v>
      </c>
      <c r="L2615" s="190" t="s">
        <v>146</v>
      </c>
      <c r="M2615" s="190" t="s">
        <v>146</v>
      </c>
      <c r="N2615" s="190" t="s">
        <v>146</v>
      </c>
    </row>
    <row r="2616" spans="1:14" x14ac:dyDescent="0.2">
      <c r="A2616" s="190">
        <v>813479</v>
      </c>
      <c r="B2616" s="190" t="s">
        <v>58</v>
      </c>
      <c r="D2616" s="190" t="s">
        <v>147</v>
      </c>
      <c r="E2616" s="190" t="s">
        <v>147</v>
      </c>
      <c r="H2616" s="190" t="s">
        <v>147</v>
      </c>
      <c r="J2616" s="190" t="s">
        <v>146</v>
      </c>
      <c r="K2616" s="190" t="s">
        <v>147</v>
      </c>
      <c r="L2616" s="190" t="s">
        <v>146</v>
      </c>
      <c r="M2616" s="190" t="s">
        <v>147</v>
      </c>
      <c r="N2616" s="190" t="s">
        <v>147</v>
      </c>
    </row>
    <row r="2617" spans="1:14" x14ac:dyDescent="0.2">
      <c r="A2617" s="190">
        <v>813481</v>
      </c>
      <c r="B2617" s="190" t="s">
        <v>58</v>
      </c>
      <c r="C2617" s="190" t="s">
        <v>147</v>
      </c>
      <c r="D2617" s="190" t="s">
        <v>147</v>
      </c>
      <c r="E2617" s="190" t="s">
        <v>147</v>
      </c>
      <c r="F2617" s="190" t="s">
        <v>147</v>
      </c>
      <c r="G2617" s="190" t="s">
        <v>147</v>
      </c>
      <c r="H2617" s="190" t="s">
        <v>147</v>
      </c>
      <c r="I2617" s="190" t="s">
        <v>146</v>
      </c>
      <c r="J2617" s="190" t="s">
        <v>146</v>
      </c>
      <c r="K2617" s="190" t="s">
        <v>146</v>
      </c>
      <c r="L2617" s="190" t="s">
        <v>146</v>
      </c>
      <c r="M2617" s="190" t="s">
        <v>146</v>
      </c>
      <c r="N2617" s="190" t="s">
        <v>146</v>
      </c>
    </row>
    <row r="2618" spans="1:14" x14ac:dyDescent="0.2">
      <c r="A2618" s="190">
        <v>813482</v>
      </c>
      <c r="B2618" s="190" t="s">
        <v>58</v>
      </c>
      <c r="C2618" s="190" t="s">
        <v>147</v>
      </c>
      <c r="D2618" s="190" t="s">
        <v>146</v>
      </c>
      <c r="E2618" s="190" t="s">
        <v>147</v>
      </c>
      <c r="F2618" s="190" t="s">
        <v>147</v>
      </c>
      <c r="G2618" s="190" t="s">
        <v>147</v>
      </c>
      <c r="H2618" s="190" t="s">
        <v>147</v>
      </c>
      <c r="I2618" s="190" t="s">
        <v>146</v>
      </c>
      <c r="J2618" s="190" t="s">
        <v>146</v>
      </c>
      <c r="K2618" s="190" t="s">
        <v>146</v>
      </c>
      <c r="L2618" s="190" t="s">
        <v>146</v>
      </c>
      <c r="M2618" s="190" t="s">
        <v>146</v>
      </c>
      <c r="N2618" s="190" t="s">
        <v>146</v>
      </c>
    </row>
    <row r="2619" spans="1:14" x14ac:dyDescent="0.2">
      <c r="A2619" s="190">
        <v>813483</v>
      </c>
      <c r="B2619" s="190" t="s">
        <v>58</v>
      </c>
      <c r="D2619" s="190" t="s">
        <v>147</v>
      </c>
      <c r="E2619" s="190" t="s">
        <v>147</v>
      </c>
      <c r="F2619" s="190" t="s">
        <v>147</v>
      </c>
      <c r="G2619" s="190" t="s">
        <v>146</v>
      </c>
      <c r="H2619" s="190" t="s">
        <v>146</v>
      </c>
      <c r="I2619" s="190" t="s">
        <v>146</v>
      </c>
      <c r="J2619" s="190" t="s">
        <v>146</v>
      </c>
      <c r="K2619" s="190" t="s">
        <v>146</v>
      </c>
      <c r="L2619" s="190" t="s">
        <v>146</v>
      </c>
      <c r="M2619" s="190" t="s">
        <v>146</v>
      </c>
      <c r="N2619" s="190" t="s">
        <v>146</v>
      </c>
    </row>
    <row r="2620" spans="1:14" x14ac:dyDescent="0.2">
      <c r="A2620" s="190">
        <v>813484</v>
      </c>
      <c r="B2620" s="190" t="s">
        <v>58</v>
      </c>
      <c r="C2620" s="190" t="s">
        <v>147</v>
      </c>
      <c r="D2620" s="190" t="s">
        <v>147</v>
      </c>
      <c r="E2620" s="190" t="s">
        <v>147</v>
      </c>
      <c r="F2620" s="190" t="s">
        <v>147</v>
      </c>
      <c r="G2620" s="190" t="s">
        <v>147</v>
      </c>
      <c r="H2620" s="190" t="s">
        <v>147</v>
      </c>
      <c r="I2620" s="190" t="s">
        <v>146</v>
      </c>
      <c r="J2620" s="190" t="s">
        <v>146</v>
      </c>
      <c r="K2620" s="190" t="s">
        <v>146</v>
      </c>
      <c r="L2620" s="190" t="s">
        <v>146</v>
      </c>
      <c r="M2620" s="190" t="s">
        <v>146</v>
      </c>
      <c r="N2620" s="190" t="s">
        <v>146</v>
      </c>
    </row>
    <row r="2621" spans="1:14" x14ac:dyDescent="0.2">
      <c r="A2621" s="190">
        <v>813485</v>
      </c>
      <c r="B2621" s="190" t="s">
        <v>58</v>
      </c>
      <c r="C2621" s="190" t="s">
        <v>147</v>
      </c>
      <c r="D2621" s="190" t="s">
        <v>147</v>
      </c>
      <c r="E2621" s="190" t="s">
        <v>147</v>
      </c>
      <c r="F2621" s="190" t="s">
        <v>147</v>
      </c>
      <c r="G2621" s="190" t="s">
        <v>147</v>
      </c>
      <c r="H2621" s="190" t="s">
        <v>146</v>
      </c>
      <c r="I2621" s="190" t="s">
        <v>146</v>
      </c>
      <c r="J2621" s="190" t="s">
        <v>146</v>
      </c>
      <c r="K2621" s="190" t="s">
        <v>146</v>
      </c>
      <c r="L2621" s="190" t="s">
        <v>146</v>
      </c>
      <c r="M2621" s="190" t="s">
        <v>146</v>
      </c>
      <c r="N2621" s="190" t="s">
        <v>146</v>
      </c>
    </row>
    <row r="2622" spans="1:14" x14ac:dyDescent="0.2">
      <c r="A2622" s="190">
        <v>813487</v>
      </c>
      <c r="B2622" s="190" t="s">
        <v>58</v>
      </c>
      <c r="C2622" s="190" t="s">
        <v>146</v>
      </c>
      <c r="D2622" s="190" t="s">
        <v>147</v>
      </c>
      <c r="E2622" s="190" t="s">
        <v>147</v>
      </c>
      <c r="F2622" s="190" t="s">
        <v>147</v>
      </c>
      <c r="G2622" s="190" t="s">
        <v>147</v>
      </c>
      <c r="H2622" s="190" t="s">
        <v>147</v>
      </c>
      <c r="I2622" s="190" t="s">
        <v>146</v>
      </c>
      <c r="J2622" s="190" t="s">
        <v>146</v>
      </c>
      <c r="K2622" s="190" t="s">
        <v>146</v>
      </c>
      <c r="L2622" s="190" t="s">
        <v>146</v>
      </c>
      <c r="M2622" s="190" t="s">
        <v>146</v>
      </c>
      <c r="N2622" s="190" t="s">
        <v>146</v>
      </c>
    </row>
    <row r="2623" spans="1:14" x14ac:dyDescent="0.2">
      <c r="A2623" s="190">
        <v>813488</v>
      </c>
      <c r="B2623" s="190" t="s">
        <v>58</v>
      </c>
      <c r="C2623" s="190" t="s">
        <v>147</v>
      </c>
      <c r="D2623" s="190" t="s">
        <v>147</v>
      </c>
      <c r="E2623" s="190" t="s">
        <v>147</v>
      </c>
      <c r="F2623" s="190" t="s">
        <v>147</v>
      </c>
      <c r="G2623" s="190" t="s">
        <v>147</v>
      </c>
      <c r="H2623" s="190" t="s">
        <v>146</v>
      </c>
      <c r="I2623" s="190" t="s">
        <v>146</v>
      </c>
      <c r="J2623" s="190" t="s">
        <v>146</v>
      </c>
      <c r="K2623" s="190" t="s">
        <v>146</v>
      </c>
      <c r="L2623" s="190" t="s">
        <v>146</v>
      </c>
      <c r="M2623" s="190" t="s">
        <v>146</v>
      </c>
      <c r="N2623" s="190" t="s">
        <v>146</v>
      </c>
    </row>
    <row r="2624" spans="1:14" x14ac:dyDescent="0.2">
      <c r="A2624" s="190">
        <v>813489</v>
      </c>
      <c r="B2624" s="190" t="s">
        <v>58</v>
      </c>
      <c r="C2624" s="190" t="s">
        <v>147</v>
      </c>
      <c r="D2624" s="190" t="s">
        <v>146</v>
      </c>
      <c r="E2624" s="190" t="s">
        <v>146</v>
      </c>
      <c r="F2624" s="190" t="s">
        <v>147</v>
      </c>
      <c r="G2624" s="190" t="s">
        <v>146</v>
      </c>
      <c r="H2624" s="190" t="s">
        <v>147</v>
      </c>
      <c r="I2624" s="190" t="s">
        <v>146</v>
      </c>
      <c r="J2624" s="190" t="s">
        <v>146</v>
      </c>
      <c r="K2624" s="190" t="s">
        <v>146</v>
      </c>
      <c r="L2624" s="190" t="s">
        <v>146</v>
      </c>
      <c r="M2624" s="190" t="s">
        <v>146</v>
      </c>
      <c r="N2624" s="190" t="s">
        <v>146</v>
      </c>
    </row>
    <row r="2625" spans="1:14" x14ac:dyDescent="0.2">
      <c r="A2625" s="190">
        <v>813490</v>
      </c>
      <c r="B2625" s="190" t="s">
        <v>58</v>
      </c>
      <c r="C2625" s="190" t="s">
        <v>147</v>
      </c>
      <c r="D2625" s="190" t="s">
        <v>147</v>
      </c>
      <c r="E2625" s="190" t="s">
        <v>147</v>
      </c>
      <c r="F2625" s="190" t="s">
        <v>147</v>
      </c>
      <c r="G2625" s="190" t="s">
        <v>146</v>
      </c>
      <c r="I2625" s="190" t="s">
        <v>146</v>
      </c>
      <c r="J2625" s="190" t="s">
        <v>146</v>
      </c>
      <c r="K2625" s="190" t="s">
        <v>147</v>
      </c>
      <c r="L2625" s="190" t="s">
        <v>147</v>
      </c>
      <c r="M2625" s="190" t="s">
        <v>146</v>
      </c>
      <c r="N2625" s="190" t="s">
        <v>146</v>
      </c>
    </row>
    <row r="2626" spans="1:14" x14ac:dyDescent="0.2">
      <c r="A2626" s="190">
        <v>813492</v>
      </c>
      <c r="B2626" s="190" t="s">
        <v>58</v>
      </c>
      <c r="C2626" s="190" t="s">
        <v>147</v>
      </c>
      <c r="D2626" s="190" t="s">
        <v>147</v>
      </c>
      <c r="E2626" s="190" t="s">
        <v>146</v>
      </c>
      <c r="F2626" s="190" t="s">
        <v>147</v>
      </c>
      <c r="G2626" s="190" t="s">
        <v>147</v>
      </c>
      <c r="I2626" s="190" t="s">
        <v>146</v>
      </c>
      <c r="J2626" s="190" t="s">
        <v>146</v>
      </c>
      <c r="K2626" s="190" t="s">
        <v>146</v>
      </c>
      <c r="L2626" s="190" t="s">
        <v>146</v>
      </c>
      <c r="M2626" s="190" t="s">
        <v>146</v>
      </c>
      <c r="N2626" s="190" t="s">
        <v>146</v>
      </c>
    </row>
    <row r="2627" spans="1:14" x14ac:dyDescent="0.2">
      <c r="A2627" s="190">
        <v>813493</v>
      </c>
      <c r="B2627" s="190" t="s">
        <v>58</v>
      </c>
      <c r="C2627" s="190" t="s">
        <v>147</v>
      </c>
      <c r="D2627" s="190" t="s">
        <v>147</v>
      </c>
      <c r="E2627" s="190" t="s">
        <v>146</v>
      </c>
      <c r="F2627" s="190" t="s">
        <v>147</v>
      </c>
      <c r="G2627" s="190" t="s">
        <v>147</v>
      </c>
      <c r="H2627" s="190" t="s">
        <v>147</v>
      </c>
      <c r="I2627" s="190" t="s">
        <v>146</v>
      </c>
      <c r="J2627" s="190" t="s">
        <v>146</v>
      </c>
      <c r="K2627" s="190" t="s">
        <v>146</v>
      </c>
      <c r="L2627" s="190" t="s">
        <v>146</v>
      </c>
      <c r="M2627" s="190" t="s">
        <v>146</v>
      </c>
      <c r="N2627" s="190" t="s">
        <v>146</v>
      </c>
    </row>
    <row r="2628" spans="1:14" x14ac:dyDescent="0.2">
      <c r="A2628" s="190">
        <v>813494</v>
      </c>
      <c r="B2628" s="190" t="s">
        <v>58</v>
      </c>
      <c r="C2628" s="190" t="s">
        <v>147</v>
      </c>
      <c r="D2628" s="190" t="s">
        <v>147</v>
      </c>
      <c r="E2628" s="190" t="s">
        <v>147</v>
      </c>
      <c r="F2628" s="190" t="s">
        <v>147</v>
      </c>
      <c r="G2628" s="190" t="s">
        <v>147</v>
      </c>
      <c r="H2628" s="190" t="s">
        <v>147</v>
      </c>
      <c r="I2628" s="190" t="s">
        <v>146</v>
      </c>
      <c r="J2628" s="190" t="s">
        <v>146</v>
      </c>
      <c r="K2628" s="190" t="s">
        <v>146</v>
      </c>
      <c r="L2628" s="190" t="s">
        <v>146</v>
      </c>
      <c r="M2628" s="190" t="s">
        <v>146</v>
      </c>
      <c r="N2628" s="190" t="s">
        <v>146</v>
      </c>
    </row>
    <row r="2629" spans="1:14" x14ac:dyDescent="0.2">
      <c r="A2629" s="190">
        <v>813495</v>
      </c>
      <c r="B2629" s="190" t="s">
        <v>58</v>
      </c>
      <c r="C2629" s="190" t="s">
        <v>146</v>
      </c>
      <c r="D2629" s="190" t="s">
        <v>147</v>
      </c>
      <c r="E2629" s="190" t="s">
        <v>146</v>
      </c>
      <c r="F2629" s="190" t="s">
        <v>146</v>
      </c>
      <c r="G2629" s="190" t="s">
        <v>147</v>
      </c>
      <c r="H2629" s="190" t="s">
        <v>146</v>
      </c>
      <c r="I2629" s="190" t="s">
        <v>146</v>
      </c>
      <c r="J2629" s="190" t="s">
        <v>146</v>
      </c>
      <c r="K2629" s="190" t="s">
        <v>146</v>
      </c>
      <c r="L2629" s="190" t="s">
        <v>146</v>
      </c>
      <c r="M2629" s="190" t="s">
        <v>146</v>
      </c>
      <c r="N2629" s="190" t="s">
        <v>146</v>
      </c>
    </row>
    <row r="2630" spans="1:14" x14ac:dyDescent="0.2">
      <c r="A2630" s="190">
        <v>813496</v>
      </c>
      <c r="B2630" s="190" t="s">
        <v>58</v>
      </c>
      <c r="C2630" s="190" t="s">
        <v>147</v>
      </c>
      <c r="D2630" s="190" t="s">
        <v>147</v>
      </c>
      <c r="E2630" s="190" t="s">
        <v>147</v>
      </c>
      <c r="F2630" s="190" t="s">
        <v>147</v>
      </c>
      <c r="G2630" s="190" t="s">
        <v>147</v>
      </c>
      <c r="H2630" s="190" t="s">
        <v>147</v>
      </c>
      <c r="I2630" s="190" t="s">
        <v>147</v>
      </c>
      <c r="J2630" s="190" t="s">
        <v>147</v>
      </c>
      <c r="K2630" s="190" t="s">
        <v>147</v>
      </c>
      <c r="L2630" s="190" t="s">
        <v>146</v>
      </c>
      <c r="M2630" s="190" t="s">
        <v>147</v>
      </c>
      <c r="N2630" s="190" t="s">
        <v>146</v>
      </c>
    </row>
    <row r="2631" spans="1:14" x14ac:dyDescent="0.2">
      <c r="A2631" s="190">
        <v>813498</v>
      </c>
      <c r="B2631" s="190" t="s">
        <v>58</v>
      </c>
      <c r="D2631" s="190" t="s">
        <v>145</v>
      </c>
      <c r="I2631" s="190" t="s">
        <v>146</v>
      </c>
      <c r="J2631" s="190" t="s">
        <v>147</v>
      </c>
      <c r="K2631" s="190" t="s">
        <v>146</v>
      </c>
      <c r="L2631" s="190" t="s">
        <v>146</v>
      </c>
      <c r="M2631" s="190" t="s">
        <v>147</v>
      </c>
    </row>
    <row r="2632" spans="1:14" x14ac:dyDescent="0.2">
      <c r="A2632" s="190">
        <v>813499</v>
      </c>
      <c r="B2632" s="190" t="s">
        <v>58</v>
      </c>
      <c r="C2632" s="190" t="s">
        <v>145</v>
      </c>
      <c r="E2632" s="190" t="s">
        <v>145</v>
      </c>
      <c r="F2632" s="190" t="s">
        <v>145</v>
      </c>
      <c r="H2632" s="190" t="s">
        <v>145</v>
      </c>
      <c r="I2632" s="190" t="s">
        <v>147</v>
      </c>
      <c r="J2632" s="190" t="s">
        <v>145</v>
      </c>
      <c r="L2632" s="190" t="s">
        <v>145</v>
      </c>
      <c r="M2632" s="190" t="s">
        <v>147</v>
      </c>
      <c r="N2632" s="190" t="s">
        <v>145</v>
      </c>
    </row>
    <row r="2633" spans="1:14" x14ac:dyDescent="0.2">
      <c r="A2633" s="190">
        <v>813500</v>
      </c>
      <c r="B2633" s="190" t="s">
        <v>58</v>
      </c>
      <c r="C2633" s="190" t="s">
        <v>147</v>
      </c>
      <c r="D2633" s="190" t="s">
        <v>145</v>
      </c>
      <c r="E2633" s="190" t="s">
        <v>147</v>
      </c>
      <c r="F2633" s="190" t="s">
        <v>146</v>
      </c>
      <c r="G2633" s="190" t="s">
        <v>146</v>
      </c>
      <c r="H2633" s="190" t="s">
        <v>146</v>
      </c>
      <c r="I2633" s="190" t="s">
        <v>147</v>
      </c>
      <c r="J2633" s="190" t="s">
        <v>146</v>
      </c>
      <c r="K2633" s="190" t="s">
        <v>146</v>
      </c>
      <c r="L2633" s="190" t="s">
        <v>146</v>
      </c>
      <c r="M2633" s="190" t="s">
        <v>146</v>
      </c>
      <c r="N2633" s="190" t="s">
        <v>146</v>
      </c>
    </row>
    <row r="2634" spans="1:14" x14ac:dyDescent="0.2">
      <c r="A2634" s="190">
        <v>813501</v>
      </c>
      <c r="B2634" s="190" t="s">
        <v>58</v>
      </c>
      <c r="C2634" s="190" t="s">
        <v>145</v>
      </c>
      <c r="D2634" s="190" t="s">
        <v>147</v>
      </c>
      <c r="E2634" s="190" t="s">
        <v>145</v>
      </c>
      <c r="F2634" s="190" t="s">
        <v>147</v>
      </c>
      <c r="G2634" s="190" t="s">
        <v>145</v>
      </c>
      <c r="H2634" s="190" t="s">
        <v>145</v>
      </c>
      <c r="I2634" s="190" t="s">
        <v>147</v>
      </c>
      <c r="J2634" s="190" t="s">
        <v>147</v>
      </c>
      <c r="K2634" s="190" t="s">
        <v>147</v>
      </c>
      <c r="L2634" s="190" t="s">
        <v>147</v>
      </c>
      <c r="M2634" s="190" t="s">
        <v>147</v>
      </c>
      <c r="N2634" s="190" t="s">
        <v>147</v>
      </c>
    </row>
    <row r="2635" spans="1:14" x14ac:dyDescent="0.2">
      <c r="A2635" s="190">
        <v>813502</v>
      </c>
      <c r="B2635" s="190" t="s">
        <v>58</v>
      </c>
      <c r="C2635" s="190" t="s">
        <v>147</v>
      </c>
      <c r="D2635" s="190" t="s">
        <v>147</v>
      </c>
      <c r="E2635" s="190" t="s">
        <v>146</v>
      </c>
      <c r="F2635" s="190" t="s">
        <v>147</v>
      </c>
      <c r="G2635" s="190" t="s">
        <v>147</v>
      </c>
      <c r="H2635" s="190" t="s">
        <v>147</v>
      </c>
      <c r="I2635" s="190" t="s">
        <v>146</v>
      </c>
      <c r="J2635" s="190" t="s">
        <v>146</v>
      </c>
      <c r="K2635" s="190" t="s">
        <v>146</v>
      </c>
      <c r="L2635" s="190" t="s">
        <v>146</v>
      </c>
      <c r="M2635" s="190" t="s">
        <v>146</v>
      </c>
      <c r="N2635" s="190" t="s">
        <v>146</v>
      </c>
    </row>
    <row r="2636" spans="1:14" x14ac:dyDescent="0.2">
      <c r="A2636" s="190">
        <v>813503</v>
      </c>
      <c r="B2636" s="190" t="s">
        <v>58</v>
      </c>
      <c r="C2636" s="190" t="s">
        <v>145</v>
      </c>
      <c r="D2636" s="190" t="s">
        <v>145</v>
      </c>
      <c r="E2636" s="190" t="s">
        <v>147</v>
      </c>
      <c r="F2636" s="190" t="s">
        <v>147</v>
      </c>
      <c r="G2636" s="190" t="s">
        <v>147</v>
      </c>
      <c r="H2636" s="190" t="s">
        <v>147</v>
      </c>
      <c r="I2636" s="190" t="s">
        <v>146</v>
      </c>
      <c r="J2636" s="190" t="s">
        <v>146</v>
      </c>
      <c r="K2636" s="190" t="s">
        <v>146</v>
      </c>
      <c r="L2636" s="190" t="s">
        <v>146</v>
      </c>
      <c r="M2636" s="190" t="s">
        <v>146</v>
      </c>
      <c r="N2636" s="190" t="s">
        <v>146</v>
      </c>
    </row>
    <row r="2637" spans="1:14" x14ac:dyDescent="0.2">
      <c r="A2637" s="190">
        <v>813504</v>
      </c>
      <c r="B2637" s="190" t="s">
        <v>58</v>
      </c>
      <c r="C2637" s="190" t="s">
        <v>145</v>
      </c>
      <c r="D2637" s="190" t="s">
        <v>145</v>
      </c>
      <c r="E2637" s="190" t="s">
        <v>146</v>
      </c>
      <c r="F2637" s="190" t="s">
        <v>145</v>
      </c>
      <c r="G2637" s="190" t="s">
        <v>145</v>
      </c>
      <c r="H2637" s="190" t="s">
        <v>146</v>
      </c>
      <c r="I2637" s="190" t="s">
        <v>146</v>
      </c>
      <c r="J2637" s="190" t="s">
        <v>147</v>
      </c>
      <c r="K2637" s="190" t="s">
        <v>147</v>
      </c>
      <c r="L2637" s="190" t="s">
        <v>147</v>
      </c>
      <c r="M2637" s="190" t="s">
        <v>147</v>
      </c>
      <c r="N2637" s="190" t="s">
        <v>146</v>
      </c>
    </row>
    <row r="2638" spans="1:14" x14ac:dyDescent="0.2">
      <c r="A2638" s="190">
        <v>813505</v>
      </c>
      <c r="B2638" s="190" t="s">
        <v>58</v>
      </c>
      <c r="D2638" s="190" t="s">
        <v>147</v>
      </c>
      <c r="E2638" s="190" t="s">
        <v>147</v>
      </c>
      <c r="F2638" s="190" t="s">
        <v>147</v>
      </c>
      <c r="G2638" s="190" t="s">
        <v>147</v>
      </c>
      <c r="H2638" s="190" t="s">
        <v>147</v>
      </c>
      <c r="I2638" s="190" t="s">
        <v>147</v>
      </c>
      <c r="J2638" s="190" t="s">
        <v>147</v>
      </c>
      <c r="K2638" s="190" t="s">
        <v>147</v>
      </c>
      <c r="L2638" s="190" t="s">
        <v>147</v>
      </c>
      <c r="M2638" s="190" t="s">
        <v>147</v>
      </c>
      <c r="N2638" s="190" t="s">
        <v>147</v>
      </c>
    </row>
    <row r="2639" spans="1:14" x14ac:dyDescent="0.2">
      <c r="A2639" s="190">
        <v>813509</v>
      </c>
      <c r="B2639" s="190" t="s">
        <v>58</v>
      </c>
      <c r="C2639" s="190" t="s">
        <v>145</v>
      </c>
      <c r="D2639" s="190" t="s">
        <v>147</v>
      </c>
      <c r="F2639" s="190" t="s">
        <v>145</v>
      </c>
      <c r="H2639" s="190" t="s">
        <v>145</v>
      </c>
      <c r="I2639" s="190" t="s">
        <v>145</v>
      </c>
      <c r="J2639" s="190" t="s">
        <v>145</v>
      </c>
      <c r="K2639" s="190" t="s">
        <v>145</v>
      </c>
      <c r="L2639" s="190" t="s">
        <v>147</v>
      </c>
      <c r="M2639" s="190" t="s">
        <v>147</v>
      </c>
      <c r="N2639" s="190" t="s">
        <v>147</v>
      </c>
    </row>
    <row r="2640" spans="1:14" x14ac:dyDescent="0.2">
      <c r="A2640" s="190">
        <v>813510</v>
      </c>
      <c r="B2640" s="190" t="s">
        <v>58</v>
      </c>
      <c r="C2640" s="190" t="s">
        <v>147</v>
      </c>
      <c r="D2640" s="190" t="s">
        <v>147</v>
      </c>
      <c r="E2640" s="190" t="s">
        <v>147</v>
      </c>
      <c r="F2640" s="190" t="s">
        <v>147</v>
      </c>
      <c r="G2640" s="190" t="s">
        <v>147</v>
      </c>
      <c r="H2640" s="190" t="s">
        <v>147</v>
      </c>
      <c r="I2640" s="190" t="s">
        <v>146</v>
      </c>
      <c r="J2640" s="190" t="s">
        <v>146</v>
      </c>
      <c r="K2640" s="190" t="s">
        <v>146</v>
      </c>
      <c r="L2640" s="190" t="s">
        <v>146</v>
      </c>
      <c r="M2640" s="190" t="s">
        <v>146</v>
      </c>
      <c r="N2640" s="190" t="s">
        <v>146</v>
      </c>
    </row>
    <row r="2641" spans="1:14" x14ac:dyDescent="0.2">
      <c r="A2641" s="190">
        <v>813511</v>
      </c>
      <c r="B2641" s="190" t="s">
        <v>58</v>
      </c>
      <c r="C2641" s="190" t="s">
        <v>145</v>
      </c>
      <c r="E2641" s="190" t="s">
        <v>147</v>
      </c>
      <c r="I2641" s="190" t="s">
        <v>147</v>
      </c>
      <c r="J2641" s="190" t="s">
        <v>147</v>
      </c>
      <c r="K2641" s="190" t="s">
        <v>146</v>
      </c>
      <c r="L2641" s="190" t="s">
        <v>145</v>
      </c>
      <c r="N2641" s="190" t="s">
        <v>147</v>
      </c>
    </row>
    <row r="2642" spans="1:14" x14ac:dyDescent="0.2">
      <c r="A2642" s="190">
        <v>813513</v>
      </c>
      <c r="B2642" s="190" t="s">
        <v>58</v>
      </c>
      <c r="E2642" s="190" t="s">
        <v>147</v>
      </c>
      <c r="H2642" s="190" t="s">
        <v>145</v>
      </c>
      <c r="I2642" s="190" t="s">
        <v>147</v>
      </c>
      <c r="J2642" s="190" t="s">
        <v>146</v>
      </c>
      <c r="L2642" s="190" t="s">
        <v>146</v>
      </c>
      <c r="M2642" s="190" t="s">
        <v>147</v>
      </c>
      <c r="N2642" s="190" t="s">
        <v>146</v>
      </c>
    </row>
    <row r="2643" spans="1:14" x14ac:dyDescent="0.2">
      <c r="A2643" s="190">
        <v>813514</v>
      </c>
      <c r="B2643" s="190" t="s">
        <v>58</v>
      </c>
      <c r="C2643" s="190" t="s">
        <v>147</v>
      </c>
      <c r="D2643" s="190" t="s">
        <v>147</v>
      </c>
      <c r="E2643" s="190" t="s">
        <v>147</v>
      </c>
      <c r="F2643" s="190" t="s">
        <v>147</v>
      </c>
      <c r="G2643" s="190" t="s">
        <v>147</v>
      </c>
      <c r="H2643" s="190" t="s">
        <v>147</v>
      </c>
      <c r="I2643" s="190" t="s">
        <v>146</v>
      </c>
      <c r="J2643" s="190" t="s">
        <v>146</v>
      </c>
      <c r="K2643" s="190" t="s">
        <v>146</v>
      </c>
      <c r="L2643" s="190" t="s">
        <v>146</v>
      </c>
      <c r="M2643" s="190" t="s">
        <v>146</v>
      </c>
      <c r="N2643" s="190" t="s">
        <v>146</v>
      </c>
    </row>
    <row r="2644" spans="1:14" x14ac:dyDescent="0.2">
      <c r="A2644" s="190">
        <v>813515</v>
      </c>
      <c r="B2644" s="190" t="s">
        <v>58</v>
      </c>
      <c r="C2644" s="190" t="s">
        <v>147</v>
      </c>
      <c r="D2644" s="190" t="s">
        <v>147</v>
      </c>
      <c r="E2644" s="190" t="s">
        <v>147</v>
      </c>
      <c r="F2644" s="190" t="s">
        <v>147</v>
      </c>
      <c r="G2644" s="190" t="s">
        <v>147</v>
      </c>
      <c r="H2644" s="190" t="s">
        <v>146</v>
      </c>
      <c r="I2644" s="190" t="s">
        <v>146</v>
      </c>
      <c r="J2644" s="190" t="s">
        <v>146</v>
      </c>
      <c r="K2644" s="190" t="s">
        <v>146</v>
      </c>
      <c r="L2644" s="190" t="s">
        <v>146</v>
      </c>
      <c r="M2644" s="190" t="s">
        <v>146</v>
      </c>
      <c r="N2644" s="190" t="s">
        <v>146</v>
      </c>
    </row>
    <row r="2645" spans="1:14" x14ac:dyDescent="0.2">
      <c r="A2645" s="190">
        <v>813516</v>
      </c>
      <c r="B2645" s="190" t="s">
        <v>58</v>
      </c>
      <c r="C2645" s="190" t="s">
        <v>147</v>
      </c>
      <c r="D2645" s="190" t="s">
        <v>147</v>
      </c>
      <c r="E2645" s="190" t="s">
        <v>147</v>
      </c>
      <c r="F2645" s="190" t="s">
        <v>147</v>
      </c>
      <c r="G2645" s="190" t="s">
        <v>147</v>
      </c>
      <c r="H2645" s="190" t="s">
        <v>146</v>
      </c>
      <c r="I2645" s="190" t="s">
        <v>146</v>
      </c>
      <c r="J2645" s="190" t="s">
        <v>146</v>
      </c>
      <c r="K2645" s="190" t="s">
        <v>146</v>
      </c>
      <c r="L2645" s="190" t="s">
        <v>146</v>
      </c>
      <c r="M2645" s="190" t="s">
        <v>146</v>
      </c>
      <c r="N2645" s="190" t="s">
        <v>146</v>
      </c>
    </row>
    <row r="2646" spans="1:14" x14ac:dyDescent="0.2">
      <c r="A2646" s="190">
        <v>813517</v>
      </c>
      <c r="B2646" s="190" t="s">
        <v>58</v>
      </c>
      <c r="C2646" s="190" t="s">
        <v>147</v>
      </c>
      <c r="D2646" s="190" t="s">
        <v>147</v>
      </c>
      <c r="E2646" s="190" t="s">
        <v>147</v>
      </c>
      <c r="F2646" s="190" t="s">
        <v>147</v>
      </c>
      <c r="G2646" s="190" t="s">
        <v>147</v>
      </c>
      <c r="H2646" s="190" t="s">
        <v>147</v>
      </c>
      <c r="I2646" s="190" t="s">
        <v>146</v>
      </c>
      <c r="J2646" s="190" t="s">
        <v>146</v>
      </c>
      <c r="K2646" s="190" t="s">
        <v>146</v>
      </c>
      <c r="L2646" s="190" t="s">
        <v>146</v>
      </c>
      <c r="M2646" s="190" t="s">
        <v>146</v>
      </c>
      <c r="N2646" s="190" t="s">
        <v>146</v>
      </c>
    </row>
    <row r="2647" spans="1:14" x14ac:dyDescent="0.2">
      <c r="A2647" s="190">
        <v>813519</v>
      </c>
      <c r="B2647" s="190" t="s">
        <v>58</v>
      </c>
      <c r="C2647" s="190" t="s">
        <v>145</v>
      </c>
      <c r="E2647" s="190" t="s">
        <v>145</v>
      </c>
      <c r="F2647" s="190" t="s">
        <v>145</v>
      </c>
      <c r="H2647" s="190" t="s">
        <v>145</v>
      </c>
      <c r="L2647" s="190" t="s">
        <v>147</v>
      </c>
      <c r="M2647" s="190" t="s">
        <v>145</v>
      </c>
      <c r="N2647" s="190" t="s">
        <v>147</v>
      </c>
    </row>
    <row r="2648" spans="1:14" x14ac:dyDescent="0.2">
      <c r="A2648" s="190">
        <v>813521</v>
      </c>
      <c r="B2648" s="190" t="s">
        <v>58</v>
      </c>
      <c r="C2648" s="190" t="s">
        <v>147</v>
      </c>
      <c r="E2648" s="190" t="s">
        <v>147</v>
      </c>
      <c r="F2648" s="190" t="s">
        <v>147</v>
      </c>
      <c r="G2648" s="190" t="s">
        <v>146</v>
      </c>
      <c r="H2648" s="190" t="s">
        <v>147</v>
      </c>
      <c r="I2648" s="190" t="s">
        <v>146</v>
      </c>
      <c r="J2648" s="190" t="s">
        <v>147</v>
      </c>
      <c r="K2648" s="190" t="s">
        <v>146</v>
      </c>
      <c r="L2648" s="190" t="s">
        <v>146</v>
      </c>
      <c r="M2648" s="190" t="s">
        <v>147</v>
      </c>
      <c r="N2648" s="190" t="s">
        <v>147</v>
      </c>
    </row>
    <row r="2649" spans="1:14" x14ac:dyDescent="0.2">
      <c r="A2649" s="190">
        <v>813524</v>
      </c>
      <c r="B2649" s="190" t="s">
        <v>58</v>
      </c>
      <c r="C2649" s="190" t="s">
        <v>147</v>
      </c>
      <c r="D2649" s="190" t="s">
        <v>147</v>
      </c>
      <c r="E2649" s="190" t="s">
        <v>146</v>
      </c>
      <c r="F2649" s="190" t="s">
        <v>146</v>
      </c>
      <c r="G2649" s="190" t="s">
        <v>147</v>
      </c>
      <c r="H2649" s="190" t="s">
        <v>147</v>
      </c>
      <c r="I2649" s="190" t="s">
        <v>146</v>
      </c>
      <c r="J2649" s="190" t="s">
        <v>146</v>
      </c>
      <c r="K2649" s="190" t="s">
        <v>146</v>
      </c>
      <c r="L2649" s="190" t="s">
        <v>146</v>
      </c>
      <c r="M2649" s="190" t="s">
        <v>146</v>
      </c>
      <c r="N2649" s="190" t="s">
        <v>146</v>
      </c>
    </row>
    <row r="2650" spans="1:14" x14ac:dyDescent="0.2">
      <c r="A2650" s="190">
        <v>813525</v>
      </c>
      <c r="B2650" s="190" t="s">
        <v>58</v>
      </c>
      <c r="C2650" s="190" t="s">
        <v>147</v>
      </c>
      <c r="D2650" s="190" t="s">
        <v>146</v>
      </c>
      <c r="E2650" s="190" t="s">
        <v>147</v>
      </c>
      <c r="F2650" s="190" t="s">
        <v>147</v>
      </c>
      <c r="G2650" s="190" t="s">
        <v>147</v>
      </c>
      <c r="H2650" s="190" t="s">
        <v>146</v>
      </c>
      <c r="I2650" s="190" t="s">
        <v>146</v>
      </c>
      <c r="J2650" s="190" t="s">
        <v>146</v>
      </c>
      <c r="K2650" s="190" t="s">
        <v>146</v>
      </c>
      <c r="L2650" s="190" t="s">
        <v>146</v>
      </c>
      <c r="M2650" s="190" t="s">
        <v>146</v>
      </c>
      <c r="N2650" s="190" t="s">
        <v>146</v>
      </c>
    </row>
    <row r="2651" spans="1:14" x14ac:dyDescent="0.2">
      <c r="A2651" s="190">
        <v>813527</v>
      </c>
      <c r="B2651" s="190" t="s">
        <v>58</v>
      </c>
      <c r="C2651" s="190" t="s">
        <v>147</v>
      </c>
      <c r="D2651" s="190" t="s">
        <v>147</v>
      </c>
      <c r="E2651" s="190" t="s">
        <v>147</v>
      </c>
      <c r="F2651" s="190" t="s">
        <v>147</v>
      </c>
      <c r="G2651" s="190" t="s">
        <v>147</v>
      </c>
      <c r="H2651" s="190" t="s">
        <v>147</v>
      </c>
      <c r="I2651" s="190" t="s">
        <v>146</v>
      </c>
      <c r="J2651" s="190" t="s">
        <v>146</v>
      </c>
      <c r="K2651" s="190" t="s">
        <v>146</v>
      </c>
      <c r="L2651" s="190" t="s">
        <v>146</v>
      </c>
      <c r="M2651" s="190" t="s">
        <v>146</v>
      </c>
      <c r="N2651" s="190" t="s">
        <v>146</v>
      </c>
    </row>
    <row r="2652" spans="1:14" x14ac:dyDescent="0.2">
      <c r="A2652" s="190">
        <v>813528</v>
      </c>
      <c r="B2652" s="190" t="s">
        <v>58</v>
      </c>
      <c r="D2652" s="190" t="s">
        <v>147</v>
      </c>
      <c r="E2652" s="190" t="s">
        <v>147</v>
      </c>
      <c r="F2652" s="190" t="s">
        <v>147</v>
      </c>
      <c r="G2652" s="190" t="s">
        <v>147</v>
      </c>
      <c r="H2652" s="190" t="s">
        <v>147</v>
      </c>
      <c r="I2652" s="190" t="s">
        <v>147</v>
      </c>
      <c r="J2652" s="190" t="s">
        <v>146</v>
      </c>
      <c r="K2652" s="190" t="s">
        <v>147</v>
      </c>
      <c r="L2652" s="190" t="s">
        <v>147</v>
      </c>
      <c r="N2652" s="190" t="s">
        <v>147</v>
      </c>
    </row>
    <row r="2653" spans="1:14" x14ac:dyDescent="0.2">
      <c r="A2653" s="190">
        <v>813529</v>
      </c>
      <c r="B2653" s="190" t="s">
        <v>58</v>
      </c>
      <c r="D2653" s="190" t="s">
        <v>147</v>
      </c>
      <c r="E2653" s="190" t="s">
        <v>147</v>
      </c>
      <c r="F2653" s="190" t="s">
        <v>147</v>
      </c>
      <c r="G2653" s="190" t="s">
        <v>147</v>
      </c>
      <c r="H2653" s="190" t="s">
        <v>147</v>
      </c>
      <c r="I2653" s="190" t="s">
        <v>147</v>
      </c>
      <c r="J2653" s="190" t="s">
        <v>147</v>
      </c>
      <c r="K2653" s="190" t="s">
        <v>147</v>
      </c>
      <c r="L2653" s="190" t="s">
        <v>147</v>
      </c>
      <c r="M2653" s="190" t="s">
        <v>147</v>
      </c>
      <c r="N2653" s="190" t="s">
        <v>147</v>
      </c>
    </row>
    <row r="2654" spans="1:14" x14ac:dyDescent="0.2">
      <c r="A2654" s="190">
        <v>813530</v>
      </c>
      <c r="B2654" s="190" t="s">
        <v>58</v>
      </c>
      <c r="D2654" s="190" t="s">
        <v>145</v>
      </c>
      <c r="H2654" s="190" t="s">
        <v>145</v>
      </c>
      <c r="J2654" s="190" t="s">
        <v>145</v>
      </c>
      <c r="K2654" s="190" t="s">
        <v>145</v>
      </c>
      <c r="N2654" s="190" t="s">
        <v>145</v>
      </c>
    </row>
    <row r="2655" spans="1:14" x14ac:dyDescent="0.2">
      <c r="A2655" s="190">
        <v>813531</v>
      </c>
      <c r="B2655" s="190" t="s">
        <v>58</v>
      </c>
      <c r="C2655" s="190" t="s">
        <v>147</v>
      </c>
      <c r="E2655" s="190" t="s">
        <v>147</v>
      </c>
      <c r="F2655" s="190" t="s">
        <v>147</v>
      </c>
      <c r="G2655" s="190" t="s">
        <v>147</v>
      </c>
      <c r="H2655" s="190" t="s">
        <v>147</v>
      </c>
      <c r="I2655" s="190" t="s">
        <v>147</v>
      </c>
      <c r="J2655" s="190" t="s">
        <v>146</v>
      </c>
      <c r="K2655" s="190" t="s">
        <v>147</v>
      </c>
      <c r="L2655" s="190" t="s">
        <v>147</v>
      </c>
      <c r="M2655" s="190" t="s">
        <v>147</v>
      </c>
      <c r="N2655" s="190" t="s">
        <v>147</v>
      </c>
    </row>
    <row r="2656" spans="1:14" x14ac:dyDescent="0.2">
      <c r="A2656" s="190">
        <v>813532</v>
      </c>
      <c r="B2656" s="190" t="s">
        <v>58</v>
      </c>
      <c r="C2656" s="190" t="s">
        <v>145</v>
      </c>
      <c r="D2656" s="190" t="s">
        <v>145</v>
      </c>
      <c r="E2656" s="190" t="s">
        <v>145</v>
      </c>
      <c r="F2656" s="190" t="s">
        <v>145</v>
      </c>
      <c r="H2656" s="190" t="s">
        <v>145</v>
      </c>
      <c r="I2656" s="190" t="s">
        <v>147</v>
      </c>
      <c r="J2656" s="190" t="s">
        <v>147</v>
      </c>
      <c r="K2656" s="190" t="s">
        <v>147</v>
      </c>
      <c r="L2656" s="190" t="s">
        <v>147</v>
      </c>
      <c r="M2656" s="190" t="s">
        <v>147</v>
      </c>
      <c r="N2656" s="190" t="s">
        <v>147</v>
      </c>
    </row>
    <row r="2657" spans="1:14" x14ac:dyDescent="0.2">
      <c r="A2657" s="190">
        <v>813533</v>
      </c>
      <c r="B2657" s="190" t="s">
        <v>58</v>
      </c>
      <c r="D2657" s="190" t="s">
        <v>145</v>
      </c>
      <c r="E2657" s="190" t="s">
        <v>147</v>
      </c>
      <c r="F2657" s="190" t="s">
        <v>145</v>
      </c>
      <c r="G2657" s="190" t="s">
        <v>145</v>
      </c>
      <c r="I2657" s="190" t="s">
        <v>147</v>
      </c>
      <c r="J2657" s="190" t="s">
        <v>147</v>
      </c>
      <c r="K2657" s="190" t="s">
        <v>146</v>
      </c>
      <c r="L2657" s="190" t="s">
        <v>147</v>
      </c>
      <c r="M2657" s="190" t="s">
        <v>147</v>
      </c>
      <c r="N2657" s="190" t="s">
        <v>147</v>
      </c>
    </row>
    <row r="2658" spans="1:14" x14ac:dyDescent="0.2">
      <c r="A2658" s="190">
        <v>813535</v>
      </c>
      <c r="B2658" s="190" t="s">
        <v>58</v>
      </c>
      <c r="D2658" s="190" t="s">
        <v>147</v>
      </c>
      <c r="E2658" s="190" t="s">
        <v>146</v>
      </c>
      <c r="F2658" s="190" t="s">
        <v>145</v>
      </c>
      <c r="G2658" s="190" t="s">
        <v>147</v>
      </c>
      <c r="K2658" s="190" t="s">
        <v>147</v>
      </c>
    </row>
    <row r="2659" spans="1:14" x14ac:dyDescent="0.2">
      <c r="A2659" s="190">
        <v>813538</v>
      </c>
      <c r="B2659" s="190" t="s">
        <v>58</v>
      </c>
      <c r="D2659" s="190" t="s">
        <v>147</v>
      </c>
      <c r="E2659" s="190" t="s">
        <v>145</v>
      </c>
      <c r="J2659" s="190" t="s">
        <v>145</v>
      </c>
      <c r="K2659" s="190" t="s">
        <v>147</v>
      </c>
      <c r="M2659" s="190" t="s">
        <v>145</v>
      </c>
    </row>
    <row r="2660" spans="1:14" x14ac:dyDescent="0.2">
      <c r="A2660" s="190">
        <v>813541</v>
      </c>
      <c r="B2660" s="190" t="s">
        <v>58</v>
      </c>
      <c r="C2660" s="190" t="s">
        <v>146</v>
      </c>
      <c r="D2660" s="190" t="s">
        <v>147</v>
      </c>
      <c r="E2660" s="190" t="s">
        <v>146</v>
      </c>
      <c r="F2660" s="190" t="s">
        <v>147</v>
      </c>
      <c r="G2660" s="190" t="s">
        <v>146</v>
      </c>
      <c r="H2660" s="190" t="s">
        <v>146</v>
      </c>
      <c r="I2660" s="190" t="s">
        <v>146</v>
      </c>
      <c r="J2660" s="190" t="s">
        <v>146</v>
      </c>
      <c r="K2660" s="190" t="s">
        <v>146</v>
      </c>
      <c r="L2660" s="190" t="s">
        <v>146</v>
      </c>
      <c r="M2660" s="190" t="s">
        <v>146</v>
      </c>
      <c r="N2660" s="190" t="s">
        <v>146</v>
      </c>
    </row>
    <row r="2661" spans="1:14" x14ac:dyDescent="0.2">
      <c r="A2661" s="190">
        <v>813543</v>
      </c>
      <c r="B2661" s="190" t="s">
        <v>58</v>
      </c>
      <c r="E2661" s="190" t="s">
        <v>147</v>
      </c>
      <c r="H2661" s="190" t="s">
        <v>147</v>
      </c>
      <c r="J2661" s="190" t="s">
        <v>147</v>
      </c>
      <c r="K2661" s="190" t="s">
        <v>147</v>
      </c>
      <c r="M2661" s="190" t="s">
        <v>146</v>
      </c>
      <c r="N2661" s="190" t="s">
        <v>146</v>
      </c>
    </row>
    <row r="2662" spans="1:14" x14ac:dyDescent="0.2">
      <c r="A2662" s="190">
        <v>813546</v>
      </c>
      <c r="B2662" s="190" t="s">
        <v>58</v>
      </c>
      <c r="D2662" s="190" t="s">
        <v>147</v>
      </c>
      <c r="E2662" s="190" t="s">
        <v>146</v>
      </c>
      <c r="F2662" s="190" t="s">
        <v>147</v>
      </c>
      <c r="G2662" s="190" t="s">
        <v>146</v>
      </c>
      <c r="H2662" s="190" t="s">
        <v>147</v>
      </c>
      <c r="I2662" s="190" t="s">
        <v>146</v>
      </c>
      <c r="J2662" s="190" t="s">
        <v>146</v>
      </c>
      <c r="K2662" s="190" t="s">
        <v>146</v>
      </c>
      <c r="L2662" s="190" t="s">
        <v>146</v>
      </c>
      <c r="M2662" s="190" t="s">
        <v>146</v>
      </c>
      <c r="N2662" s="190" t="s">
        <v>146</v>
      </c>
    </row>
    <row r="2663" spans="1:14" x14ac:dyDescent="0.2">
      <c r="A2663" s="190">
        <v>813550</v>
      </c>
      <c r="B2663" s="190" t="s">
        <v>58</v>
      </c>
      <c r="D2663" s="190" t="s">
        <v>147</v>
      </c>
      <c r="E2663" s="190" t="s">
        <v>147</v>
      </c>
      <c r="F2663" s="190" t="s">
        <v>147</v>
      </c>
      <c r="G2663" s="190" t="s">
        <v>147</v>
      </c>
      <c r="H2663" s="190" t="s">
        <v>147</v>
      </c>
      <c r="I2663" s="190" t="s">
        <v>146</v>
      </c>
      <c r="J2663" s="190" t="s">
        <v>146</v>
      </c>
      <c r="K2663" s="190" t="s">
        <v>146</v>
      </c>
      <c r="L2663" s="190" t="s">
        <v>146</v>
      </c>
      <c r="M2663" s="190" t="s">
        <v>146</v>
      </c>
      <c r="N2663" s="190" t="s">
        <v>146</v>
      </c>
    </row>
    <row r="2664" spans="1:14" x14ac:dyDescent="0.2">
      <c r="A2664" s="190">
        <v>813551</v>
      </c>
      <c r="B2664" s="190" t="s">
        <v>58</v>
      </c>
      <c r="C2664" s="190" t="s">
        <v>147</v>
      </c>
      <c r="D2664" s="190" t="s">
        <v>146</v>
      </c>
      <c r="E2664" s="190" t="s">
        <v>147</v>
      </c>
      <c r="F2664" s="190" t="s">
        <v>147</v>
      </c>
      <c r="G2664" s="190" t="s">
        <v>146</v>
      </c>
      <c r="H2664" s="190" t="s">
        <v>147</v>
      </c>
      <c r="I2664" s="190" t="s">
        <v>146</v>
      </c>
      <c r="J2664" s="190" t="s">
        <v>146</v>
      </c>
      <c r="K2664" s="190" t="s">
        <v>146</v>
      </c>
      <c r="L2664" s="190" t="s">
        <v>146</v>
      </c>
      <c r="M2664" s="190" t="s">
        <v>146</v>
      </c>
      <c r="N2664" s="190" t="s">
        <v>146</v>
      </c>
    </row>
    <row r="2665" spans="1:14" x14ac:dyDescent="0.2">
      <c r="A2665" s="190">
        <v>813552</v>
      </c>
      <c r="B2665" s="190" t="s">
        <v>58</v>
      </c>
      <c r="C2665" s="190" t="s">
        <v>146</v>
      </c>
      <c r="D2665" s="190" t="s">
        <v>146</v>
      </c>
      <c r="E2665" s="190" t="s">
        <v>147</v>
      </c>
      <c r="G2665" s="190" t="s">
        <v>146</v>
      </c>
      <c r="H2665" s="190" t="s">
        <v>147</v>
      </c>
      <c r="I2665" s="190" t="s">
        <v>146</v>
      </c>
      <c r="J2665" s="190" t="s">
        <v>146</v>
      </c>
      <c r="K2665" s="190" t="s">
        <v>146</v>
      </c>
      <c r="L2665" s="190" t="s">
        <v>146</v>
      </c>
      <c r="M2665" s="190" t="s">
        <v>146</v>
      </c>
      <c r="N2665" s="190" t="s">
        <v>146</v>
      </c>
    </row>
    <row r="2666" spans="1:14" x14ac:dyDescent="0.2">
      <c r="A2666" s="190">
        <v>813555</v>
      </c>
      <c r="B2666" s="190" t="s">
        <v>58</v>
      </c>
      <c r="C2666" s="190" t="s">
        <v>147</v>
      </c>
      <c r="D2666" s="190" t="s">
        <v>147</v>
      </c>
      <c r="E2666" s="190" t="s">
        <v>147</v>
      </c>
      <c r="F2666" s="190" t="s">
        <v>146</v>
      </c>
      <c r="G2666" s="190" t="s">
        <v>147</v>
      </c>
      <c r="H2666" s="190" t="s">
        <v>147</v>
      </c>
      <c r="I2666" s="190" t="s">
        <v>146</v>
      </c>
      <c r="J2666" s="190" t="s">
        <v>146</v>
      </c>
      <c r="K2666" s="190" t="s">
        <v>146</v>
      </c>
      <c r="L2666" s="190" t="s">
        <v>146</v>
      </c>
      <c r="M2666" s="190" t="s">
        <v>146</v>
      </c>
      <c r="N2666" s="190" t="s">
        <v>146</v>
      </c>
    </row>
    <row r="2667" spans="1:14" x14ac:dyDescent="0.2">
      <c r="A2667" s="190">
        <v>813556</v>
      </c>
      <c r="B2667" s="190" t="s">
        <v>58</v>
      </c>
      <c r="C2667" s="190" t="s">
        <v>147</v>
      </c>
      <c r="E2667" s="190" t="s">
        <v>147</v>
      </c>
      <c r="F2667" s="190" t="s">
        <v>147</v>
      </c>
      <c r="H2667" s="190" t="s">
        <v>147</v>
      </c>
      <c r="I2667" s="190" t="s">
        <v>146</v>
      </c>
      <c r="J2667" s="190" t="s">
        <v>146</v>
      </c>
      <c r="K2667" s="190" t="s">
        <v>146</v>
      </c>
      <c r="L2667" s="190" t="s">
        <v>146</v>
      </c>
      <c r="M2667" s="190" t="s">
        <v>146</v>
      </c>
      <c r="N2667" s="190" t="s">
        <v>146</v>
      </c>
    </row>
    <row r="2668" spans="1:14" x14ac:dyDescent="0.2">
      <c r="A2668" s="190">
        <v>813557</v>
      </c>
      <c r="B2668" s="190" t="s">
        <v>58</v>
      </c>
      <c r="C2668" s="190" t="s">
        <v>147</v>
      </c>
      <c r="D2668" s="190" t="s">
        <v>147</v>
      </c>
      <c r="E2668" s="190" t="s">
        <v>147</v>
      </c>
      <c r="F2668" s="190" t="s">
        <v>147</v>
      </c>
      <c r="G2668" s="190" t="s">
        <v>147</v>
      </c>
      <c r="H2668" s="190" t="s">
        <v>147</v>
      </c>
      <c r="I2668" s="190" t="s">
        <v>146</v>
      </c>
      <c r="J2668" s="190" t="s">
        <v>146</v>
      </c>
      <c r="K2668" s="190" t="s">
        <v>146</v>
      </c>
      <c r="L2668" s="190" t="s">
        <v>146</v>
      </c>
      <c r="M2668" s="190" t="s">
        <v>146</v>
      </c>
      <c r="N2668" s="190" t="s">
        <v>146</v>
      </c>
    </row>
    <row r="2669" spans="1:14" x14ac:dyDescent="0.2">
      <c r="A2669" s="190">
        <v>813558</v>
      </c>
      <c r="B2669" s="190" t="s">
        <v>58</v>
      </c>
      <c r="C2669" s="190" t="s">
        <v>147</v>
      </c>
      <c r="D2669" s="190" t="s">
        <v>147</v>
      </c>
      <c r="E2669" s="190" t="s">
        <v>147</v>
      </c>
      <c r="F2669" s="190" t="s">
        <v>147</v>
      </c>
      <c r="G2669" s="190" t="s">
        <v>147</v>
      </c>
      <c r="H2669" s="190" t="s">
        <v>147</v>
      </c>
      <c r="I2669" s="190" t="s">
        <v>146</v>
      </c>
      <c r="J2669" s="190" t="s">
        <v>146</v>
      </c>
      <c r="K2669" s="190" t="s">
        <v>146</v>
      </c>
      <c r="L2669" s="190" t="s">
        <v>146</v>
      </c>
      <c r="M2669" s="190" t="s">
        <v>146</v>
      </c>
      <c r="N2669" s="190" t="s">
        <v>146</v>
      </c>
    </row>
    <row r="2670" spans="1:14" x14ac:dyDescent="0.2">
      <c r="A2670" s="190">
        <v>813559</v>
      </c>
      <c r="B2670" s="190" t="s">
        <v>58</v>
      </c>
      <c r="C2670" s="190" t="s">
        <v>145</v>
      </c>
      <c r="D2670" s="190" t="s">
        <v>145</v>
      </c>
      <c r="F2670" s="190" t="s">
        <v>145</v>
      </c>
      <c r="H2670" s="190" t="s">
        <v>145</v>
      </c>
      <c r="N2670" s="190" t="s">
        <v>145</v>
      </c>
    </row>
    <row r="2671" spans="1:14" x14ac:dyDescent="0.2">
      <c r="A2671" s="190">
        <v>813560</v>
      </c>
      <c r="B2671" s="190" t="s">
        <v>58</v>
      </c>
      <c r="C2671" s="190" t="s">
        <v>147</v>
      </c>
      <c r="D2671" s="190" t="s">
        <v>147</v>
      </c>
      <c r="E2671" s="190" t="s">
        <v>147</v>
      </c>
      <c r="F2671" s="190" t="s">
        <v>147</v>
      </c>
      <c r="G2671" s="190" t="s">
        <v>147</v>
      </c>
      <c r="H2671" s="190" t="s">
        <v>147</v>
      </c>
      <c r="I2671" s="190" t="s">
        <v>146</v>
      </c>
      <c r="J2671" s="190" t="s">
        <v>146</v>
      </c>
      <c r="K2671" s="190" t="s">
        <v>146</v>
      </c>
      <c r="L2671" s="190" t="s">
        <v>146</v>
      </c>
      <c r="M2671" s="190" t="s">
        <v>146</v>
      </c>
      <c r="N2671" s="190" t="s">
        <v>146</v>
      </c>
    </row>
    <row r="2672" spans="1:14" x14ac:dyDescent="0.2">
      <c r="A2672" s="190">
        <v>813561</v>
      </c>
      <c r="B2672" s="190" t="s">
        <v>58</v>
      </c>
      <c r="C2672" s="190" t="s">
        <v>147</v>
      </c>
      <c r="D2672" s="190" t="s">
        <v>147</v>
      </c>
      <c r="E2672" s="190" t="s">
        <v>147</v>
      </c>
      <c r="F2672" s="190" t="s">
        <v>147</v>
      </c>
      <c r="G2672" s="190" t="s">
        <v>147</v>
      </c>
      <c r="H2672" s="190" t="s">
        <v>147</v>
      </c>
      <c r="I2672" s="190" t="s">
        <v>146</v>
      </c>
      <c r="J2672" s="190" t="s">
        <v>146</v>
      </c>
      <c r="K2672" s="190" t="s">
        <v>146</v>
      </c>
      <c r="L2672" s="190" t="s">
        <v>146</v>
      </c>
      <c r="M2672" s="190" t="s">
        <v>146</v>
      </c>
      <c r="N2672" s="190" t="s">
        <v>146</v>
      </c>
    </row>
    <row r="2673" spans="1:14" x14ac:dyDescent="0.2">
      <c r="A2673" s="190">
        <v>813562</v>
      </c>
      <c r="B2673" s="190" t="s">
        <v>58</v>
      </c>
      <c r="C2673" s="190" t="s">
        <v>147</v>
      </c>
      <c r="D2673" s="190" t="s">
        <v>147</v>
      </c>
      <c r="E2673" s="190" t="s">
        <v>147</v>
      </c>
      <c r="F2673" s="190" t="s">
        <v>147</v>
      </c>
      <c r="G2673" s="190" t="s">
        <v>147</v>
      </c>
      <c r="H2673" s="190" t="s">
        <v>147</v>
      </c>
      <c r="I2673" s="190" t="s">
        <v>146</v>
      </c>
      <c r="J2673" s="190" t="s">
        <v>146</v>
      </c>
      <c r="K2673" s="190" t="s">
        <v>146</v>
      </c>
      <c r="L2673" s="190" t="s">
        <v>146</v>
      </c>
      <c r="M2673" s="190" t="s">
        <v>146</v>
      </c>
      <c r="N2673" s="190" t="s">
        <v>146</v>
      </c>
    </row>
    <row r="2674" spans="1:14" x14ac:dyDescent="0.2">
      <c r="A2674" s="190">
        <v>813563</v>
      </c>
      <c r="B2674" s="190" t="s">
        <v>58</v>
      </c>
      <c r="D2674" s="190" t="s">
        <v>147</v>
      </c>
      <c r="E2674" s="190" t="s">
        <v>147</v>
      </c>
      <c r="F2674" s="190" t="s">
        <v>147</v>
      </c>
      <c r="G2674" s="190" t="s">
        <v>146</v>
      </c>
      <c r="H2674" s="190" t="s">
        <v>147</v>
      </c>
      <c r="I2674" s="190" t="s">
        <v>146</v>
      </c>
      <c r="J2674" s="190" t="s">
        <v>146</v>
      </c>
      <c r="K2674" s="190" t="s">
        <v>146</v>
      </c>
      <c r="L2674" s="190" t="s">
        <v>146</v>
      </c>
      <c r="M2674" s="190" t="s">
        <v>146</v>
      </c>
      <c r="N2674" s="190" t="s">
        <v>146</v>
      </c>
    </row>
    <row r="2675" spans="1:14" x14ac:dyDescent="0.2">
      <c r="A2675" s="190">
        <v>813564</v>
      </c>
      <c r="B2675" s="190" t="s">
        <v>58</v>
      </c>
      <c r="C2675" s="190" t="s">
        <v>145</v>
      </c>
      <c r="D2675" s="190" t="s">
        <v>147</v>
      </c>
      <c r="E2675" s="190" t="s">
        <v>146</v>
      </c>
      <c r="F2675" s="190" t="s">
        <v>145</v>
      </c>
      <c r="G2675" s="190" t="s">
        <v>145</v>
      </c>
      <c r="H2675" s="190" t="s">
        <v>146</v>
      </c>
      <c r="I2675" s="190" t="s">
        <v>146</v>
      </c>
      <c r="J2675" s="190" t="s">
        <v>146</v>
      </c>
      <c r="K2675" s="190" t="s">
        <v>146</v>
      </c>
      <c r="L2675" s="190" t="s">
        <v>146</v>
      </c>
      <c r="M2675" s="190" t="s">
        <v>146</v>
      </c>
      <c r="N2675" s="190" t="s">
        <v>146</v>
      </c>
    </row>
    <row r="2676" spans="1:14" x14ac:dyDescent="0.2">
      <c r="A2676" s="190">
        <v>813565</v>
      </c>
      <c r="B2676" s="190" t="s">
        <v>58</v>
      </c>
      <c r="C2676" s="190" t="s">
        <v>147</v>
      </c>
      <c r="D2676" s="190" t="s">
        <v>146</v>
      </c>
      <c r="E2676" s="190" t="s">
        <v>147</v>
      </c>
      <c r="F2676" s="190" t="s">
        <v>147</v>
      </c>
      <c r="G2676" s="190" t="s">
        <v>147</v>
      </c>
      <c r="H2676" s="190" t="s">
        <v>146</v>
      </c>
      <c r="I2676" s="190" t="s">
        <v>146</v>
      </c>
      <c r="J2676" s="190" t="s">
        <v>146</v>
      </c>
      <c r="K2676" s="190" t="s">
        <v>146</v>
      </c>
      <c r="L2676" s="190" t="s">
        <v>146</v>
      </c>
      <c r="M2676" s="190" t="s">
        <v>146</v>
      </c>
      <c r="N2676" s="190" t="s">
        <v>146</v>
      </c>
    </row>
    <row r="2677" spans="1:14" x14ac:dyDescent="0.2">
      <c r="A2677" s="190">
        <v>813566</v>
      </c>
      <c r="B2677" s="190" t="s">
        <v>58</v>
      </c>
      <c r="C2677" s="190" t="s">
        <v>146</v>
      </c>
      <c r="D2677" s="190" t="s">
        <v>146</v>
      </c>
      <c r="E2677" s="190" t="s">
        <v>147</v>
      </c>
      <c r="F2677" s="190" t="s">
        <v>147</v>
      </c>
      <c r="G2677" s="190" t="s">
        <v>147</v>
      </c>
      <c r="H2677" s="190" t="s">
        <v>147</v>
      </c>
      <c r="I2677" s="190" t="s">
        <v>146</v>
      </c>
      <c r="J2677" s="190" t="s">
        <v>146</v>
      </c>
      <c r="K2677" s="190" t="s">
        <v>146</v>
      </c>
      <c r="L2677" s="190" t="s">
        <v>146</v>
      </c>
      <c r="M2677" s="190" t="s">
        <v>146</v>
      </c>
      <c r="N2677" s="190" t="s">
        <v>146</v>
      </c>
    </row>
    <row r="2678" spans="1:14" x14ac:dyDescent="0.2">
      <c r="A2678" s="190">
        <v>813567</v>
      </c>
      <c r="B2678" s="190" t="s">
        <v>58</v>
      </c>
      <c r="C2678" s="190" t="s">
        <v>145</v>
      </c>
      <c r="F2678" s="190" t="s">
        <v>145</v>
      </c>
      <c r="J2678" s="190" t="s">
        <v>145</v>
      </c>
      <c r="K2678" s="190" t="s">
        <v>145</v>
      </c>
      <c r="N2678" s="190" t="s">
        <v>145</v>
      </c>
    </row>
    <row r="2679" spans="1:14" x14ac:dyDescent="0.2">
      <c r="A2679" s="190">
        <v>813569</v>
      </c>
      <c r="B2679" s="190" t="s">
        <v>58</v>
      </c>
      <c r="D2679" s="190" t="s">
        <v>147</v>
      </c>
      <c r="E2679" s="190" t="s">
        <v>145</v>
      </c>
      <c r="G2679" s="190" t="s">
        <v>146</v>
      </c>
      <c r="H2679" s="190" t="s">
        <v>147</v>
      </c>
      <c r="J2679" s="190" t="s">
        <v>146</v>
      </c>
      <c r="K2679" s="190" t="s">
        <v>146</v>
      </c>
      <c r="L2679" s="190" t="s">
        <v>146</v>
      </c>
      <c r="M2679" s="190" t="s">
        <v>146</v>
      </c>
      <c r="N2679" s="190" t="s">
        <v>146</v>
      </c>
    </row>
    <row r="2680" spans="1:14" x14ac:dyDescent="0.2">
      <c r="A2680" s="190">
        <v>813570</v>
      </c>
      <c r="B2680" s="190" t="s">
        <v>58</v>
      </c>
      <c r="C2680" s="190" t="s">
        <v>147</v>
      </c>
      <c r="D2680" s="190" t="s">
        <v>147</v>
      </c>
      <c r="E2680" s="190" t="s">
        <v>147</v>
      </c>
      <c r="F2680" s="190" t="s">
        <v>147</v>
      </c>
      <c r="G2680" s="190" t="s">
        <v>147</v>
      </c>
      <c r="I2680" s="190" t="s">
        <v>146</v>
      </c>
      <c r="J2680" s="190" t="s">
        <v>147</v>
      </c>
      <c r="K2680" s="190" t="s">
        <v>147</v>
      </c>
      <c r="L2680" s="190" t="s">
        <v>146</v>
      </c>
      <c r="M2680" s="190" t="s">
        <v>146</v>
      </c>
      <c r="N2680" s="190" t="s">
        <v>147</v>
      </c>
    </row>
    <row r="2681" spans="1:14" x14ac:dyDescent="0.2">
      <c r="A2681" s="190">
        <v>813571</v>
      </c>
      <c r="B2681" s="190" t="s">
        <v>58</v>
      </c>
      <c r="C2681" s="190" t="s">
        <v>147</v>
      </c>
      <c r="D2681" s="190" t="s">
        <v>147</v>
      </c>
      <c r="E2681" s="190" t="s">
        <v>146</v>
      </c>
      <c r="F2681" s="190" t="s">
        <v>146</v>
      </c>
      <c r="G2681" s="190" t="s">
        <v>147</v>
      </c>
      <c r="H2681" s="190" t="s">
        <v>147</v>
      </c>
      <c r="I2681" s="190" t="s">
        <v>146</v>
      </c>
      <c r="J2681" s="190" t="s">
        <v>146</v>
      </c>
      <c r="K2681" s="190" t="s">
        <v>146</v>
      </c>
      <c r="L2681" s="190" t="s">
        <v>146</v>
      </c>
      <c r="M2681" s="190" t="s">
        <v>146</v>
      </c>
      <c r="N2681" s="190" t="s">
        <v>146</v>
      </c>
    </row>
    <row r="2682" spans="1:14" x14ac:dyDescent="0.2">
      <c r="A2682" s="190">
        <v>813572</v>
      </c>
      <c r="B2682" s="190" t="s">
        <v>58</v>
      </c>
      <c r="C2682" s="190" t="s">
        <v>147</v>
      </c>
      <c r="D2682" s="190" t="s">
        <v>147</v>
      </c>
      <c r="E2682" s="190" t="s">
        <v>147</v>
      </c>
      <c r="F2682" s="190" t="s">
        <v>146</v>
      </c>
      <c r="G2682" s="190" t="s">
        <v>147</v>
      </c>
      <c r="H2682" s="190" t="s">
        <v>147</v>
      </c>
      <c r="I2682" s="190" t="s">
        <v>146</v>
      </c>
      <c r="J2682" s="190" t="s">
        <v>146</v>
      </c>
      <c r="K2682" s="190" t="s">
        <v>146</v>
      </c>
      <c r="L2682" s="190" t="s">
        <v>146</v>
      </c>
      <c r="M2682" s="190" t="s">
        <v>146</v>
      </c>
      <c r="N2682" s="190" t="s">
        <v>146</v>
      </c>
    </row>
    <row r="2683" spans="1:14" x14ac:dyDescent="0.2">
      <c r="A2683" s="190">
        <v>813573</v>
      </c>
      <c r="B2683" s="190" t="s">
        <v>58</v>
      </c>
      <c r="C2683" s="190" t="s">
        <v>147</v>
      </c>
      <c r="D2683" s="190" t="s">
        <v>147</v>
      </c>
      <c r="F2683" s="190" t="s">
        <v>146</v>
      </c>
      <c r="G2683" s="190" t="s">
        <v>147</v>
      </c>
      <c r="H2683" s="190" t="s">
        <v>147</v>
      </c>
      <c r="I2683" s="190" t="s">
        <v>147</v>
      </c>
      <c r="J2683" s="190" t="s">
        <v>147</v>
      </c>
      <c r="K2683" s="190" t="s">
        <v>147</v>
      </c>
      <c r="M2683" s="190" t="s">
        <v>146</v>
      </c>
      <c r="N2683" s="190" t="s">
        <v>147</v>
      </c>
    </row>
    <row r="2684" spans="1:14" x14ac:dyDescent="0.2">
      <c r="A2684" s="190">
        <v>813574</v>
      </c>
      <c r="B2684" s="190" t="s">
        <v>58</v>
      </c>
      <c r="C2684" s="190" t="s">
        <v>147</v>
      </c>
      <c r="D2684" s="190" t="s">
        <v>147</v>
      </c>
      <c r="E2684" s="190" t="s">
        <v>147</v>
      </c>
      <c r="F2684" s="190" t="s">
        <v>147</v>
      </c>
      <c r="G2684" s="190" t="s">
        <v>147</v>
      </c>
      <c r="H2684" s="190" t="s">
        <v>146</v>
      </c>
      <c r="I2684" s="190" t="s">
        <v>146</v>
      </c>
      <c r="J2684" s="190" t="s">
        <v>146</v>
      </c>
      <c r="K2684" s="190" t="s">
        <v>146</v>
      </c>
      <c r="L2684" s="190" t="s">
        <v>146</v>
      </c>
      <c r="M2684" s="190" t="s">
        <v>146</v>
      </c>
      <c r="N2684" s="190" t="s">
        <v>146</v>
      </c>
    </row>
    <row r="2685" spans="1:14" x14ac:dyDescent="0.2">
      <c r="A2685" s="190">
        <v>813576</v>
      </c>
      <c r="B2685" s="190" t="s">
        <v>58</v>
      </c>
      <c r="D2685" s="190" t="s">
        <v>145</v>
      </c>
      <c r="E2685" s="190" t="s">
        <v>147</v>
      </c>
      <c r="F2685" s="190" t="s">
        <v>145</v>
      </c>
      <c r="J2685" s="190" t="s">
        <v>147</v>
      </c>
      <c r="M2685" s="190" t="s">
        <v>147</v>
      </c>
    </row>
    <row r="2686" spans="1:14" x14ac:dyDescent="0.2">
      <c r="A2686" s="190">
        <v>813577</v>
      </c>
      <c r="B2686" s="190" t="s">
        <v>58</v>
      </c>
      <c r="C2686" s="190" t="s">
        <v>147</v>
      </c>
      <c r="D2686" s="190" t="s">
        <v>147</v>
      </c>
      <c r="E2686" s="190" t="s">
        <v>147</v>
      </c>
      <c r="F2686" s="190" t="s">
        <v>147</v>
      </c>
      <c r="G2686" s="190" t="s">
        <v>147</v>
      </c>
      <c r="H2686" s="190" t="s">
        <v>146</v>
      </c>
      <c r="I2686" s="190" t="s">
        <v>146</v>
      </c>
      <c r="J2686" s="190" t="s">
        <v>146</v>
      </c>
      <c r="K2686" s="190" t="s">
        <v>146</v>
      </c>
      <c r="L2686" s="190" t="s">
        <v>146</v>
      </c>
      <c r="M2686" s="190" t="s">
        <v>146</v>
      </c>
      <c r="N2686" s="190" t="s">
        <v>146</v>
      </c>
    </row>
    <row r="2687" spans="1:14" x14ac:dyDescent="0.2">
      <c r="A2687" s="190">
        <v>813578</v>
      </c>
      <c r="B2687" s="190" t="s">
        <v>58</v>
      </c>
      <c r="C2687" s="190" t="s">
        <v>147</v>
      </c>
      <c r="D2687" s="190" t="s">
        <v>146</v>
      </c>
      <c r="E2687" s="190" t="s">
        <v>147</v>
      </c>
      <c r="F2687" s="190" t="s">
        <v>147</v>
      </c>
      <c r="G2687" s="190" t="s">
        <v>147</v>
      </c>
      <c r="H2687" s="190" t="s">
        <v>147</v>
      </c>
      <c r="I2687" s="190" t="s">
        <v>146</v>
      </c>
      <c r="J2687" s="190" t="s">
        <v>146</v>
      </c>
      <c r="K2687" s="190" t="s">
        <v>146</v>
      </c>
      <c r="L2687" s="190" t="s">
        <v>146</v>
      </c>
      <c r="M2687" s="190" t="s">
        <v>146</v>
      </c>
      <c r="N2687" s="190" t="s">
        <v>146</v>
      </c>
    </row>
    <row r="2688" spans="1:14" x14ac:dyDescent="0.2">
      <c r="A2688" s="190">
        <v>813579</v>
      </c>
      <c r="B2688" s="190" t="s">
        <v>58</v>
      </c>
      <c r="C2688" s="190" t="s">
        <v>147</v>
      </c>
      <c r="D2688" s="190" t="s">
        <v>146</v>
      </c>
      <c r="E2688" s="190" t="s">
        <v>146</v>
      </c>
      <c r="F2688" s="190" t="s">
        <v>146</v>
      </c>
      <c r="G2688" s="190" t="s">
        <v>147</v>
      </c>
      <c r="H2688" s="190" t="s">
        <v>147</v>
      </c>
      <c r="I2688" s="190" t="s">
        <v>146</v>
      </c>
      <c r="J2688" s="190" t="s">
        <v>146</v>
      </c>
      <c r="K2688" s="190" t="s">
        <v>146</v>
      </c>
      <c r="L2688" s="190" t="s">
        <v>146</v>
      </c>
      <c r="M2688" s="190" t="s">
        <v>146</v>
      </c>
      <c r="N2688" s="190" t="s">
        <v>146</v>
      </c>
    </row>
    <row r="2689" spans="1:14" x14ac:dyDescent="0.2">
      <c r="A2689" s="190">
        <v>813581</v>
      </c>
      <c r="B2689" s="190" t="s">
        <v>58</v>
      </c>
      <c r="C2689" s="190" t="s">
        <v>145</v>
      </c>
      <c r="E2689" s="190" t="s">
        <v>145</v>
      </c>
      <c r="F2689" s="190" t="s">
        <v>145</v>
      </c>
      <c r="H2689" s="190" t="s">
        <v>145</v>
      </c>
      <c r="I2689" s="190" t="s">
        <v>146</v>
      </c>
      <c r="J2689" s="190" t="s">
        <v>146</v>
      </c>
      <c r="K2689" s="190" t="s">
        <v>146</v>
      </c>
      <c r="L2689" s="190" t="s">
        <v>146</v>
      </c>
      <c r="M2689" s="190" t="s">
        <v>146</v>
      </c>
      <c r="N2689" s="190" t="s">
        <v>146</v>
      </c>
    </row>
    <row r="2690" spans="1:14" x14ac:dyDescent="0.2">
      <c r="A2690" s="190">
        <v>813582</v>
      </c>
      <c r="B2690" s="190" t="s">
        <v>58</v>
      </c>
      <c r="C2690" s="190" t="s">
        <v>147</v>
      </c>
      <c r="D2690" s="190" t="s">
        <v>147</v>
      </c>
      <c r="E2690" s="190" t="s">
        <v>147</v>
      </c>
      <c r="F2690" s="190" t="s">
        <v>147</v>
      </c>
      <c r="G2690" s="190" t="s">
        <v>147</v>
      </c>
      <c r="H2690" s="190" t="s">
        <v>147</v>
      </c>
      <c r="I2690" s="190" t="s">
        <v>146</v>
      </c>
      <c r="J2690" s="190" t="s">
        <v>146</v>
      </c>
      <c r="K2690" s="190" t="s">
        <v>146</v>
      </c>
      <c r="L2690" s="190" t="s">
        <v>146</v>
      </c>
      <c r="M2690" s="190" t="s">
        <v>146</v>
      </c>
      <c r="N2690" s="190" t="s">
        <v>146</v>
      </c>
    </row>
    <row r="2691" spans="1:14" x14ac:dyDescent="0.2">
      <c r="A2691" s="190">
        <v>813583</v>
      </c>
      <c r="B2691" s="190" t="s">
        <v>58</v>
      </c>
      <c r="C2691" s="190" t="s">
        <v>147</v>
      </c>
      <c r="D2691" s="190" t="s">
        <v>147</v>
      </c>
      <c r="E2691" s="190" t="s">
        <v>147</v>
      </c>
      <c r="F2691" s="190" t="s">
        <v>147</v>
      </c>
      <c r="H2691" s="190" t="s">
        <v>147</v>
      </c>
      <c r="I2691" s="190" t="s">
        <v>146</v>
      </c>
      <c r="J2691" s="190" t="s">
        <v>146</v>
      </c>
      <c r="K2691" s="190" t="s">
        <v>146</v>
      </c>
      <c r="L2691" s="190" t="s">
        <v>146</v>
      </c>
      <c r="M2691" s="190" t="s">
        <v>146</v>
      </c>
      <c r="N2691" s="190" t="s">
        <v>146</v>
      </c>
    </row>
    <row r="2692" spans="1:14" x14ac:dyDescent="0.2">
      <c r="A2692" s="190">
        <v>813584</v>
      </c>
      <c r="B2692" s="190" t="s">
        <v>58</v>
      </c>
      <c r="D2692" s="190" t="s">
        <v>147</v>
      </c>
      <c r="E2692" s="190" t="s">
        <v>147</v>
      </c>
      <c r="F2692" s="190" t="s">
        <v>147</v>
      </c>
      <c r="G2692" s="190" t="s">
        <v>147</v>
      </c>
      <c r="I2692" s="190" t="s">
        <v>146</v>
      </c>
      <c r="J2692" s="190" t="s">
        <v>146</v>
      </c>
      <c r="K2692" s="190" t="s">
        <v>146</v>
      </c>
      <c r="L2692" s="190" t="s">
        <v>146</v>
      </c>
      <c r="M2692" s="190" t="s">
        <v>146</v>
      </c>
      <c r="N2692" s="190" t="s">
        <v>146</v>
      </c>
    </row>
    <row r="2693" spans="1:14" x14ac:dyDescent="0.2">
      <c r="A2693" s="190">
        <v>813588</v>
      </c>
      <c r="B2693" s="190" t="s">
        <v>58</v>
      </c>
      <c r="C2693" s="190" t="s">
        <v>147</v>
      </c>
      <c r="D2693" s="190" t="s">
        <v>147</v>
      </c>
      <c r="E2693" s="190" t="s">
        <v>147</v>
      </c>
      <c r="F2693" s="190" t="s">
        <v>147</v>
      </c>
      <c r="G2693" s="190" t="s">
        <v>146</v>
      </c>
      <c r="H2693" s="190" t="s">
        <v>147</v>
      </c>
      <c r="I2693" s="190" t="s">
        <v>146</v>
      </c>
      <c r="J2693" s="190" t="s">
        <v>146</v>
      </c>
      <c r="K2693" s="190" t="s">
        <v>146</v>
      </c>
      <c r="L2693" s="190" t="s">
        <v>146</v>
      </c>
      <c r="M2693" s="190" t="s">
        <v>146</v>
      </c>
      <c r="N2693" s="190" t="s">
        <v>146</v>
      </c>
    </row>
    <row r="2694" spans="1:14" x14ac:dyDescent="0.2">
      <c r="A2694" s="190">
        <v>813591</v>
      </c>
      <c r="B2694" s="190" t="s">
        <v>58</v>
      </c>
      <c r="C2694" s="190" t="s">
        <v>147</v>
      </c>
      <c r="D2694" s="190" t="s">
        <v>147</v>
      </c>
      <c r="E2694" s="190" t="s">
        <v>147</v>
      </c>
      <c r="F2694" s="190" t="s">
        <v>147</v>
      </c>
      <c r="G2694" s="190" t="s">
        <v>147</v>
      </c>
      <c r="I2694" s="190" t="s">
        <v>146</v>
      </c>
      <c r="J2694" s="190" t="s">
        <v>146</v>
      </c>
      <c r="K2694" s="190" t="s">
        <v>146</v>
      </c>
      <c r="L2694" s="190" t="s">
        <v>146</v>
      </c>
      <c r="M2694" s="190" t="s">
        <v>146</v>
      </c>
      <c r="N2694" s="190" t="s">
        <v>146</v>
      </c>
    </row>
    <row r="2695" spans="1:14" x14ac:dyDescent="0.2">
      <c r="A2695" s="190">
        <v>813593</v>
      </c>
      <c r="B2695" s="190" t="s">
        <v>58</v>
      </c>
      <c r="C2695" s="190" t="s">
        <v>147</v>
      </c>
      <c r="D2695" s="190" t="s">
        <v>147</v>
      </c>
      <c r="E2695" s="190" t="s">
        <v>147</v>
      </c>
      <c r="F2695" s="190" t="s">
        <v>147</v>
      </c>
      <c r="G2695" s="190" t="s">
        <v>147</v>
      </c>
      <c r="H2695" s="190" t="s">
        <v>147</v>
      </c>
      <c r="I2695" s="190" t="s">
        <v>146</v>
      </c>
      <c r="J2695" s="190" t="s">
        <v>146</v>
      </c>
      <c r="K2695" s="190" t="s">
        <v>146</v>
      </c>
      <c r="L2695" s="190" t="s">
        <v>146</v>
      </c>
      <c r="M2695" s="190" t="s">
        <v>146</v>
      </c>
      <c r="N2695" s="190" t="s">
        <v>146</v>
      </c>
    </row>
    <row r="2696" spans="1:14" x14ac:dyDescent="0.2">
      <c r="A2696" s="190">
        <v>813594</v>
      </c>
      <c r="B2696" s="190" t="s">
        <v>58</v>
      </c>
      <c r="C2696" s="190" t="s">
        <v>147</v>
      </c>
      <c r="D2696" s="190" t="s">
        <v>147</v>
      </c>
      <c r="E2696" s="190" t="s">
        <v>147</v>
      </c>
      <c r="F2696" s="190" t="s">
        <v>147</v>
      </c>
      <c r="G2696" s="190" t="s">
        <v>147</v>
      </c>
      <c r="H2696" s="190" t="s">
        <v>146</v>
      </c>
      <c r="I2696" s="190" t="s">
        <v>146</v>
      </c>
      <c r="J2696" s="190" t="s">
        <v>146</v>
      </c>
      <c r="K2696" s="190" t="s">
        <v>146</v>
      </c>
      <c r="L2696" s="190" t="s">
        <v>146</v>
      </c>
      <c r="M2696" s="190" t="s">
        <v>146</v>
      </c>
      <c r="N2696" s="190" t="s">
        <v>146</v>
      </c>
    </row>
    <row r="2697" spans="1:14" x14ac:dyDescent="0.2">
      <c r="A2697" s="190">
        <v>813597</v>
      </c>
      <c r="B2697" s="190" t="s">
        <v>58</v>
      </c>
      <c r="C2697" s="190" t="s">
        <v>145</v>
      </c>
      <c r="D2697" s="190" t="s">
        <v>145</v>
      </c>
      <c r="E2697" s="190" t="s">
        <v>145</v>
      </c>
      <c r="F2697" s="190" t="s">
        <v>145</v>
      </c>
      <c r="G2697" s="190" t="s">
        <v>145</v>
      </c>
      <c r="H2697" s="190" t="s">
        <v>145</v>
      </c>
      <c r="I2697" s="190" t="s">
        <v>147</v>
      </c>
      <c r="K2697" s="190" t="s">
        <v>147</v>
      </c>
      <c r="L2697" s="190" t="s">
        <v>147</v>
      </c>
      <c r="M2697" s="190" t="s">
        <v>147</v>
      </c>
      <c r="N2697" s="190" t="s">
        <v>147</v>
      </c>
    </row>
    <row r="2698" spans="1:14" x14ac:dyDescent="0.2">
      <c r="A2698" s="190">
        <v>813598</v>
      </c>
      <c r="B2698" s="190" t="s">
        <v>58</v>
      </c>
      <c r="C2698" s="190" t="s">
        <v>147</v>
      </c>
      <c r="D2698" s="190" t="s">
        <v>146</v>
      </c>
      <c r="E2698" s="190" t="s">
        <v>147</v>
      </c>
      <c r="F2698" s="190" t="s">
        <v>147</v>
      </c>
      <c r="G2698" s="190" t="s">
        <v>147</v>
      </c>
      <c r="H2698" s="190" t="s">
        <v>147</v>
      </c>
      <c r="I2698" s="190" t="s">
        <v>146</v>
      </c>
      <c r="J2698" s="190" t="s">
        <v>146</v>
      </c>
      <c r="K2698" s="190" t="s">
        <v>146</v>
      </c>
      <c r="L2698" s="190" t="s">
        <v>146</v>
      </c>
      <c r="M2698" s="190" t="s">
        <v>146</v>
      </c>
      <c r="N2698" s="190" t="s">
        <v>146</v>
      </c>
    </row>
    <row r="2699" spans="1:14" x14ac:dyDescent="0.2">
      <c r="A2699" s="190">
        <v>813599</v>
      </c>
      <c r="B2699" s="190" t="s">
        <v>58</v>
      </c>
      <c r="C2699" s="190" t="s">
        <v>147</v>
      </c>
      <c r="D2699" s="190" t="s">
        <v>147</v>
      </c>
      <c r="E2699" s="190" t="s">
        <v>147</v>
      </c>
      <c r="F2699" s="190" t="s">
        <v>147</v>
      </c>
      <c r="G2699" s="190" t="s">
        <v>147</v>
      </c>
      <c r="H2699" s="190" t="s">
        <v>146</v>
      </c>
      <c r="I2699" s="190" t="s">
        <v>146</v>
      </c>
      <c r="J2699" s="190" t="s">
        <v>146</v>
      </c>
      <c r="K2699" s="190" t="s">
        <v>146</v>
      </c>
      <c r="L2699" s="190" t="s">
        <v>146</v>
      </c>
      <c r="M2699" s="190" t="s">
        <v>146</v>
      </c>
      <c r="N2699" s="190" t="s">
        <v>146</v>
      </c>
    </row>
    <row r="2700" spans="1:14" x14ac:dyDescent="0.2">
      <c r="A2700" s="190">
        <v>813600</v>
      </c>
      <c r="B2700" s="190" t="s">
        <v>58</v>
      </c>
      <c r="C2700" s="190" t="s">
        <v>147</v>
      </c>
      <c r="D2700" s="190" t="s">
        <v>147</v>
      </c>
      <c r="E2700" s="190" t="s">
        <v>147</v>
      </c>
      <c r="F2700" s="190" t="s">
        <v>147</v>
      </c>
      <c r="G2700" s="190" t="s">
        <v>147</v>
      </c>
      <c r="H2700" s="190" t="s">
        <v>146</v>
      </c>
      <c r="I2700" s="190" t="s">
        <v>146</v>
      </c>
      <c r="J2700" s="190" t="s">
        <v>146</v>
      </c>
      <c r="K2700" s="190" t="s">
        <v>146</v>
      </c>
      <c r="L2700" s="190" t="s">
        <v>146</v>
      </c>
      <c r="M2700" s="190" t="s">
        <v>146</v>
      </c>
      <c r="N2700" s="190" t="s">
        <v>146</v>
      </c>
    </row>
    <row r="2701" spans="1:14" x14ac:dyDescent="0.2">
      <c r="A2701" s="190">
        <v>813601</v>
      </c>
      <c r="B2701" s="190" t="s">
        <v>58</v>
      </c>
      <c r="C2701" s="190" t="s">
        <v>146</v>
      </c>
      <c r="D2701" s="190" t="s">
        <v>146</v>
      </c>
      <c r="E2701" s="190" t="s">
        <v>146</v>
      </c>
      <c r="F2701" s="190" t="s">
        <v>146</v>
      </c>
      <c r="G2701" s="190" t="s">
        <v>146</v>
      </c>
      <c r="H2701" s="190" t="s">
        <v>146</v>
      </c>
      <c r="I2701" s="190" t="s">
        <v>146</v>
      </c>
      <c r="J2701" s="190" t="s">
        <v>146</v>
      </c>
      <c r="K2701" s="190" t="s">
        <v>146</v>
      </c>
      <c r="L2701" s="190" t="s">
        <v>146</v>
      </c>
      <c r="M2701" s="190" t="s">
        <v>146</v>
      </c>
      <c r="N2701" s="190" t="s">
        <v>146</v>
      </c>
    </row>
    <row r="2702" spans="1:14" x14ac:dyDescent="0.2">
      <c r="A2702" s="190">
        <v>813602</v>
      </c>
      <c r="B2702" s="190" t="s">
        <v>58</v>
      </c>
      <c r="C2702" s="190" t="s">
        <v>147</v>
      </c>
      <c r="D2702" s="190" t="s">
        <v>147</v>
      </c>
      <c r="E2702" s="190" t="s">
        <v>147</v>
      </c>
      <c r="F2702" s="190" t="s">
        <v>147</v>
      </c>
      <c r="G2702" s="190" t="s">
        <v>146</v>
      </c>
      <c r="H2702" s="190" t="s">
        <v>147</v>
      </c>
      <c r="I2702" s="190" t="s">
        <v>146</v>
      </c>
      <c r="J2702" s="190" t="s">
        <v>146</v>
      </c>
      <c r="K2702" s="190" t="s">
        <v>146</v>
      </c>
      <c r="L2702" s="190" t="s">
        <v>146</v>
      </c>
      <c r="M2702" s="190" t="s">
        <v>146</v>
      </c>
      <c r="N2702" s="190" t="s">
        <v>146</v>
      </c>
    </row>
    <row r="2703" spans="1:14" x14ac:dyDescent="0.2">
      <c r="A2703" s="190">
        <v>813603</v>
      </c>
      <c r="B2703" s="190" t="s">
        <v>58</v>
      </c>
      <c r="D2703" s="190" t="s">
        <v>147</v>
      </c>
      <c r="E2703" s="190" t="s">
        <v>147</v>
      </c>
      <c r="F2703" s="190" t="s">
        <v>147</v>
      </c>
      <c r="H2703" s="190" t="s">
        <v>147</v>
      </c>
      <c r="I2703" s="190" t="s">
        <v>146</v>
      </c>
      <c r="J2703" s="190" t="s">
        <v>146</v>
      </c>
      <c r="K2703" s="190" t="s">
        <v>146</v>
      </c>
      <c r="L2703" s="190" t="s">
        <v>146</v>
      </c>
      <c r="M2703" s="190" t="s">
        <v>146</v>
      </c>
      <c r="N2703" s="190" t="s">
        <v>146</v>
      </c>
    </row>
    <row r="2704" spans="1:14" x14ac:dyDescent="0.2">
      <c r="A2704" s="190">
        <v>813604</v>
      </c>
      <c r="B2704" s="190" t="s">
        <v>58</v>
      </c>
      <c r="C2704" s="190" t="s">
        <v>147</v>
      </c>
      <c r="D2704" s="190" t="s">
        <v>147</v>
      </c>
      <c r="E2704" s="190" t="s">
        <v>146</v>
      </c>
      <c r="F2704" s="190" t="s">
        <v>146</v>
      </c>
      <c r="G2704" s="190" t="s">
        <v>146</v>
      </c>
      <c r="H2704" s="190" t="s">
        <v>146</v>
      </c>
      <c r="I2704" s="190" t="s">
        <v>146</v>
      </c>
      <c r="J2704" s="190" t="s">
        <v>146</v>
      </c>
      <c r="K2704" s="190" t="s">
        <v>146</v>
      </c>
      <c r="L2704" s="190" t="s">
        <v>146</v>
      </c>
      <c r="M2704" s="190" t="s">
        <v>146</v>
      </c>
      <c r="N2704" s="190" t="s">
        <v>146</v>
      </c>
    </row>
    <row r="2705" spans="1:14" x14ac:dyDescent="0.2">
      <c r="A2705" s="190">
        <v>813605</v>
      </c>
      <c r="B2705" s="190" t="s">
        <v>58</v>
      </c>
      <c r="C2705" s="190" t="s">
        <v>145</v>
      </c>
      <c r="J2705" s="190" t="s">
        <v>147</v>
      </c>
      <c r="K2705" s="190" t="s">
        <v>146</v>
      </c>
      <c r="L2705" s="190" t="s">
        <v>146</v>
      </c>
      <c r="M2705" s="190" t="s">
        <v>145</v>
      </c>
    </row>
    <row r="2706" spans="1:14" x14ac:dyDescent="0.2">
      <c r="A2706" s="190">
        <v>813606</v>
      </c>
      <c r="B2706" s="190" t="s">
        <v>58</v>
      </c>
      <c r="C2706" s="190" t="s">
        <v>145</v>
      </c>
      <c r="E2706" s="190" t="s">
        <v>147</v>
      </c>
      <c r="F2706" s="190" t="s">
        <v>147</v>
      </c>
      <c r="G2706" s="190" t="s">
        <v>145</v>
      </c>
      <c r="H2706" s="190" t="s">
        <v>145</v>
      </c>
      <c r="I2706" s="190" t="s">
        <v>147</v>
      </c>
      <c r="J2706" s="190" t="s">
        <v>146</v>
      </c>
      <c r="K2706" s="190" t="s">
        <v>147</v>
      </c>
      <c r="L2706" s="190" t="s">
        <v>146</v>
      </c>
      <c r="M2706" s="190" t="s">
        <v>145</v>
      </c>
    </row>
    <row r="2707" spans="1:14" x14ac:dyDescent="0.2">
      <c r="A2707" s="190">
        <v>813607</v>
      </c>
      <c r="B2707" s="190" t="s">
        <v>58</v>
      </c>
      <c r="C2707" s="190" t="s">
        <v>147</v>
      </c>
      <c r="D2707" s="190" t="s">
        <v>146</v>
      </c>
      <c r="E2707" s="190" t="s">
        <v>147</v>
      </c>
      <c r="F2707" s="190" t="s">
        <v>147</v>
      </c>
      <c r="G2707" s="190" t="s">
        <v>147</v>
      </c>
      <c r="H2707" s="190" t="s">
        <v>147</v>
      </c>
      <c r="I2707" s="190" t="s">
        <v>146</v>
      </c>
      <c r="J2707" s="190" t="s">
        <v>146</v>
      </c>
      <c r="K2707" s="190" t="s">
        <v>146</v>
      </c>
      <c r="L2707" s="190" t="s">
        <v>146</v>
      </c>
      <c r="M2707" s="190" t="s">
        <v>146</v>
      </c>
      <c r="N2707" s="190" t="s">
        <v>146</v>
      </c>
    </row>
    <row r="2708" spans="1:14" x14ac:dyDescent="0.2">
      <c r="A2708" s="190">
        <v>813608</v>
      </c>
      <c r="B2708" s="190" t="s">
        <v>58</v>
      </c>
      <c r="C2708" s="190" t="s">
        <v>147</v>
      </c>
      <c r="D2708" s="190" t="s">
        <v>147</v>
      </c>
      <c r="E2708" s="190" t="s">
        <v>146</v>
      </c>
      <c r="F2708" s="190" t="s">
        <v>147</v>
      </c>
      <c r="G2708" s="190" t="s">
        <v>147</v>
      </c>
      <c r="H2708" s="190" t="s">
        <v>146</v>
      </c>
      <c r="I2708" s="190" t="s">
        <v>146</v>
      </c>
      <c r="J2708" s="190" t="s">
        <v>146</v>
      </c>
      <c r="K2708" s="190" t="s">
        <v>146</v>
      </c>
      <c r="L2708" s="190" t="s">
        <v>146</v>
      </c>
      <c r="M2708" s="190" t="s">
        <v>146</v>
      </c>
      <c r="N2708" s="190" t="s">
        <v>146</v>
      </c>
    </row>
    <row r="2709" spans="1:14" x14ac:dyDescent="0.2">
      <c r="A2709" s="190">
        <v>813609</v>
      </c>
      <c r="B2709" s="190" t="s">
        <v>58</v>
      </c>
      <c r="D2709" s="190" t="s">
        <v>145</v>
      </c>
      <c r="K2709" s="190" t="s">
        <v>145</v>
      </c>
      <c r="L2709" s="190" t="s">
        <v>145</v>
      </c>
      <c r="M2709" s="190" t="s">
        <v>145</v>
      </c>
      <c r="N2709" s="190" t="s">
        <v>145</v>
      </c>
    </row>
    <row r="2710" spans="1:14" x14ac:dyDescent="0.2">
      <c r="A2710" s="190">
        <v>813610</v>
      </c>
      <c r="B2710" s="190" t="s">
        <v>58</v>
      </c>
      <c r="D2710" s="190" t="s">
        <v>147</v>
      </c>
      <c r="E2710" s="190" t="s">
        <v>147</v>
      </c>
      <c r="F2710" s="190" t="s">
        <v>147</v>
      </c>
      <c r="H2710" s="190" t="s">
        <v>146</v>
      </c>
      <c r="I2710" s="190" t="s">
        <v>146</v>
      </c>
      <c r="J2710" s="190" t="s">
        <v>146</v>
      </c>
      <c r="K2710" s="190" t="s">
        <v>146</v>
      </c>
      <c r="L2710" s="190" t="s">
        <v>146</v>
      </c>
      <c r="M2710" s="190" t="s">
        <v>146</v>
      </c>
      <c r="N2710" s="190" t="s">
        <v>146</v>
      </c>
    </row>
    <row r="2711" spans="1:14" x14ac:dyDescent="0.2">
      <c r="A2711" s="190">
        <v>813611</v>
      </c>
      <c r="B2711" s="190" t="s">
        <v>58</v>
      </c>
      <c r="C2711" s="190" t="s">
        <v>147</v>
      </c>
      <c r="D2711" s="190" t="s">
        <v>147</v>
      </c>
      <c r="E2711" s="190" t="s">
        <v>147</v>
      </c>
      <c r="F2711" s="190" t="s">
        <v>147</v>
      </c>
      <c r="G2711" s="190" t="s">
        <v>147</v>
      </c>
      <c r="H2711" s="190" t="s">
        <v>147</v>
      </c>
      <c r="I2711" s="190" t="s">
        <v>146</v>
      </c>
      <c r="J2711" s="190" t="s">
        <v>146</v>
      </c>
      <c r="K2711" s="190" t="s">
        <v>146</v>
      </c>
      <c r="L2711" s="190" t="s">
        <v>146</v>
      </c>
      <c r="M2711" s="190" t="s">
        <v>146</v>
      </c>
      <c r="N2711" s="190" t="s">
        <v>146</v>
      </c>
    </row>
    <row r="2712" spans="1:14" x14ac:dyDescent="0.2">
      <c r="A2712" s="190">
        <v>813612</v>
      </c>
      <c r="B2712" s="190" t="s">
        <v>58</v>
      </c>
      <c r="E2712" s="190" t="s">
        <v>145</v>
      </c>
      <c r="F2712" s="190" t="s">
        <v>147</v>
      </c>
      <c r="G2712" s="190" t="s">
        <v>145</v>
      </c>
      <c r="J2712" s="190" t="s">
        <v>147</v>
      </c>
      <c r="K2712" s="190" t="s">
        <v>147</v>
      </c>
      <c r="L2712" s="190" t="s">
        <v>147</v>
      </c>
      <c r="M2712" s="190" t="s">
        <v>147</v>
      </c>
    </row>
    <row r="2713" spans="1:14" x14ac:dyDescent="0.2">
      <c r="A2713" s="190">
        <v>813615</v>
      </c>
      <c r="B2713" s="190" t="s">
        <v>58</v>
      </c>
      <c r="C2713" s="190" t="s">
        <v>145</v>
      </c>
      <c r="D2713" s="190" t="s">
        <v>147</v>
      </c>
      <c r="E2713" s="190" t="s">
        <v>146</v>
      </c>
      <c r="F2713" s="190" t="s">
        <v>147</v>
      </c>
      <c r="G2713" s="190" t="s">
        <v>146</v>
      </c>
      <c r="H2713" s="190" t="s">
        <v>145</v>
      </c>
      <c r="I2713" s="190" t="s">
        <v>146</v>
      </c>
      <c r="J2713" s="190" t="s">
        <v>146</v>
      </c>
      <c r="K2713" s="190" t="s">
        <v>146</v>
      </c>
      <c r="L2713" s="190" t="s">
        <v>146</v>
      </c>
      <c r="M2713" s="190" t="s">
        <v>145</v>
      </c>
      <c r="N2713" s="190" t="s">
        <v>145</v>
      </c>
    </row>
    <row r="2714" spans="1:14" x14ac:dyDescent="0.2">
      <c r="A2714" s="190">
        <v>813617</v>
      </c>
      <c r="B2714" s="190" t="s">
        <v>58</v>
      </c>
      <c r="D2714" s="190" t="s">
        <v>146</v>
      </c>
      <c r="E2714" s="190" t="s">
        <v>146</v>
      </c>
      <c r="G2714" s="190" t="s">
        <v>146</v>
      </c>
      <c r="H2714" s="190" t="s">
        <v>147</v>
      </c>
      <c r="I2714" s="190" t="s">
        <v>146</v>
      </c>
      <c r="J2714" s="190" t="s">
        <v>146</v>
      </c>
      <c r="K2714" s="190" t="s">
        <v>146</v>
      </c>
      <c r="L2714" s="190" t="s">
        <v>146</v>
      </c>
      <c r="M2714" s="190" t="s">
        <v>146</v>
      </c>
      <c r="N2714" s="190" t="s">
        <v>146</v>
      </c>
    </row>
    <row r="2715" spans="1:14" x14ac:dyDescent="0.2">
      <c r="A2715" s="190">
        <v>813618</v>
      </c>
      <c r="B2715" s="190" t="s">
        <v>58</v>
      </c>
      <c r="C2715" s="190" t="s">
        <v>147</v>
      </c>
      <c r="D2715" s="190" t="s">
        <v>147</v>
      </c>
      <c r="E2715" s="190" t="s">
        <v>147</v>
      </c>
      <c r="F2715" s="190" t="s">
        <v>147</v>
      </c>
      <c r="G2715" s="190" t="s">
        <v>146</v>
      </c>
      <c r="I2715" s="190" t="s">
        <v>146</v>
      </c>
      <c r="J2715" s="190" t="s">
        <v>146</v>
      </c>
      <c r="K2715" s="190" t="s">
        <v>146</v>
      </c>
      <c r="L2715" s="190" t="s">
        <v>146</v>
      </c>
      <c r="M2715" s="190" t="s">
        <v>146</v>
      </c>
      <c r="N2715" s="190" t="s">
        <v>146</v>
      </c>
    </row>
    <row r="2716" spans="1:14" x14ac:dyDescent="0.2">
      <c r="A2716" s="190">
        <v>813620</v>
      </c>
      <c r="B2716" s="190" t="s">
        <v>58</v>
      </c>
      <c r="C2716" s="190" t="s">
        <v>147</v>
      </c>
      <c r="D2716" s="190" t="s">
        <v>147</v>
      </c>
      <c r="E2716" s="190" t="s">
        <v>146</v>
      </c>
      <c r="F2716" s="190" t="s">
        <v>147</v>
      </c>
      <c r="G2716" s="190" t="s">
        <v>147</v>
      </c>
      <c r="H2716" s="190" t="s">
        <v>147</v>
      </c>
      <c r="I2716" s="190" t="s">
        <v>146</v>
      </c>
      <c r="J2716" s="190" t="s">
        <v>146</v>
      </c>
      <c r="K2716" s="190" t="s">
        <v>146</v>
      </c>
      <c r="L2716" s="190" t="s">
        <v>146</v>
      </c>
      <c r="M2716" s="190" t="s">
        <v>146</v>
      </c>
      <c r="N2716" s="190" t="s">
        <v>146</v>
      </c>
    </row>
    <row r="2717" spans="1:14" x14ac:dyDescent="0.2">
      <c r="A2717" s="190">
        <v>813623</v>
      </c>
      <c r="B2717" s="190" t="s">
        <v>58</v>
      </c>
      <c r="C2717" s="190" t="s">
        <v>147</v>
      </c>
      <c r="D2717" s="190" t="s">
        <v>146</v>
      </c>
      <c r="E2717" s="190" t="s">
        <v>147</v>
      </c>
      <c r="F2717" s="190" t="s">
        <v>147</v>
      </c>
      <c r="G2717" s="190" t="s">
        <v>147</v>
      </c>
      <c r="H2717" s="190" t="s">
        <v>147</v>
      </c>
      <c r="I2717" s="190" t="s">
        <v>146</v>
      </c>
      <c r="J2717" s="190" t="s">
        <v>146</v>
      </c>
      <c r="K2717" s="190" t="s">
        <v>146</v>
      </c>
      <c r="L2717" s="190" t="s">
        <v>146</v>
      </c>
      <c r="M2717" s="190" t="s">
        <v>146</v>
      </c>
      <c r="N2717" s="190" t="s">
        <v>146</v>
      </c>
    </row>
    <row r="2718" spans="1:14" x14ac:dyDescent="0.2">
      <c r="A2718" s="190">
        <v>813624</v>
      </c>
      <c r="B2718" s="190" t="s">
        <v>58</v>
      </c>
      <c r="C2718" s="190" t="s">
        <v>147</v>
      </c>
      <c r="D2718" s="190" t="s">
        <v>146</v>
      </c>
      <c r="E2718" s="190" t="s">
        <v>147</v>
      </c>
      <c r="F2718" s="190" t="s">
        <v>147</v>
      </c>
      <c r="G2718" s="190" t="s">
        <v>147</v>
      </c>
      <c r="H2718" s="190" t="s">
        <v>147</v>
      </c>
      <c r="I2718" s="190" t="s">
        <v>147</v>
      </c>
      <c r="J2718" s="190" t="s">
        <v>147</v>
      </c>
      <c r="K2718" s="190" t="s">
        <v>147</v>
      </c>
      <c r="L2718" s="190" t="s">
        <v>147</v>
      </c>
      <c r="M2718" s="190" t="s">
        <v>147</v>
      </c>
      <c r="N2718" s="190" t="s">
        <v>147</v>
      </c>
    </row>
    <row r="2719" spans="1:14" x14ac:dyDescent="0.2">
      <c r="A2719" s="190">
        <v>813625</v>
      </c>
      <c r="B2719" s="190" t="s">
        <v>58</v>
      </c>
      <c r="C2719" s="190" t="s">
        <v>145</v>
      </c>
      <c r="D2719" s="190" t="s">
        <v>145</v>
      </c>
      <c r="E2719" s="190" t="s">
        <v>145</v>
      </c>
      <c r="F2719" s="190" t="s">
        <v>146</v>
      </c>
      <c r="G2719" s="190" t="s">
        <v>146</v>
      </c>
      <c r="H2719" s="190" t="s">
        <v>146</v>
      </c>
      <c r="I2719" s="190" t="s">
        <v>146</v>
      </c>
      <c r="J2719" s="190" t="s">
        <v>146</v>
      </c>
      <c r="K2719" s="190" t="s">
        <v>146</v>
      </c>
      <c r="L2719" s="190" t="s">
        <v>146</v>
      </c>
      <c r="M2719" s="190" t="s">
        <v>146</v>
      </c>
      <c r="N2719" s="190" t="s">
        <v>146</v>
      </c>
    </row>
    <row r="2720" spans="1:14" x14ac:dyDescent="0.2">
      <c r="A2720" s="190">
        <v>813626</v>
      </c>
      <c r="B2720" s="190" t="s">
        <v>58</v>
      </c>
      <c r="C2720" s="190" t="s">
        <v>146</v>
      </c>
      <c r="D2720" s="190" t="s">
        <v>145</v>
      </c>
      <c r="E2720" s="190" t="s">
        <v>145</v>
      </c>
      <c r="F2720" s="190" t="s">
        <v>146</v>
      </c>
      <c r="G2720" s="190" t="s">
        <v>145</v>
      </c>
      <c r="H2720" s="190" t="s">
        <v>146</v>
      </c>
      <c r="I2720" s="190" t="s">
        <v>146</v>
      </c>
      <c r="J2720" s="190" t="s">
        <v>146</v>
      </c>
      <c r="K2720" s="190" t="s">
        <v>146</v>
      </c>
      <c r="L2720" s="190" t="s">
        <v>146</v>
      </c>
      <c r="M2720" s="190" t="s">
        <v>146</v>
      </c>
      <c r="N2720" s="190" t="s">
        <v>146</v>
      </c>
    </row>
    <row r="2721" spans="1:14" x14ac:dyDescent="0.2">
      <c r="A2721" s="190">
        <v>813627</v>
      </c>
      <c r="B2721" s="190" t="s">
        <v>58</v>
      </c>
      <c r="C2721" s="190" t="s">
        <v>147</v>
      </c>
      <c r="D2721" s="190" t="s">
        <v>146</v>
      </c>
      <c r="E2721" s="190" t="s">
        <v>146</v>
      </c>
      <c r="F2721" s="190" t="s">
        <v>147</v>
      </c>
      <c r="G2721" s="190" t="s">
        <v>147</v>
      </c>
      <c r="H2721" s="190" t="s">
        <v>147</v>
      </c>
      <c r="I2721" s="190" t="s">
        <v>146</v>
      </c>
      <c r="J2721" s="190" t="s">
        <v>146</v>
      </c>
      <c r="K2721" s="190" t="s">
        <v>146</v>
      </c>
      <c r="L2721" s="190" t="s">
        <v>146</v>
      </c>
      <c r="M2721" s="190" t="s">
        <v>146</v>
      </c>
      <c r="N2721" s="190" t="s">
        <v>146</v>
      </c>
    </row>
    <row r="2722" spans="1:14" x14ac:dyDescent="0.2">
      <c r="A2722" s="190">
        <v>813628</v>
      </c>
      <c r="B2722" s="190" t="s">
        <v>58</v>
      </c>
      <c r="D2722" s="190" t="s">
        <v>147</v>
      </c>
      <c r="I2722" s="190" t="s">
        <v>147</v>
      </c>
      <c r="J2722" s="190" t="s">
        <v>147</v>
      </c>
      <c r="K2722" s="190" t="s">
        <v>147</v>
      </c>
      <c r="M2722" s="190" t="s">
        <v>147</v>
      </c>
    </row>
    <row r="2723" spans="1:14" x14ac:dyDescent="0.2">
      <c r="A2723" s="190">
        <v>813629</v>
      </c>
      <c r="B2723" s="190" t="s">
        <v>58</v>
      </c>
      <c r="D2723" s="190" t="s">
        <v>146</v>
      </c>
      <c r="E2723" s="190" t="s">
        <v>147</v>
      </c>
      <c r="I2723" s="190" t="s">
        <v>146</v>
      </c>
      <c r="J2723" s="190" t="s">
        <v>146</v>
      </c>
      <c r="K2723" s="190" t="s">
        <v>147</v>
      </c>
      <c r="L2723" s="190" t="s">
        <v>147</v>
      </c>
      <c r="M2723" s="190" t="s">
        <v>146</v>
      </c>
      <c r="N2723" s="190" t="s">
        <v>147</v>
      </c>
    </row>
    <row r="2724" spans="1:14" x14ac:dyDescent="0.2">
      <c r="A2724" s="190">
        <v>813631</v>
      </c>
      <c r="B2724" s="190" t="s">
        <v>58</v>
      </c>
      <c r="D2724" s="190" t="s">
        <v>145</v>
      </c>
      <c r="E2724" s="190" t="s">
        <v>147</v>
      </c>
      <c r="F2724" s="190" t="s">
        <v>145</v>
      </c>
      <c r="G2724" s="190" t="s">
        <v>147</v>
      </c>
      <c r="H2724" s="190" t="s">
        <v>147</v>
      </c>
      <c r="I2724" s="190" t="s">
        <v>146</v>
      </c>
      <c r="J2724" s="190" t="s">
        <v>146</v>
      </c>
      <c r="K2724" s="190" t="s">
        <v>146</v>
      </c>
      <c r="L2724" s="190" t="s">
        <v>146</v>
      </c>
      <c r="M2724" s="190" t="s">
        <v>146</v>
      </c>
      <c r="N2724" s="190" t="s">
        <v>146</v>
      </c>
    </row>
    <row r="2725" spans="1:14" x14ac:dyDescent="0.2">
      <c r="A2725" s="190">
        <v>813632</v>
      </c>
      <c r="B2725" s="190" t="s">
        <v>58</v>
      </c>
      <c r="C2725" s="190" t="s">
        <v>147</v>
      </c>
      <c r="D2725" s="190" t="s">
        <v>147</v>
      </c>
      <c r="E2725" s="190" t="s">
        <v>147</v>
      </c>
      <c r="F2725" s="190" t="s">
        <v>147</v>
      </c>
      <c r="G2725" s="190" t="s">
        <v>147</v>
      </c>
      <c r="H2725" s="190" t="s">
        <v>146</v>
      </c>
      <c r="I2725" s="190" t="s">
        <v>146</v>
      </c>
      <c r="J2725" s="190" t="s">
        <v>146</v>
      </c>
      <c r="K2725" s="190" t="s">
        <v>146</v>
      </c>
      <c r="L2725" s="190" t="s">
        <v>146</v>
      </c>
      <c r="M2725" s="190" t="s">
        <v>146</v>
      </c>
      <c r="N2725" s="190" t="s">
        <v>146</v>
      </c>
    </row>
    <row r="2726" spans="1:14" x14ac:dyDescent="0.2">
      <c r="A2726" s="190">
        <v>813633</v>
      </c>
      <c r="B2726" s="190" t="s">
        <v>58</v>
      </c>
      <c r="C2726" s="190" t="s">
        <v>147</v>
      </c>
      <c r="D2726" s="190" t="s">
        <v>147</v>
      </c>
      <c r="E2726" s="190" t="s">
        <v>147</v>
      </c>
      <c r="F2726" s="190" t="s">
        <v>146</v>
      </c>
      <c r="G2726" s="190" t="s">
        <v>147</v>
      </c>
      <c r="H2726" s="190" t="s">
        <v>147</v>
      </c>
      <c r="I2726" s="190" t="s">
        <v>146</v>
      </c>
      <c r="J2726" s="190" t="s">
        <v>146</v>
      </c>
      <c r="K2726" s="190" t="s">
        <v>146</v>
      </c>
      <c r="L2726" s="190" t="s">
        <v>146</v>
      </c>
      <c r="M2726" s="190" t="s">
        <v>146</v>
      </c>
      <c r="N2726" s="190" t="s">
        <v>146</v>
      </c>
    </row>
    <row r="2727" spans="1:14" x14ac:dyDescent="0.2">
      <c r="A2727" s="190">
        <v>813634</v>
      </c>
      <c r="B2727" s="190" t="s">
        <v>58</v>
      </c>
      <c r="D2727" s="190" t="s">
        <v>147</v>
      </c>
      <c r="E2727" s="190" t="s">
        <v>147</v>
      </c>
      <c r="F2727" s="190" t="s">
        <v>147</v>
      </c>
      <c r="G2727" s="190" t="s">
        <v>147</v>
      </c>
      <c r="H2727" s="190" t="s">
        <v>146</v>
      </c>
      <c r="I2727" s="190" t="s">
        <v>146</v>
      </c>
      <c r="J2727" s="190" t="s">
        <v>146</v>
      </c>
      <c r="K2727" s="190" t="s">
        <v>146</v>
      </c>
      <c r="L2727" s="190" t="s">
        <v>146</v>
      </c>
      <c r="M2727" s="190" t="s">
        <v>146</v>
      </c>
      <c r="N2727" s="190" t="s">
        <v>146</v>
      </c>
    </row>
    <row r="2728" spans="1:14" x14ac:dyDescent="0.2">
      <c r="A2728" s="190">
        <v>813635</v>
      </c>
      <c r="B2728" s="190" t="s">
        <v>58</v>
      </c>
      <c r="C2728" s="190" t="s">
        <v>145</v>
      </c>
      <c r="E2728" s="190" t="s">
        <v>147</v>
      </c>
      <c r="F2728" s="190" t="s">
        <v>147</v>
      </c>
      <c r="G2728" s="190" t="s">
        <v>147</v>
      </c>
      <c r="H2728" s="190" t="s">
        <v>146</v>
      </c>
      <c r="I2728" s="190" t="s">
        <v>147</v>
      </c>
      <c r="J2728" s="190" t="s">
        <v>147</v>
      </c>
      <c r="K2728" s="190" t="s">
        <v>147</v>
      </c>
      <c r="L2728" s="190" t="s">
        <v>145</v>
      </c>
      <c r="M2728" s="190" t="s">
        <v>145</v>
      </c>
      <c r="N2728" s="190" t="s">
        <v>147</v>
      </c>
    </row>
    <row r="2729" spans="1:14" x14ac:dyDescent="0.2">
      <c r="A2729" s="190">
        <v>813636</v>
      </c>
      <c r="B2729" s="190" t="s">
        <v>58</v>
      </c>
      <c r="E2729" s="190" t="s">
        <v>147</v>
      </c>
      <c r="F2729" s="190" t="s">
        <v>147</v>
      </c>
      <c r="G2729" s="190" t="s">
        <v>147</v>
      </c>
      <c r="I2729" s="190" t="s">
        <v>147</v>
      </c>
      <c r="J2729" s="190" t="s">
        <v>147</v>
      </c>
      <c r="K2729" s="190" t="s">
        <v>146</v>
      </c>
      <c r="L2729" s="190" t="s">
        <v>146</v>
      </c>
      <c r="M2729" s="190" t="s">
        <v>147</v>
      </c>
      <c r="N2729" s="190" t="s">
        <v>147</v>
      </c>
    </row>
    <row r="2730" spans="1:14" x14ac:dyDescent="0.2">
      <c r="A2730" s="190">
        <v>813637</v>
      </c>
      <c r="B2730" s="190" t="s">
        <v>58</v>
      </c>
      <c r="C2730" s="190" t="s">
        <v>147</v>
      </c>
      <c r="D2730" s="190" t="s">
        <v>147</v>
      </c>
      <c r="E2730" s="190" t="s">
        <v>147</v>
      </c>
      <c r="F2730" s="190" t="s">
        <v>146</v>
      </c>
      <c r="G2730" s="190" t="s">
        <v>146</v>
      </c>
      <c r="H2730" s="190" t="s">
        <v>146</v>
      </c>
      <c r="I2730" s="190" t="s">
        <v>146</v>
      </c>
      <c r="J2730" s="190" t="s">
        <v>146</v>
      </c>
      <c r="K2730" s="190" t="s">
        <v>146</v>
      </c>
      <c r="L2730" s="190" t="s">
        <v>146</v>
      </c>
      <c r="M2730" s="190" t="s">
        <v>146</v>
      </c>
      <c r="N2730" s="190" t="s">
        <v>146</v>
      </c>
    </row>
    <row r="2731" spans="1:14" x14ac:dyDescent="0.2">
      <c r="A2731" s="190">
        <v>813638</v>
      </c>
      <c r="B2731" s="190" t="s">
        <v>58</v>
      </c>
      <c r="C2731" s="190" t="s">
        <v>146</v>
      </c>
      <c r="D2731" s="190" t="s">
        <v>146</v>
      </c>
      <c r="E2731" s="190" t="s">
        <v>146</v>
      </c>
      <c r="F2731" s="190" t="s">
        <v>147</v>
      </c>
      <c r="G2731" s="190" t="s">
        <v>147</v>
      </c>
      <c r="H2731" s="190" t="s">
        <v>147</v>
      </c>
      <c r="I2731" s="190" t="s">
        <v>146</v>
      </c>
      <c r="J2731" s="190" t="s">
        <v>146</v>
      </c>
      <c r="K2731" s="190" t="s">
        <v>146</v>
      </c>
      <c r="L2731" s="190" t="s">
        <v>146</v>
      </c>
      <c r="M2731" s="190" t="s">
        <v>146</v>
      </c>
      <c r="N2731" s="190" t="s">
        <v>146</v>
      </c>
    </row>
    <row r="2732" spans="1:14" x14ac:dyDescent="0.2">
      <c r="A2732" s="190">
        <v>813639</v>
      </c>
      <c r="B2732" s="190" t="s">
        <v>58</v>
      </c>
      <c r="D2732" s="190" t="s">
        <v>147</v>
      </c>
      <c r="E2732" s="190" t="s">
        <v>147</v>
      </c>
      <c r="F2732" s="190" t="s">
        <v>146</v>
      </c>
      <c r="G2732" s="190" t="s">
        <v>147</v>
      </c>
      <c r="H2732" s="190" t="s">
        <v>146</v>
      </c>
      <c r="I2732" s="190" t="s">
        <v>146</v>
      </c>
      <c r="J2732" s="190" t="s">
        <v>146</v>
      </c>
      <c r="K2732" s="190" t="s">
        <v>146</v>
      </c>
      <c r="L2732" s="190" t="s">
        <v>146</v>
      </c>
      <c r="M2732" s="190" t="s">
        <v>146</v>
      </c>
      <c r="N2732" s="190" t="s">
        <v>146</v>
      </c>
    </row>
    <row r="2733" spans="1:14" x14ac:dyDescent="0.2">
      <c r="A2733" s="190">
        <v>813640</v>
      </c>
      <c r="B2733" s="190" t="s">
        <v>58</v>
      </c>
      <c r="D2733" s="190" t="s">
        <v>147</v>
      </c>
      <c r="E2733" s="190" t="s">
        <v>147</v>
      </c>
      <c r="F2733" s="190" t="s">
        <v>147</v>
      </c>
      <c r="G2733" s="190" t="s">
        <v>147</v>
      </c>
      <c r="H2733" s="190" t="s">
        <v>147</v>
      </c>
      <c r="I2733" s="190" t="s">
        <v>146</v>
      </c>
      <c r="J2733" s="190" t="s">
        <v>146</v>
      </c>
      <c r="K2733" s="190" t="s">
        <v>146</v>
      </c>
      <c r="L2733" s="190" t="s">
        <v>146</v>
      </c>
      <c r="M2733" s="190" t="s">
        <v>146</v>
      </c>
      <c r="N2733" s="190" t="s">
        <v>146</v>
      </c>
    </row>
    <row r="2734" spans="1:14" x14ac:dyDescent="0.2">
      <c r="A2734" s="190">
        <v>813641</v>
      </c>
      <c r="B2734" s="190" t="s">
        <v>58</v>
      </c>
      <c r="C2734" s="190" t="s">
        <v>146</v>
      </c>
      <c r="D2734" s="190" t="s">
        <v>146</v>
      </c>
      <c r="E2734" s="190" t="s">
        <v>146</v>
      </c>
      <c r="F2734" s="190" t="s">
        <v>147</v>
      </c>
      <c r="G2734" s="190" t="s">
        <v>147</v>
      </c>
      <c r="H2734" s="190" t="s">
        <v>147</v>
      </c>
      <c r="I2734" s="190" t="s">
        <v>146</v>
      </c>
      <c r="J2734" s="190" t="s">
        <v>146</v>
      </c>
      <c r="K2734" s="190" t="s">
        <v>146</v>
      </c>
      <c r="L2734" s="190" t="s">
        <v>146</v>
      </c>
      <c r="M2734" s="190" t="s">
        <v>146</v>
      </c>
      <c r="N2734" s="190" t="s">
        <v>146</v>
      </c>
    </row>
    <row r="2735" spans="1:14" x14ac:dyDescent="0.2">
      <c r="A2735" s="190">
        <v>813642</v>
      </c>
      <c r="B2735" s="190" t="s">
        <v>58</v>
      </c>
      <c r="C2735" s="190" t="s">
        <v>147</v>
      </c>
      <c r="D2735" s="190" t="s">
        <v>147</v>
      </c>
      <c r="E2735" s="190" t="s">
        <v>146</v>
      </c>
      <c r="F2735" s="190" t="s">
        <v>147</v>
      </c>
      <c r="G2735" s="190" t="s">
        <v>147</v>
      </c>
      <c r="H2735" s="190" t="s">
        <v>146</v>
      </c>
      <c r="I2735" s="190" t="s">
        <v>146</v>
      </c>
      <c r="J2735" s="190" t="s">
        <v>146</v>
      </c>
      <c r="K2735" s="190" t="s">
        <v>146</v>
      </c>
      <c r="L2735" s="190" t="s">
        <v>146</v>
      </c>
      <c r="M2735" s="190" t="s">
        <v>146</v>
      </c>
      <c r="N2735" s="190" t="s">
        <v>146</v>
      </c>
    </row>
    <row r="2736" spans="1:14" x14ac:dyDescent="0.2">
      <c r="A2736" s="190">
        <v>813644</v>
      </c>
      <c r="B2736" s="190" t="s">
        <v>58</v>
      </c>
      <c r="C2736" s="190" t="s">
        <v>147</v>
      </c>
      <c r="D2736" s="190" t="s">
        <v>147</v>
      </c>
      <c r="E2736" s="190" t="s">
        <v>147</v>
      </c>
      <c r="F2736" s="190" t="s">
        <v>147</v>
      </c>
      <c r="G2736" s="190" t="s">
        <v>146</v>
      </c>
      <c r="H2736" s="190" t="s">
        <v>147</v>
      </c>
      <c r="I2736" s="190" t="s">
        <v>146</v>
      </c>
      <c r="J2736" s="190" t="s">
        <v>146</v>
      </c>
      <c r="K2736" s="190" t="s">
        <v>146</v>
      </c>
      <c r="L2736" s="190" t="s">
        <v>146</v>
      </c>
      <c r="M2736" s="190" t="s">
        <v>146</v>
      </c>
      <c r="N2736" s="190" t="s">
        <v>146</v>
      </c>
    </row>
    <row r="2737" spans="1:14" x14ac:dyDescent="0.2">
      <c r="A2737" s="190">
        <v>813645</v>
      </c>
      <c r="B2737" s="190" t="s">
        <v>58</v>
      </c>
      <c r="D2737" s="190" t="s">
        <v>147</v>
      </c>
      <c r="E2737" s="190" t="s">
        <v>146</v>
      </c>
      <c r="F2737" s="190" t="s">
        <v>146</v>
      </c>
      <c r="G2737" s="190" t="s">
        <v>147</v>
      </c>
      <c r="H2737" s="190" t="s">
        <v>147</v>
      </c>
      <c r="I2737" s="190" t="s">
        <v>146</v>
      </c>
      <c r="J2737" s="190" t="s">
        <v>146</v>
      </c>
      <c r="K2737" s="190" t="s">
        <v>146</v>
      </c>
      <c r="L2737" s="190" t="s">
        <v>146</v>
      </c>
      <c r="M2737" s="190" t="s">
        <v>146</v>
      </c>
      <c r="N2737" s="190" t="s">
        <v>146</v>
      </c>
    </row>
    <row r="2738" spans="1:14" x14ac:dyDescent="0.2">
      <c r="A2738" s="190">
        <v>813646</v>
      </c>
      <c r="B2738" s="190" t="s">
        <v>58</v>
      </c>
      <c r="D2738" s="190" t="s">
        <v>147</v>
      </c>
      <c r="E2738" s="190" t="s">
        <v>145</v>
      </c>
      <c r="F2738" s="190" t="s">
        <v>145</v>
      </c>
      <c r="G2738" s="190" t="s">
        <v>145</v>
      </c>
      <c r="H2738" s="190" t="s">
        <v>146</v>
      </c>
      <c r="I2738" s="190" t="s">
        <v>146</v>
      </c>
      <c r="J2738" s="190" t="s">
        <v>146</v>
      </c>
      <c r="K2738" s="190" t="s">
        <v>146</v>
      </c>
      <c r="L2738" s="190" t="s">
        <v>146</v>
      </c>
      <c r="M2738" s="190" t="s">
        <v>146</v>
      </c>
      <c r="N2738" s="190" t="s">
        <v>146</v>
      </c>
    </row>
    <row r="2739" spans="1:14" x14ac:dyDescent="0.2">
      <c r="A2739" s="190">
        <v>813649</v>
      </c>
      <c r="B2739" s="190" t="s">
        <v>58</v>
      </c>
      <c r="D2739" s="190" t="s">
        <v>146</v>
      </c>
      <c r="E2739" s="190" t="s">
        <v>146</v>
      </c>
      <c r="I2739" s="190" t="s">
        <v>146</v>
      </c>
      <c r="J2739" s="190" t="s">
        <v>146</v>
      </c>
      <c r="K2739" s="190" t="s">
        <v>146</v>
      </c>
      <c r="L2739" s="190" t="s">
        <v>146</v>
      </c>
      <c r="M2739" s="190" t="s">
        <v>146</v>
      </c>
      <c r="N2739" s="190" t="s">
        <v>146</v>
      </c>
    </row>
    <row r="2740" spans="1:14" x14ac:dyDescent="0.2">
      <c r="A2740" s="190">
        <v>813650</v>
      </c>
      <c r="B2740" s="190" t="s">
        <v>58</v>
      </c>
      <c r="C2740" s="190" t="s">
        <v>145</v>
      </c>
      <c r="D2740" s="190" t="s">
        <v>147</v>
      </c>
      <c r="E2740" s="190" t="s">
        <v>145</v>
      </c>
      <c r="F2740" s="190" t="s">
        <v>145</v>
      </c>
      <c r="G2740" s="190" t="s">
        <v>145</v>
      </c>
      <c r="H2740" s="190" t="s">
        <v>145</v>
      </c>
      <c r="I2740" s="190" t="s">
        <v>146</v>
      </c>
      <c r="J2740" s="190" t="s">
        <v>146</v>
      </c>
      <c r="K2740" s="190" t="s">
        <v>146</v>
      </c>
      <c r="L2740" s="190" t="s">
        <v>146</v>
      </c>
      <c r="M2740" s="190" t="s">
        <v>146</v>
      </c>
      <c r="N2740" s="190" t="s">
        <v>146</v>
      </c>
    </row>
    <row r="2741" spans="1:14" x14ac:dyDescent="0.2">
      <c r="A2741" s="190">
        <v>813651</v>
      </c>
      <c r="B2741" s="190" t="s">
        <v>58</v>
      </c>
      <c r="C2741" s="190" t="s">
        <v>147</v>
      </c>
      <c r="D2741" s="190" t="s">
        <v>147</v>
      </c>
      <c r="E2741" s="190" t="s">
        <v>146</v>
      </c>
      <c r="F2741" s="190" t="s">
        <v>147</v>
      </c>
      <c r="G2741" s="190" t="s">
        <v>147</v>
      </c>
      <c r="H2741" s="190" t="s">
        <v>147</v>
      </c>
      <c r="I2741" s="190" t="s">
        <v>146</v>
      </c>
      <c r="J2741" s="190" t="s">
        <v>146</v>
      </c>
      <c r="K2741" s="190" t="s">
        <v>146</v>
      </c>
      <c r="L2741" s="190" t="s">
        <v>146</v>
      </c>
      <c r="M2741" s="190" t="s">
        <v>146</v>
      </c>
      <c r="N2741" s="190" t="s">
        <v>146</v>
      </c>
    </row>
    <row r="2742" spans="1:14" x14ac:dyDescent="0.2">
      <c r="A2742" s="190">
        <v>813653</v>
      </c>
      <c r="B2742" s="190" t="s">
        <v>58</v>
      </c>
      <c r="C2742" s="190" t="s">
        <v>147</v>
      </c>
      <c r="D2742" s="190" t="s">
        <v>146</v>
      </c>
      <c r="E2742" s="190" t="s">
        <v>147</v>
      </c>
      <c r="F2742" s="190" t="s">
        <v>147</v>
      </c>
      <c r="H2742" s="190" t="s">
        <v>147</v>
      </c>
      <c r="I2742" s="190" t="s">
        <v>146</v>
      </c>
      <c r="J2742" s="190" t="s">
        <v>146</v>
      </c>
      <c r="K2742" s="190" t="s">
        <v>146</v>
      </c>
      <c r="L2742" s="190" t="s">
        <v>146</v>
      </c>
      <c r="M2742" s="190" t="s">
        <v>146</v>
      </c>
      <c r="N2742" s="190" t="s">
        <v>146</v>
      </c>
    </row>
    <row r="2743" spans="1:14" x14ac:dyDescent="0.2">
      <c r="A2743" s="190">
        <v>813654</v>
      </c>
      <c r="B2743" s="190" t="s">
        <v>58</v>
      </c>
      <c r="D2743" s="190" t="s">
        <v>147</v>
      </c>
      <c r="E2743" s="190" t="s">
        <v>146</v>
      </c>
      <c r="F2743" s="190" t="s">
        <v>147</v>
      </c>
      <c r="G2743" s="190" t="s">
        <v>147</v>
      </c>
      <c r="H2743" s="190" t="s">
        <v>145</v>
      </c>
      <c r="J2743" s="190" t="s">
        <v>146</v>
      </c>
      <c r="K2743" s="190" t="s">
        <v>146</v>
      </c>
      <c r="M2743" s="190" t="s">
        <v>147</v>
      </c>
    </row>
    <row r="2744" spans="1:14" x14ac:dyDescent="0.2">
      <c r="A2744" s="190">
        <v>813656</v>
      </c>
      <c r="B2744" s="190" t="s">
        <v>58</v>
      </c>
      <c r="C2744" s="190" t="s">
        <v>147</v>
      </c>
      <c r="D2744" s="190" t="s">
        <v>147</v>
      </c>
      <c r="E2744" s="190" t="s">
        <v>147</v>
      </c>
      <c r="F2744" s="190" t="s">
        <v>147</v>
      </c>
      <c r="G2744" s="190" t="s">
        <v>147</v>
      </c>
      <c r="H2744" s="190" t="s">
        <v>147</v>
      </c>
      <c r="I2744" s="190" t="s">
        <v>146</v>
      </c>
      <c r="J2744" s="190" t="s">
        <v>146</v>
      </c>
      <c r="K2744" s="190" t="s">
        <v>146</v>
      </c>
      <c r="L2744" s="190" t="s">
        <v>146</v>
      </c>
      <c r="M2744" s="190" t="s">
        <v>146</v>
      </c>
      <c r="N2744" s="190" t="s">
        <v>146</v>
      </c>
    </row>
    <row r="2745" spans="1:14" x14ac:dyDescent="0.2">
      <c r="A2745" s="190">
        <v>813657</v>
      </c>
      <c r="B2745" s="190" t="s">
        <v>58</v>
      </c>
      <c r="D2745" s="190" t="s">
        <v>146</v>
      </c>
      <c r="E2745" s="190" t="s">
        <v>146</v>
      </c>
      <c r="F2745" s="190" t="s">
        <v>147</v>
      </c>
      <c r="G2745" s="190" t="s">
        <v>146</v>
      </c>
      <c r="H2745" s="190" t="s">
        <v>147</v>
      </c>
      <c r="I2745" s="190" t="s">
        <v>146</v>
      </c>
      <c r="J2745" s="190" t="s">
        <v>146</v>
      </c>
      <c r="K2745" s="190" t="s">
        <v>146</v>
      </c>
      <c r="L2745" s="190" t="s">
        <v>146</v>
      </c>
      <c r="M2745" s="190" t="s">
        <v>146</v>
      </c>
      <c r="N2745" s="190" t="s">
        <v>146</v>
      </c>
    </row>
    <row r="2746" spans="1:14" x14ac:dyDescent="0.2">
      <c r="A2746" s="190">
        <v>813658</v>
      </c>
      <c r="B2746" s="190" t="s">
        <v>58</v>
      </c>
      <c r="C2746" s="190" t="s">
        <v>146</v>
      </c>
      <c r="D2746" s="190" t="s">
        <v>147</v>
      </c>
      <c r="E2746" s="190" t="s">
        <v>147</v>
      </c>
      <c r="F2746" s="190" t="s">
        <v>147</v>
      </c>
      <c r="G2746" s="190" t="s">
        <v>147</v>
      </c>
      <c r="H2746" s="190" t="s">
        <v>147</v>
      </c>
      <c r="I2746" s="190" t="s">
        <v>146</v>
      </c>
      <c r="J2746" s="190" t="s">
        <v>146</v>
      </c>
      <c r="K2746" s="190" t="s">
        <v>146</v>
      </c>
      <c r="L2746" s="190" t="s">
        <v>146</v>
      </c>
      <c r="M2746" s="190" t="s">
        <v>146</v>
      </c>
      <c r="N2746" s="190" t="s">
        <v>146</v>
      </c>
    </row>
    <row r="2747" spans="1:14" x14ac:dyDescent="0.2">
      <c r="A2747" s="190">
        <v>813659</v>
      </c>
      <c r="B2747" s="190" t="s">
        <v>58</v>
      </c>
      <c r="C2747" s="190" t="s">
        <v>147</v>
      </c>
      <c r="E2747" s="190" t="s">
        <v>147</v>
      </c>
      <c r="F2747" s="190" t="s">
        <v>147</v>
      </c>
      <c r="G2747" s="190" t="s">
        <v>147</v>
      </c>
      <c r="H2747" s="190" t="s">
        <v>146</v>
      </c>
      <c r="I2747" s="190" t="s">
        <v>146</v>
      </c>
      <c r="J2747" s="190" t="s">
        <v>146</v>
      </c>
      <c r="K2747" s="190" t="s">
        <v>146</v>
      </c>
      <c r="L2747" s="190" t="s">
        <v>146</v>
      </c>
      <c r="M2747" s="190" t="s">
        <v>146</v>
      </c>
      <c r="N2747" s="190" t="s">
        <v>146</v>
      </c>
    </row>
    <row r="2748" spans="1:14" x14ac:dyDescent="0.2">
      <c r="A2748" s="190">
        <v>813661</v>
      </c>
      <c r="B2748" s="190" t="s">
        <v>58</v>
      </c>
      <c r="D2748" s="190" t="s">
        <v>147</v>
      </c>
      <c r="E2748" s="190" t="s">
        <v>147</v>
      </c>
      <c r="F2748" s="190" t="s">
        <v>147</v>
      </c>
      <c r="G2748" s="190" t="s">
        <v>147</v>
      </c>
      <c r="H2748" s="190" t="s">
        <v>147</v>
      </c>
      <c r="I2748" s="190" t="s">
        <v>146</v>
      </c>
      <c r="J2748" s="190" t="s">
        <v>146</v>
      </c>
      <c r="K2748" s="190" t="s">
        <v>146</v>
      </c>
      <c r="L2748" s="190" t="s">
        <v>146</v>
      </c>
      <c r="M2748" s="190" t="s">
        <v>146</v>
      </c>
      <c r="N2748" s="190" t="s">
        <v>146</v>
      </c>
    </row>
    <row r="2749" spans="1:14" x14ac:dyDescent="0.2">
      <c r="A2749" s="190">
        <v>813662</v>
      </c>
      <c r="B2749" s="190" t="s">
        <v>58</v>
      </c>
      <c r="D2749" s="190" t="s">
        <v>147</v>
      </c>
      <c r="E2749" s="190" t="s">
        <v>147</v>
      </c>
      <c r="F2749" s="190" t="s">
        <v>147</v>
      </c>
      <c r="H2749" s="190" t="s">
        <v>146</v>
      </c>
      <c r="I2749" s="190" t="s">
        <v>146</v>
      </c>
      <c r="J2749" s="190" t="s">
        <v>147</v>
      </c>
      <c r="K2749" s="190" t="s">
        <v>145</v>
      </c>
      <c r="L2749" s="190" t="s">
        <v>146</v>
      </c>
      <c r="M2749" s="190" t="s">
        <v>145</v>
      </c>
      <c r="N2749" s="190" t="s">
        <v>146</v>
      </c>
    </row>
    <row r="2750" spans="1:14" x14ac:dyDescent="0.2">
      <c r="A2750" s="190">
        <v>813664</v>
      </c>
      <c r="B2750" s="190" t="s">
        <v>58</v>
      </c>
      <c r="C2750" s="190" t="s">
        <v>147</v>
      </c>
      <c r="D2750" s="190" t="s">
        <v>147</v>
      </c>
      <c r="E2750" s="190" t="s">
        <v>147</v>
      </c>
      <c r="F2750" s="190" t="s">
        <v>147</v>
      </c>
      <c r="G2750" s="190" t="s">
        <v>147</v>
      </c>
      <c r="H2750" s="190" t="s">
        <v>147</v>
      </c>
      <c r="I2750" s="190" t="s">
        <v>146</v>
      </c>
      <c r="J2750" s="190" t="s">
        <v>146</v>
      </c>
      <c r="K2750" s="190" t="s">
        <v>146</v>
      </c>
      <c r="L2750" s="190" t="s">
        <v>146</v>
      </c>
      <c r="M2750" s="190" t="s">
        <v>146</v>
      </c>
      <c r="N2750" s="190" t="s">
        <v>146</v>
      </c>
    </row>
    <row r="2751" spans="1:14" x14ac:dyDescent="0.2">
      <c r="A2751" s="190">
        <v>813665</v>
      </c>
      <c r="B2751" s="190" t="s">
        <v>58</v>
      </c>
      <c r="D2751" s="190" t="s">
        <v>147</v>
      </c>
      <c r="E2751" s="190" t="s">
        <v>147</v>
      </c>
      <c r="G2751" s="190" t="s">
        <v>147</v>
      </c>
      <c r="H2751" s="190" t="s">
        <v>147</v>
      </c>
      <c r="I2751" s="190" t="s">
        <v>146</v>
      </c>
      <c r="J2751" s="190" t="s">
        <v>146</v>
      </c>
      <c r="K2751" s="190" t="s">
        <v>146</v>
      </c>
      <c r="L2751" s="190" t="s">
        <v>146</v>
      </c>
      <c r="M2751" s="190" t="s">
        <v>146</v>
      </c>
      <c r="N2751" s="190" t="s">
        <v>146</v>
      </c>
    </row>
    <row r="2752" spans="1:14" x14ac:dyDescent="0.2">
      <c r="A2752" s="190">
        <v>813666</v>
      </c>
      <c r="B2752" s="190" t="s">
        <v>58</v>
      </c>
      <c r="C2752" s="190" t="s">
        <v>147</v>
      </c>
      <c r="D2752" s="190" t="s">
        <v>146</v>
      </c>
      <c r="E2752" s="190" t="s">
        <v>147</v>
      </c>
      <c r="F2752" s="190" t="s">
        <v>147</v>
      </c>
      <c r="G2752" s="190" t="s">
        <v>147</v>
      </c>
      <c r="H2752" s="190" t="s">
        <v>147</v>
      </c>
      <c r="I2752" s="190" t="s">
        <v>146</v>
      </c>
      <c r="J2752" s="190" t="s">
        <v>146</v>
      </c>
      <c r="K2752" s="190" t="s">
        <v>146</v>
      </c>
      <c r="L2752" s="190" t="s">
        <v>146</v>
      </c>
      <c r="M2752" s="190" t="s">
        <v>146</v>
      </c>
      <c r="N2752" s="190" t="s">
        <v>146</v>
      </c>
    </row>
    <row r="2753" spans="1:14" x14ac:dyDescent="0.2">
      <c r="A2753" s="190">
        <v>813672</v>
      </c>
      <c r="B2753" s="190" t="s">
        <v>58</v>
      </c>
      <c r="D2753" s="190" t="s">
        <v>147</v>
      </c>
      <c r="E2753" s="190" t="s">
        <v>147</v>
      </c>
      <c r="F2753" s="190" t="s">
        <v>147</v>
      </c>
      <c r="K2753" s="190" t="s">
        <v>146</v>
      </c>
      <c r="L2753" s="190" t="s">
        <v>146</v>
      </c>
    </row>
    <row r="2754" spans="1:14" x14ac:dyDescent="0.2">
      <c r="A2754" s="190">
        <v>813675</v>
      </c>
      <c r="B2754" s="190" t="s">
        <v>58</v>
      </c>
      <c r="D2754" s="190" t="s">
        <v>147</v>
      </c>
      <c r="E2754" s="190" t="s">
        <v>147</v>
      </c>
      <c r="F2754" s="190" t="s">
        <v>147</v>
      </c>
      <c r="G2754" s="190" t="s">
        <v>147</v>
      </c>
      <c r="H2754" s="190" t="s">
        <v>146</v>
      </c>
      <c r="I2754" s="190" t="s">
        <v>146</v>
      </c>
      <c r="J2754" s="190" t="s">
        <v>146</v>
      </c>
      <c r="K2754" s="190" t="s">
        <v>146</v>
      </c>
      <c r="L2754" s="190" t="s">
        <v>146</v>
      </c>
      <c r="M2754" s="190" t="s">
        <v>146</v>
      </c>
      <c r="N2754" s="190" t="s">
        <v>146</v>
      </c>
    </row>
    <row r="2755" spans="1:14" x14ac:dyDescent="0.2">
      <c r="A2755" s="190">
        <v>813676</v>
      </c>
      <c r="B2755" s="190" t="s">
        <v>58</v>
      </c>
      <c r="C2755" s="190" t="s">
        <v>147</v>
      </c>
      <c r="D2755" s="190" t="s">
        <v>147</v>
      </c>
      <c r="E2755" s="190" t="s">
        <v>147</v>
      </c>
      <c r="F2755" s="190" t="s">
        <v>146</v>
      </c>
      <c r="G2755" s="190" t="s">
        <v>146</v>
      </c>
      <c r="H2755" s="190" t="s">
        <v>146</v>
      </c>
      <c r="I2755" s="190" t="s">
        <v>146</v>
      </c>
      <c r="J2755" s="190" t="s">
        <v>146</v>
      </c>
      <c r="K2755" s="190" t="s">
        <v>146</v>
      </c>
      <c r="L2755" s="190" t="s">
        <v>146</v>
      </c>
      <c r="M2755" s="190" t="s">
        <v>146</v>
      </c>
      <c r="N2755" s="190" t="s">
        <v>146</v>
      </c>
    </row>
    <row r="2756" spans="1:14" x14ac:dyDescent="0.2">
      <c r="A2756" s="190">
        <v>813677</v>
      </c>
      <c r="B2756" s="190" t="s">
        <v>58</v>
      </c>
      <c r="F2756" s="190" t="s">
        <v>145</v>
      </c>
      <c r="I2756" s="190" t="s">
        <v>146</v>
      </c>
      <c r="J2756" s="190" t="s">
        <v>146</v>
      </c>
      <c r="K2756" s="190" t="s">
        <v>147</v>
      </c>
      <c r="L2756" s="190" t="s">
        <v>146</v>
      </c>
      <c r="M2756" s="190" t="s">
        <v>145</v>
      </c>
      <c r="N2756" s="190" t="s">
        <v>147</v>
      </c>
    </row>
    <row r="2757" spans="1:14" x14ac:dyDescent="0.2">
      <c r="A2757" s="190">
        <v>813680</v>
      </c>
      <c r="B2757" s="190" t="s">
        <v>58</v>
      </c>
      <c r="C2757" s="190" t="s">
        <v>147</v>
      </c>
      <c r="D2757" s="190" t="s">
        <v>147</v>
      </c>
      <c r="E2757" s="190" t="s">
        <v>146</v>
      </c>
      <c r="F2757" s="190" t="s">
        <v>146</v>
      </c>
      <c r="G2757" s="190" t="s">
        <v>147</v>
      </c>
      <c r="H2757" s="190" t="s">
        <v>146</v>
      </c>
      <c r="I2757" s="190" t="s">
        <v>146</v>
      </c>
      <c r="J2757" s="190" t="s">
        <v>146</v>
      </c>
      <c r="K2757" s="190" t="s">
        <v>146</v>
      </c>
      <c r="L2757" s="190" t="s">
        <v>146</v>
      </c>
      <c r="M2757" s="190" t="s">
        <v>146</v>
      </c>
      <c r="N2757" s="190" t="s">
        <v>146</v>
      </c>
    </row>
    <row r="2758" spans="1:14" x14ac:dyDescent="0.2">
      <c r="A2758" s="190">
        <v>813681</v>
      </c>
      <c r="B2758" s="190" t="s">
        <v>58</v>
      </c>
      <c r="E2758" s="190" t="s">
        <v>145</v>
      </c>
      <c r="F2758" s="190" t="s">
        <v>147</v>
      </c>
      <c r="G2758" s="190" t="s">
        <v>145</v>
      </c>
      <c r="I2758" s="190" t="s">
        <v>146</v>
      </c>
      <c r="J2758" s="190" t="s">
        <v>146</v>
      </c>
      <c r="K2758" s="190" t="s">
        <v>146</v>
      </c>
      <c r="L2758" s="190" t="s">
        <v>146</v>
      </c>
      <c r="M2758" s="190" t="s">
        <v>146</v>
      </c>
    </row>
    <row r="2759" spans="1:14" x14ac:dyDescent="0.2">
      <c r="A2759" s="190">
        <v>813682</v>
      </c>
      <c r="B2759" s="190" t="s">
        <v>58</v>
      </c>
      <c r="D2759" s="190" t="s">
        <v>146</v>
      </c>
      <c r="E2759" s="190" t="s">
        <v>146</v>
      </c>
      <c r="F2759" s="190" t="s">
        <v>146</v>
      </c>
      <c r="G2759" s="190" t="s">
        <v>147</v>
      </c>
      <c r="H2759" s="190" t="s">
        <v>146</v>
      </c>
      <c r="I2759" s="190" t="s">
        <v>146</v>
      </c>
      <c r="J2759" s="190" t="s">
        <v>146</v>
      </c>
      <c r="K2759" s="190" t="s">
        <v>146</v>
      </c>
      <c r="L2759" s="190" t="s">
        <v>146</v>
      </c>
      <c r="M2759" s="190" t="s">
        <v>146</v>
      </c>
      <c r="N2759" s="190" t="s">
        <v>146</v>
      </c>
    </row>
    <row r="2760" spans="1:14" x14ac:dyDescent="0.2">
      <c r="A2760" s="190">
        <v>813683</v>
      </c>
      <c r="B2760" s="190" t="s">
        <v>58</v>
      </c>
      <c r="C2760" s="190" t="s">
        <v>146</v>
      </c>
      <c r="D2760" s="190" t="s">
        <v>146</v>
      </c>
      <c r="E2760" s="190" t="s">
        <v>146</v>
      </c>
      <c r="F2760" s="190" t="s">
        <v>147</v>
      </c>
      <c r="G2760" s="190" t="s">
        <v>147</v>
      </c>
      <c r="H2760" s="190" t="s">
        <v>147</v>
      </c>
      <c r="I2760" s="190" t="s">
        <v>146</v>
      </c>
      <c r="J2760" s="190" t="s">
        <v>146</v>
      </c>
      <c r="K2760" s="190" t="s">
        <v>146</v>
      </c>
      <c r="L2760" s="190" t="s">
        <v>146</v>
      </c>
      <c r="M2760" s="190" t="s">
        <v>146</v>
      </c>
      <c r="N2760" s="190" t="s">
        <v>146</v>
      </c>
    </row>
    <row r="2761" spans="1:14" x14ac:dyDescent="0.2">
      <c r="A2761" s="190">
        <v>813684</v>
      </c>
      <c r="B2761" s="190" t="s">
        <v>58</v>
      </c>
      <c r="C2761" s="190" t="s">
        <v>146</v>
      </c>
      <c r="D2761" s="190" t="s">
        <v>146</v>
      </c>
      <c r="E2761" s="190" t="s">
        <v>146</v>
      </c>
      <c r="F2761" s="190" t="s">
        <v>147</v>
      </c>
      <c r="G2761" s="190" t="s">
        <v>146</v>
      </c>
      <c r="H2761" s="190" t="s">
        <v>147</v>
      </c>
      <c r="I2761" s="190" t="s">
        <v>146</v>
      </c>
      <c r="J2761" s="190" t="s">
        <v>146</v>
      </c>
      <c r="K2761" s="190" t="s">
        <v>146</v>
      </c>
      <c r="L2761" s="190" t="s">
        <v>146</v>
      </c>
      <c r="M2761" s="190" t="s">
        <v>146</v>
      </c>
      <c r="N2761" s="190" t="s">
        <v>146</v>
      </c>
    </row>
    <row r="2762" spans="1:14" x14ac:dyDescent="0.2">
      <c r="A2762" s="190">
        <v>813685</v>
      </c>
      <c r="B2762" s="190" t="s">
        <v>58</v>
      </c>
      <c r="C2762" s="190" t="s">
        <v>147</v>
      </c>
      <c r="D2762" s="190" t="s">
        <v>146</v>
      </c>
      <c r="E2762" s="190" t="s">
        <v>147</v>
      </c>
      <c r="F2762" s="190" t="s">
        <v>147</v>
      </c>
      <c r="G2762" s="190" t="s">
        <v>147</v>
      </c>
      <c r="H2762" s="190" t="s">
        <v>147</v>
      </c>
      <c r="I2762" s="190" t="s">
        <v>146</v>
      </c>
      <c r="J2762" s="190" t="s">
        <v>146</v>
      </c>
      <c r="K2762" s="190" t="s">
        <v>146</v>
      </c>
      <c r="L2762" s="190" t="s">
        <v>146</v>
      </c>
      <c r="M2762" s="190" t="s">
        <v>146</v>
      </c>
      <c r="N2762" s="190" t="s">
        <v>146</v>
      </c>
    </row>
    <row r="2763" spans="1:14" x14ac:dyDescent="0.2">
      <c r="A2763" s="190">
        <v>813686</v>
      </c>
      <c r="B2763" s="190" t="s">
        <v>58</v>
      </c>
      <c r="C2763" s="190" t="s">
        <v>147</v>
      </c>
      <c r="D2763" s="190" t="s">
        <v>147</v>
      </c>
      <c r="E2763" s="190" t="s">
        <v>147</v>
      </c>
      <c r="F2763" s="190" t="s">
        <v>146</v>
      </c>
      <c r="G2763" s="190" t="s">
        <v>147</v>
      </c>
      <c r="H2763" s="190" t="s">
        <v>146</v>
      </c>
      <c r="I2763" s="190" t="s">
        <v>146</v>
      </c>
      <c r="J2763" s="190" t="s">
        <v>146</v>
      </c>
      <c r="K2763" s="190" t="s">
        <v>146</v>
      </c>
      <c r="L2763" s="190" t="s">
        <v>146</v>
      </c>
      <c r="M2763" s="190" t="s">
        <v>146</v>
      </c>
      <c r="N2763" s="190" t="s">
        <v>146</v>
      </c>
    </row>
    <row r="2764" spans="1:14" x14ac:dyDescent="0.2">
      <c r="A2764" s="190">
        <v>813689</v>
      </c>
      <c r="B2764" s="190" t="s">
        <v>58</v>
      </c>
      <c r="C2764" s="190" t="s">
        <v>145</v>
      </c>
      <c r="D2764" s="190" t="s">
        <v>145</v>
      </c>
      <c r="E2764" s="190" t="s">
        <v>145</v>
      </c>
      <c r="F2764" s="190" t="s">
        <v>145</v>
      </c>
      <c r="I2764" s="190" t="s">
        <v>147</v>
      </c>
      <c r="J2764" s="190" t="s">
        <v>147</v>
      </c>
      <c r="K2764" s="190" t="s">
        <v>146</v>
      </c>
      <c r="L2764" s="190" t="s">
        <v>146</v>
      </c>
      <c r="N2764" s="190" t="s">
        <v>146</v>
      </c>
    </row>
    <row r="2765" spans="1:14" x14ac:dyDescent="0.2">
      <c r="A2765" s="190">
        <v>813690</v>
      </c>
      <c r="B2765" s="190" t="s">
        <v>58</v>
      </c>
      <c r="E2765" s="190" t="s">
        <v>147</v>
      </c>
      <c r="F2765" s="190" t="s">
        <v>145</v>
      </c>
      <c r="I2765" s="190" t="s">
        <v>146</v>
      </c>
      <c r="J2765" s="190" t="s">
        <v>146</v>
      </c>
      <c r="K2765" s="190" t="s">
        <v>146</v>
      </c>
      <c r="L2765" s="190" t="s">
        <v>146</v>
      </c>
      <c r="M2765" s="190" t="s">
        <v>147</v>
      </c>
      <c r="N2765" s="190" t="s">
        <v>146</v>
      </c>
    </row>
    <row r="2766" spans="1:14" x14ac:dyDescent="0.2">
      <c r="A2766" s="190">
        <v>813691</v>
      </c>
      <c r="B2766" s="190" t="s">
        <v>58</v>
      </c>
      <c r="D2766" s="190" t="s">
        <v>145</v>
      </c>
      <c r="E2766" s="190" t="s">
        <v>145</v>
      </c>
      <c r="F2766" s="190" t="s">
        <v>145</v>
      </c>
      <c r="G2766" s="190" t="s">
        <v>145</v>
      </c>
      <c r="H2766" s="190" t="s">
        <v>145</v>
      </c>
      <c r="I2766" s="190" t="s">
        <v>146</v>
      </c>
      <c r="J2766" s="190" t="s">
        <v>146</v>
      </c>
      <c r="K2766" s="190" t="s">
        <v>146</v>
      </c>
      <c r="L2766" s="190" t="s">
        <v>146</v>
      </c>
      <c r="M2766" s="190" t="s">
        <v>146</v>
      </c>
      <c r="N2766" s="190" t="s">
        <v>146</v>
      </c>
    </row>
    <row r="2767" spans="1:14" x14ac:dyDescent="0.2">
      <c r="A2767" s="190">
        <v>813694</v>
      </c>
      <c r="B2767" s="190" t="s">
        <v>58</v>
      </c>
      <c r="C2767" s="190" t="s">
        <v>145</v>
      </c>
      <c r="E2767" s="190" t="s">
        <v>145</v>
      </c>
      <c r="F2767" s="190" t="s">
        <v>145</v>
      </c>
      <c r="J2767" s="190" t="s">
        <v>145</v>
      </c>
      <c r="M2767" s="190" t="s">
        <v>145</v>
      </c>
    </row>
    <row r="2768" spans="1:14" x14ac:dyDescent="0.2">
      <c r="A2768" s="190">
        <v>813695</v>
      </c>
      <c r="B2768" s="190" t="s">
        <v>58</v>
      </c>
      <c r="C2768" s="190" t="s">
        <v>147</v>
      </c>
      <c r="D2768" s="190" t="s">
        <v>147</v>
      </c>
      <c r="E2768" s="190" t="s">
        <v>147</v>
      </c>
      <c r="F2768" s="190" t="s">
        <v>147</v>
      </c>
      <c r="G2768" s="190" t="s">
        <v>147</v>
      </c>
      <c r="H2768" s="190" t="s">
        <v>146</v>
      </c>
      <c r="I2768" s="190" t="s">
        <v>146</v>
      </c>
      <c r="J2768" s="190" t="s">
        <v>146</v>
      </c>
      <c r="K2768" s="190" t="s">
        <v>146</v>
      </c>
      <c r="L2768" s="190" t="s">
        <v>146</v>
      </c>
      <c r="M2768" s="190" t="s">
        <v>146</v>
      </c>
      <c r="N2768" s="190" t="s">
        <v>146</v>
      </c>
    </row>
    <row r="2769" spans="1:14" x14ac:dyDescent="0.2">
      <c r="A2769" s="190">
        <v>813696</v>
      </c>
      <c r="B2769" s="190" t="s">
        <v>58</v>
      </c>
      <c r="C2769" s="190" t="s">
        <v>147</v>
      </c>
      <c r="D2769" s="190" t="s">
        <v>147</v>
      </c>
      <c r="E2769" s="190" t="s">
        <v>147</v>
      </c>
      <c r="F2769" s="190" t="s">
        <v>147</v>
      </c>
      <c r="G2769" s="190" t="s">
        <v>146</v>
      </c>
      <c r="H2769" s="190" t="s">
        <v>147</v>
      </c>
      <c r="I2769" s="190" t="s">
        <v>146</v>
      </c>
      <c r="J2769" s="190" t="s">
        <v>146</v>
      </c>
      <c r="K2769" s="190" t="s">
        <v>146</v>
      </c>
      <c r="L2769" s="190" t="s">
        <v>146</v>
      </c>
      <c r="M2769" s="190" t="s">
        <v>146</v>
      </c>
      <c r="N2769" s="190" t="s">
        <v>146</v>
      </c>
    </row>
    <row r="2770" spans="1:14" x14ac:dyDescent="0.2">
      <c r="A2770" s="190">
        <v>813698</v>
      </c>
      <c r="B2770" s="190" t="s">
        <v>58</v>
      </c>
      <c r="C2770" s="190" t="s">
        <v>147</v>
      </c>
      <c r="E2770" s="190" t="s">
        <v>147</v>
      </c>
      <c r="F2770" s="190" t="s">
        <v>147</v>
      </c>
      <c r="G2770" s="190" t="s">
        <v>147</v>
      </c>
      <c r="I2770" s="190" t="s">
        <v>146</v>
      </c>
      <c r="J2770" s="190" t="s">
        <v>147</v>
      </c>
      <c r="K2770" s="190" t="s">
        <v>146</v>
      </c>
      <c r="L2770" s="190" t="s">
        <v>146</v>
      </c>
    </row>
    <row r="2771" spans="1:14" x14ac:dyDescent="0.2">
      <c r="A2771" s="190">
        <v>813699</v>
      </c>
      <c r="B2771" s="190" t="s">
        <v>58</v>
      </c>
      <c r="C2771" s="190" t="s">
        <v>147</v>
      </c>
      <c r="D2771" s="190" t="s">
        <v>147</v>
      </c>
      <c r="E2771" s="190" t="s">
        <v>147</v>
      </c>
      <c r="F2771" s="190" t="s">
        <v>147</v>
      </c>
      <c r="G2771" s="190" t="s">
        <v>147</v>
      </c>
      <c r="I2771" s="190" t="s">
        <v>146</v>
      </c>
      <c r="J2771" s="190" t="s">
        <v>146</v>
      </c>
      <c r="K2771" s="190" t="s">
        <v>146</v>
      </c>
      <c r="L2771" s="190" t="s">
        <v>146</v>
      </c>
      <c r="M2771" s="190" t="s">
        <v>146</v>
      </c>
      <c r="N2771" s="190" t="s">
        <v>146</v>
      </c>
    </row>
    <row r="2772" spans="1:14" x14ac:dyDescent="0.2">
      <c r="A2772" s="190">
        <v>813700</v>
      </c>
      <c r="B2772" s="190" t="s">
        <v>58</v>
      </c>
      <c r="C2772" s="190" t="s">
        <v>146</v>
      </c>
      <c r="D2772" s="190" t="s">
        <v>146</v>
      </c>
      <c r="E2772" s="190" t="s">
        <v>146</v>
      </c>
      <c r="F2772" s="190" t="s">
        <v>147</v>
      </c>
      <c r="G2772" s="190" t="s">
        <v>146</v>
      </c>
      <c r="H2772" s="190" t="s">
        <v>147</v>
      </c>
      <c r="I2772" s="190" t="s">
        <v>146</v>
      </c>
      <c r="J2772" s="190" t="s">
        <v>146</v>
      </c>
      <c r="K2772" s="190" t="s">
        <v>146</v>
      </c>
      <c r="L2772" s="190" t="s">
        <v>146</v>
      </c>
      <c r="M2772" s="190" t="s">
        <v>146</v>
      </c>
      <c r="N2772" s="190" t="s">
        <v>146</v>
      </c>
    </row>
    <row r="2773" spans="1:14" x14ac:dyDescent="0.2">
      <c r="A2773" s="190">
        <v>813701</v>
      </c>
      <c r="B2773" s="190" t="s">
        <v>58</v>
      </c>
      <c r="C2773" s="190" t="s">
        <v>145</v>
      </c>
      <c r="I2773" s="190" t="s">
        <v>145</v>
      </c>
      <c r="J2773" s="190" t="s">
        <v>145</v>
      </c>
      <c r="K2773" s="190" t="s">
        <v>145</v>
      </c>
      <c r="M2773" s="190" t="s">
        <v>145</v>
      </c>
      <c r="N2773" s="190" t="s">
        <v>145</v>
      </c>
    </row>
    <row r="2774" spans="1:14" x14ac:dyDescent="0.2">
      <c r="A2774" s="190">
        <v>813702</v>
      </c>
      <c r="B2774" s="190" t="s">
        <v>58</v>
      </c>
      <c r="C2774" s="190" t="s">
        <v>147</v>
      </c>
      <c r="D2774" s="190" t="s">
        <v>146</v>
      </c>
      <c r="E2774" s="190" t="s">
        <v>147</v>
      </c>
      <c r="F2774" s="190" t="s">
        <v>147</v>
      </c>
      <c r="G2774" s="190" t="s">
        <v>147</v>
      </c>
      <c r="H2774" s="190" t="s">
        <v>147</v>
      </c>
      <c r="I2774" s="190" t="s">
        <v>146</v>
      </c>
      <c r="J2774" s="190" t="s">
        <v>146</v>
      </c>
      <c r="K2774" s="190" t="s">
        <v>146</v>
      </c>
      <c r="L2774" s="190" t="s">
        <v>146</v>
      </c>
      <c r="M2774" s="190" t="s">
        <v>146</v>
      </c>
      <c r="N2774" s="190" t="s">
        <v>146</v>
      </c>
    </row>
    <row r="2775" spans="1:14" x14ac:dyDescent="0.2">
      <c r="A2775" s="190">
        <v>813703</v>
      </c>
      <c r="B2775" s="190" t="s">
        <v>58</v>
      </c>
      <c r="C2775" s="190" t="s">
        <v>147</v>
      </c>
      <c r="D2775" s="190" t="s">
        <v>147</v>
      </c>
      <c r="E2775" s="190" t="s">
        <v>146</v>
      </c>
      <c r="F2775" s="190" t="s">
        <v>146</v>
      </c>
      <c r="G2775" s="190" t="s">
        <v>146</v>
      </c>
      <c r="H2775" s="190" t="s">
        <v>146</v>
      </c>
      <c r="I2775" s="190" t="s">
        <v>146</v>
      </c>
      <c r="J2775" s="190" t="s">
        <v>146</v>
      </c>
      <c r="K2775" s="190" t="s">
        <v>146</v>
      </c>
      <c r="L2775" s="190" t="s">
        <v>146</v>
      </c>
      <c r="M2775" s="190" t="s">
        <v>146</v>
      </c>
      <c r="N2775" s="190" t="s">
        <v>146</v>
      </c>
    </row>
    <row r="2776" spans="1:14" x14ac:dyDescent="0.2">
      <c r="A2776" s="190">
        <v>813704</v>
      </c>
      <c r="B2776" s="190" t="s">
        <v>58</v>
      </c>
      <c r="C2776" s="190" t="s">
        <v>147</v>
      </c>
      <c r="D2776" s="190" t="s">
        <v>147</v>
      </c>
      <c r="E2776" s="190" t="s">
        <v>146</v>
      </c>
      <c r="F2776" s="190" t="s">
        <v>147</v>
      </c>
      <c r="G2776" s="190" t="s">
        <v>147</v>
      </c>
      <c r="H2776" s="190" t="s">
        <v>147</v>
      </c>
      <c r="I2776" s="190" t="s">
        <v>146</v>
      </c>
      <c r="J2776" s="190" t="s">
        <v>146</v>
      </c>
      <c r="K2776" s="190" t="s">
        <v>146</v>
      </c>
      <c r="L2776" s="190" t="s">
        <v>146</v>
      </c>
      <c r="M2776" s="190" t="s">
        <v>146</v>
      </c>
      <c r="N2776" s="190" t="s">
        <v>146</v>
      </c>
    </row>
    <row r="2777" spans="1:14" x14ac:dyDescent="0.2">
      <c r="A2777" s="190">
        <v>813705</v>
      </c>
      <c r="B2777" s="190" t="s">
        <v>58</v>
      </c>
      <c r="D2777" s="190" t="s">
        <v>147</v>
      </c>
      <c r="E2777" s="190" t="s">
        <v>147</v>
      </c>
      <c r="F2777" s="190" t="s">
        <v>147</v>
      </c>
      <c r="G2777" s="190" t="s">
        <v>147</v>
      </c>
      <c r="H2777" s="190" t="s">
        <v>147</v>
      </c>
      <c r="I2777" s="190" t="s">
        <v>147</v>
      </c>
      <c r="J2777" s="190" t="s">
        <v>147</v>
      </c>
      <c r="K2777" s="190" t="s">
        <v>147</v>
      </c>
      <c r="L2777" s="190" t="s">
        <v>147</v>
      </c>
      <c r="M2777" s="190" t="s">
        <v>147</v>
      </c>
      <c r="N2777" s="190" t="s">
        <v>147</v>
      </c>
    </row>
    <row r="2778" spans="1:14" x14ac:dyDescent="0.2">
      <c r="A2778" s="190">
        <v>813706</v>
      </c>
      <c r="B2778" s="190" t="s">
        <v>58</v>
      </c>
      <c r="C2778" s="190" t="s">
        <v>147</v>
      </c>
      <c r="D2778" s="190" t="s">
        <v>147</v>
      </c>
      <c r="E2778" s="190" t="s">
        <v>147</v>
      </c>
      <c r="F2778" s="190" t="s">
        <v>147</v>
      </c>
      <c r="G2778" s="190" t="s">
        <v>147</v>
      </c>
      <c r="I2778" s="190" t="s">
        <v>146</v>
      </c>
      <c r="J2778" s="190" t="s">
        <v>146</v>
      </c>
      <c r="K2778" s="190" t="s">
        <v>146</v>
      </c>
      <c r="L2778" s="190" t="s">
        <v>146</v>
      </c>
      <c r="M2778" s="190" t="s">
        <v>146</v>
      </c>
      <c r="N2778" s="190" t="s">
        <v>146</v>
      </c>
    </row>
    <row r="2779" spans="1:14" x14ac:dyDescent="0.2">
      <c r="A2779" s="190">
        <v>813708</v>
      </c>
      <c r="B2779" s="190" t="s">
        <v>58</v>
      </c>
      <c r="D2779" s="190" t="s">
        <v>147</v>
      </c>
      <c r="E2779" s="190" t="s">
        <v>147</v>
      </c>
      <c r="F2779" s="190" t="s">
        <v>147</v>
      </c>
      <c r="H2779" s="190" t="s">
        <v>147</v>
      </c>
      <c r="I2779" s="190" t="s">
        <v>147</v>
      </c>
      <c r="J2779" s="190" t="s">
        <v>146</v>
      </c>
      <c r="K2779" s="190" t="s">
        <v>147</v>
      </c>
      <c r="L2779" s="190" t="s">
        <v>146</v>
      </c>
      <c r="M2779" s="190" t="s">
        <v>146</v>
      </c>
      <c r="N2779" s="190" t="s">
        <v>146</v>
      </c>
    </row>
    <row r="2780" spans="1:14" x14ac:dyDescent="0.2">
      <c r="A2780" s="190">
        <v>813709</v>
      </c>
      <c r="B2780" s="190" t="s">
        <v>58</v>
      </c>
      <c r="D2780" s="190" t="s">
        <v>146</v>
      </c>
      <c r="E2780" s="190" t="s">
        <v>146</v>
      </c>
      <c r="F2780" s="190" t="s">
        <v>145</v>
      </c>
      <c r="H2780" s="190" t="s">
        <v>147</v>
      </c>
      <c r="J2780" s="190" t="s">
        <v>147</v>
      </c>
      <c r="K2780" s="190" t="s">
        <v>147</v>
      </c>
      <c r="L2780" s="190" t="s">
        <v>146</v>
      </c>
      <c r="M2780" s="190" t="s">
        <v>146</v>
      </c>
      <c r="N2780" s="190" t="s">
        <v>145</v>
      </c>
    </row>
    <row r="2781" spans="1:14" x14ac:dyDescent="0.2">
      <c r="A2781" s="190">
        <v>813710</v>
      </c>
      <c r="B2781" s="190" t="s">
        <v>58</v>
      </c>
      <c r="D2781" s="190" t="s">
        <v>147</v>
      </c>
      <c r="E2781" s="190" t="s">
        <v>147</v>
      </c>
      <c r="H2781" s="190" t="s">
        <v>146</v>
      </c>
      <c r="I2781" s="190" t="s">
        <v>146</v>
      </c>
      <c r="J2781" s="190" t="s">
        <v>147</v>
      </c>
      <c r="K2781" s="190" t="s">
        <v>146</v>
      </c>
      <c r="L2781" s="190" t="s">
        <v>146</v>
      </c>
      <c r="M2781" s="190" t="s">
        <v>146</v>
      </c>
      <c r="N2781" s="190" t="s">
        <v>146</v>
      </c>
    </row>
    <row r="2782" spans="1:14" x14ac:dyDescent="0.2">
      <c r="A2782" s="190">
        <v>813715</v>
      </c>
      <c r="B2782" s="190" t="s">
        <v>58</v>
      </c>
      <c r="C2782" s="190" t="s">
        <v>147</v>
      </c>
      <c r="D2782" s="190" t="s">
        <v>146</v>
      </c>
      <c r="E2782" s="190" t="s">
        <v>147</v>
      </c>
      <c r="F2782" s="190" t="s">
        <v>147</v>
      </c>
      <c r="G2782" s="190" t="s">
        <v>146</v>
      </c>
      <c r="H2782" s="190" t="s">
        <v>147</v>
      </c>
      <c r="I2782" s="190" t="s">
        <v>146</v>
      </c>
      <c r="J2782" s="190" t="s">
        <v>146</v>
      </c>
      <c r="K2782" s="190" t="s">
        <v>146</v>
      </c>
      <c r="L2782" s="190" t="s">
        <v>146</v>
      </c>
      <c r="M2782" s="190" t="s">
        <v>146</v>
      </c>
      <c r="N2782" s="190" t="s">
        <v>146</v>
      </c>
    </row>
    <row r="2783" spans="1:14" x14ac:dyDescent="0.2">
      <c r="A2783" s="190">
        <v>813716</v>
      </c>
      <c r="B2783" s="190" t="s">
        <v>58</v>
      </c>
      <c r="E2783" s="190" t="s">
        <v>145</v>
      </c>
      <c r="F2783" s="190" t="s">
        <v>145</v>
      </c>
      <c r="J2783" s="190" t="s">
        <v>145</v>
      </c>
      <c r="K2783" s="190" t="s">
        <v>146</v>
      </c>
      <c r="N2783" s="190" t="s">
        <v>147</v>
      </c>
    </row>
    <row r="2784" spans="1:14" x14ac:dyDescent="0.2">
      <c r="A2784" s="190">
        <v>813717</v>
      </c>
      <c r="B2784" s="190" t="s">
        <v>58</v>
      </c>
      <c r="C2784" s="190" t="s">
        <v>147</v>
      </c>
      <c r="D2784" s="190" t="s">
        <v>147</v>
      </c>
      <c r="E2784" s="190" t="s">
        <v>146</v>
      </c>
      <c r="F2784" s="190" t="s">
        <v>147</v>
      </c>
      <c r="H2784" s="190" t="s">
        <v>147</v>
      </c>
      <c r="I2784" s="190" t="s">
        <v>146</v>
      </c>
      <c r="J2784" s="190" t="s">
        <v>147</v>
      </c>
      <c r="K2784" s="190" t="s">
        <v>146</v>
      </c>
      <c r="L2784" s="190" t="s">
        <v>147</v>
      </c>
      <c r="M2784" s="190" t="s">
        <v>146</v>
      </c>
      <c r="N2784" s="190" t="s">
        <v>146</v>
      </c>
    </row>
    <row r="2785" spans="1:14" x14ac:dyDescent="0.2">
      <c r="A2785" s="190">
        <v>813718</v>
      </c>
      <c r="B2785" s="190" t="s">
        <v>58</v>
      </c>
      <c r="C2785" s="190" t="s">
        <v>147</v>
      </c>
      <c r="D2785" s="190" t="s">
        <v>147</v>
      </c>
      <c r="E2785" s="190" t="s">
        <v>147</v>
      </c>
      <c r="F2785" s="190" t="s">
        <v>147</v>
      </c>
      <c r="G2785" s="190" t="s">
        <v>147</v>
      </c>
      <c r="I2785" s="190" t="s">
        <v>147</v>
      </c>
      <c r="J2785" s="190" t="s">
        <v>146</v>
      </c>
      <c r="K2785" s="190" t="s">
        <v>146</v>
      </c>
      <c r="L2785" s="190" t="s">
        <v>146</v>
      </c>
      <c r="M2785" s="190" t="s">
        <v>147</v>
      </c>
      <c r="N2785" s="190" t="s">
        <v>147</v>
      </c>
    </row>
    <row r="2786" spans="1:14" x14ac:dyDescent="0.2">
      <c r="A2786" s="190">
        <v>813720</v>
      </c>
      <c r="B2786" s="190" t="s">
        <v>58</v>
      </c>
      <c r="D2786" s="190" t="s">
        <v>146</v>
      </c>
      <c r="E2786" s="190" t="s">
        <v>147</v>
      </c>
      <c r="G2786" s="190" t="s">
        <v>146</v>
      </c>
      <c r="I2786" s="190" t="s">
        <v>146</v>
      </c>
      <c r="J2786" s="190" t="s">
        <v>146</v>
      </c>
      <c r="K2786" s="190" t="s">
        <v>146</v>
      </c>
      <c r="L2786" s="190" t="s">
        <v>146</v>
      </c>
      <c r="M2786" s="190" t="s">
        <v>146</v>
      </c>
      <c r="N2786" s="190" t="s">
        <v>146</v>
      </c>
    </row>
    <row r="2787" spans="1:14" x14ac:dyDescent="0.2">
      <c r="A2787" s="190">
        <v>813722</v>
      </c>
      <c r="B2787" s="190" t="s">
        <v>58</v>
      </c>
      <c r="C2787" s="190" t="s">
        <v>147</v>
      </c>
      <c r="D2787" s="190" t="s">
        <v>147</v>
      </c>
      <c r="E2787" s="190" t="s">
        <v>147</v>
      </c>
      <c r="J2787" s="190" t="s">
        <v>147</v>
      </c>
      <c r="K2787" s="190" t="s">
        <v>147</v>
      </c>
      <c r="L2787" s="190" t="s">
        <v>147</v>
      </c>
      <c r="M2787" s="190" t="s">
        <v>146</v>
      </c>
    </row>
    <row r="2788" spans="1:14" x14ac:dyDescent="0.2">
      <c r="A2788" s="190">
        <v>813724</v>
      </c>
      <c r="B2788" s="190" t="s">
        <v>58</v>
      </c>
      <c r="C2788" s="190" t="s">
        <v>147</v>
      </c>
      <c r="D2788" s="190" t="s">
        <v>147</v>
      </c>
      <c r="E2788" s="190" t="s">
        <v>147</v>
      </c>
      <c r="F2788" s="190" t="s">
        <v>147</v>
      </c>
      <c r="G2788" s="190" t="s">
        <v>147</v>
      </c>
      <c r="H2788" s="190" t="s">
        <v>147</v>
      </c>
      <c r="I2788" s="190" t="s">
        <v>146</v>
      </c>
      <c r="J2788" s="190" t="s">
        <v>146</v>
      </c>
      <c r="K2788" s="190" t="s">
        <v>146</v>
      </c>
      <c r="L2788" s="190" t="s">
        <v>146</v>
      </c>
      <c r="M2788" s="190" t="s">
        <v>146</v>
      </c>
      <c r="N2788" s="190" t="s">
        <v>146</v>
      </c>
    </row>
    <row r="2789" spans="1:14" x14ac:dyDescent="0.2">
      <c r="A2789" s="190">
        <v>813725</v>
      </c>
      <c r="B2789" s="190" t="s">
        <v>58</v>
      </c>
      <c r="D2789" s="190" t="s">
        <v>147</v>
      </c>
      <c r="E2789" s="190" t="s">
        <v>147</v>
      </c>
      <c r="F2789" s="190" t="s">
        <v>147</v>
      </c>
      <c r="G2789" s="190" t="s">
        <v>147</v>
      </c>
      <c r="H2789" s="190" t="s">
        <v>147</v>
      </c>
      <c r="I2789" s="190" t="s">
        <v>146</v>
      </c>
      <c r="J2789" s="190" t="s">
        <v>146</v>
      </c>
      <c r="K2789" s="190" t="s">
        <v>146</v>
      </c>
      <c r="L2789" s="190" t="s">
        <v>146</v>
      </c>
      <c r="M2789" s="190" t="s">
        <v>146</v>
      </c>
      <c r="N2789" s="190" t="s">
        <v>146</v>
      </c>
    </row>
    <row r="2790" spans="1:14" x14ac:dyDescent="0.2">
      <c r="A2790" s="190">
        <v>813726</v>
      </c>
      <c r="B2790" s="190" t="s">
        <v>58</v>
      </c>
      <c r="D2790" s="190" t="s">
        <v>147</v>
      </c>
      <c r="E2790" s="190" t="s">
        <v>147</v>
      </c>
      <c r="J2790" s="190" t="s">
        <v>147</v>
      </c>
      <c r="K2790" s="190" t="s">
        <v>147</v>
      </c>
      <c r="L2790" s="190" t="s">
        <v>147</v>
      </c>
      <c r="M2790" s="190" t="s">
        <v>147</v>
      </c>
      <c r="N2790" s="190" t="s">
        <v>147</v>
      </c>
    </row>
    <row r="2791" spans="1:14" x14ac:dyDescent="0.2">
      <c r="A2791" s="190">
        <v>813728</v>
      </c>
      <c r="B2791" s="190" t="s">
        <v>58</v>
      </c>
      <c r="D2791" s="190" t="s">
        <v>146</v>
      </c>
      <c r="E2791" s="190" t="s">
        <v>146</v>
      </c>
      <c r="G2791" s="190" t="s">
        <v>146</v>
      </c>
      <c r="H2791" s="190" t="s">
        <v>147</v>
      </c>
      <c r="I2791" s="190" t="s">
        <v>146</v>
      </c>
      <c r="J2791" s="190" t="s">
        <v>146</v>
      </c>
      <c r="K2791" s="190" t="s">
        <v>146</v>
      </c>
      <c r="L2791" s="190" t="s">
        <v>146</v>
      </c>
      <c r="M2791" s="190" t="s">
        <v>146</v>
      </c>
      <c r="N2791" s="190" t="s">
        <v>146</v>
      </c>
    </row>
    <row r="2792" spans="1:14" x14ac:dyDescent="0.2">
      <c r="A2792" s="190">
        <v>813729</v>
      </c>
      <c r="B2792" s="190" t="s">
        <v>58</v>
      </c>
      <c r="C2792" s="190" t="s">
        <v>145</v>
      </c>
      <c r="D2792" s="190" t="s">
        <v>145</v>
      </c>
      <c r="F2792" s="190" t="s">
        <v>145</v>
      </c>
      <c r="G2792" s="190" t="s">
        <v>145</v>
      </c>
      <c r="J2792" s="190" t="s">
        <v>145</v>
      </c>
      <c r="L2792" s="190" t="s">
        <v>145</v>
      </c>
      <c r="N2792" s="190" t="s">
        <v>145</v>
      </c>
    </row>
    <row r="2793" spans="1:14" x14ac:dyDescent="0.2">
      <c r="A2793" s="190">
        <v>813731</v>
      </c>
      <c r="B2793" s="190" t="s">
        <v>58</v>
      </c>
      <c r="D2793" s="190" t="s">
        <v>146</v>
      </c>
      <c r="F2793" s="190" t="s">
        <v>145</v>
      </c>
      <c r="H2793" s="190" t="s">
        <v>145</v>
      </c>
      <c r="I2793" s="190" t="s">
        <v>145</v>
      </c>
      <c r="J2793" s="190" t="s">
        <v>147</v>
      </c>
      <c r="K2793" s="190" t="s">
        <v>145</v>
      </c>
      <c r="M2793" s="190" t="s">
        <v>145</v>
      </c>
      <c r="N2793" s="190" t="s">
        <v>146</v>
      </c>
    </row>
    <row r="2794" spans="1:14" x14ac:dyDescent="0.2">
      <c r="A2794" s="190">
        <v>813732</v>
      </c>
      <c r="B2794" s="190" t="s">
        <v>58</v>
      </c>
      <c r="C2794" s="190" t="s">
        <v>146</v>
      </c>
      <c r="D2794" s="190" t="s">
        <v>147</v>
      </c>
      <c r="E2794" s="190" t="s">
        <v>147</v>
      </c>
      <c r="F2794" s="190" t="s">
        <v>147</v>
      </c>
      <c r="G2794" s="190" t="s">
        <v>147</v>
      </c>
      <c r="H2794" s="190" t="s">
        <v>147</v>
      </c>
      <c r="I2794" s="190" t="s">
        <v>146</v>
      </c>
      <c r="J2794" s="190" t="s">
        <v>146</v>
      </c>
      <c r="K2794" s="190" t="s">
        <v>146</v>
      </c>
      <c r="L2794" s="190" t="s">
        <v>146</v>
      </c>
      <c r="M2794" s="190" t="s">
        <v>146</v>
      </c>
      <c r="N2794" s="190" t="s">
        <v>146</v>
      </c>
    </row>
    <row r="2795" spans="1:14" x14ac:dyDescent="0.2">
      <c r="A2795" s="190">
        <v>813733</v>
      </c>
      <c r="B2795" s="190" t="s">
        <v>58</v>
      </c>
      <c r="C2795" s="190" t="s">
        <v>147</v>
      </c>
      <c r="D2795" s="190" t="s">
        <v>147</v>
      </c>
      <c r="E2795" s="190" t="s">
        <v>147</v>
      </c>
      <c r="F2795" s="190" t="s">
        <v>147</v>
      </c>
      <c r="G2795" s="190" t="s">
        <v>147</v>
      </c>
      <c r="H2795" s="190" t="s">
        <v>147</v>
      </c>
      <c r="I2795" s="190" t="s">
        <v>146</v>
      </c>
      <c r="J2795" s="190" t="s">
        <v>146</v>
      </c>
      <c r="K2795" s="190" t="s">
        <v>146</v>
      </c>
      <c r="L2795" s="190" t="s">
        <v>146</v>
      </c>
      <c r="M2795" s="190" t="s">
        <v>146</v>
      </c>
      <c r="N2795" s="190" t="s">
        <v>146</v>
      </c>
    </row>
    <row r="2796" spans="1:14" x14ac:dyDescent="0.2">
      <c r="A2796" s="190">
        <v>813734</v>
      </c>
      <c r="B2796" s="190" t="s">
        <v>58</v>
      </c>
      <c r="C2796" s="190" t="s">
        <v>146</v>
      </c>
      <c r="D2796" s="190" t="s">
        <v>146</v>
      </c>
      <c r="E2796" s="190" t="s">
        <v>146</v>
      </c>
      <c r="F2796" s="190" t="s">
        <v>147</v>
      </c>
      <c r="G2796" s="190" t="s">
        <v>146</v>
      </c>
      <c r="H2796" s="190" t="s">
        <v>147</v>
      </c>
      <c r="I2796" s="190" t="s">
        <v>146</v>
      </c>
      <c r="J2796" s="190" t="s">
        <v>146</v>
      </c>
      <c r="K2796" s="190" t="s">
        <v>146</v>
      </c>
      <c r="L2796" s="190" t="s">
        <v>146</v>
      </c>
      <c r="M2796" s="190" t="s">
        <v>146</v>
      </c>
      <c r="N2796" s="190" t="s">
        <v>146</v>
      </c>
    </row>
    <row r="2797" spans="1:14" x14ac:dyDescent="0.2">
      <c r="A2797" s="190">
        <v>813735</v>
      </c>
      <c r="B2797" s="190" t="s">
        <v>58</v>
      </c>
      <c r="C2797" s="190" t="s">
        <v>147</v>
      </c>
      <c r="D2797" s="190" t="s">
        <v>147</v>
      </c>
      <c r="E2797" s="190" t="s">
        <v>147</v>
      </c>
      <c r="F2797" s="190" t="s">
        <v>147</v>
      </c>
      <c r="G2797" s="190" t="s">
        <v>147</v>
      </c>
      <c r="H2797" s="190" t="s">
        <v>147</v>
      </c>
      <c r="I2797" s="190" t="s">
        <v>146</v>
      </c>
      <c r="J2797" s="190" t="s">
        <v>146</v>
      </c>
      <c r="K2797" s="190" t="s">
        <v>146</v>
      </c>
      <c r="L2797" s="190" t="s">
        <v>146</v>
      </c>
      <c r="M2797" s="190" t="s">
        <v>146</v>
      </c>
      <c r="N2797" s="190" t="s">
        <v>146</v>
      </c>
    </row>
    <row r="2798" spans="1:14" x14ac:dyDescent="0.2">
      <c r="A2798" s="190">
        <v>813736</v>
      </c>
      <c r="B2798" s="190" t="s">
        <v>58</v>
      </c>
      <c r="D2798" s="190" t="s">
        <v>147</v>
      </c>
      <c r="E2798" s="190" t="s">
        <v>147</v>
      </c>
      <c r="F2798" s="190" t="s">
        <v>146</v>
      </c>
      <c r="G2798" s="190" t="s">
        <v>146</v>
      </c>
      <c r="H2798" s="190" t="s">
        <v>145</v>
      </c>
      <c r="I2798" s="190" t="s">
        <v>146</v>
      </c>
      <c r="K2798" s="190" t="s">
        <v>146</v>
      </c>
      <c r="L2798" s="190" t="s">
        <v>146</v>
      </c>
      <c r="M2798" s="190" t="s">
        <v>146</v>
      </c>
    </row>
    <row r="2799" spans="1:14" x14ac:dyDescent="0.2">
      <c r="A2799" s="190">
        <v>813738</v>
      </c>
      <c r="B2799" s="190" t="s">
        <v>58</v>
      </c>
      <c r="D2799" s="190" t="s">
        <v>145</v>
      </c>
      <c r="G2799" s="190" t="s">
        <v>145</v>
      </c>
      <c r="H2799" s="190" t="s">
        <v>147</v>
      </c>
      <c r="I2799" s="190" t="s">
        <v>147</v>
      </c>
      <c r="J2799" s="190" t="s">
        <v>147</v>
      </c>
      <c r="K2799" s="190" t="s">
        <v>147</v>
      </c>
      <c r="L2799" s="190" t="s">
        <v>145</v>
      </c>
      <c r="N2799" s="190" t="s">
        <v>146</v>
      </c>
    </row>
    <row r="2800" spans="1:14" x14ac:dyDescent="0.2">
      <c r="A2800" s="190">
        <v>813739</v>
      </c>
      <c r="B2800" s="190" t="s">
        <v>58</v>
      </c>
      <c r="C2800" s="190" t="s">
        <v>147</v>
      </c>
      <c r="D2800" s="190" t="s">
        <v>147</v>
      </c>
      <c r="E2800" s="190" t="s">
        <v>147</v>
      </c>
      <c r="F2800" s="190" t="s">
        <v>147</v>
      </c>
      <c r="G2800" s="190" t="s">
        <v>147</v>
      </c>
      <c r="H2800" s="190" t="s">
        <v>147</v>
      </c>
      <c r="I2800" s="190" t="s">
        <v>146</v>
      </c>
      <c r="J2800" s="190" t="s">
        <v>146</v>
      </c>
      <c r="K2800" s="190" t="s">
        <v>146</v>
      </c>
      <c r="L2800" s="190" t="s">
        <v>146</v>
      </c>
      <c r="M2800" s="190" t="s">
        <v>146</v>
      </c>
      <c r="N2800" s="190" t="s">
        <v>146</v>
      </c>
    </row>
    <row r="2801" spans="1:14" x14ac:dyDescent="0.2">
      <c r="A2801" s="190">
        <v>813741</v>
      </c>
      <c r="B2801" s="190" t="s">
        <v>58</v>
      </c>
      <c r="C2801" s="190" t="s">
        <v>145</v>
      </c>
      <c r="D2801" s="190" t="s">
        <v>145</v>
      </c>
      <c r="E2801" s="190" t="s">
        <v>147</v>
      </c>
      <c r="K2801" s="190" t="s">
        <v>145</v>
      </c>
      <c r="L2801" s="190" t="s">
        <v>147</v>
      </c>
      <c r="M2801" s="190" t="s">
        <v>146</v>
      </c>
    </row>
    <row r="2802" spans="1:14" x14ac:dyDescent="0.2">
      <c r="A2802" s="190">
        <v>813743</v>
      </c>
      <c r="B2802" s="190" t="s">
        <v>58</v>
      </c>
      <c r="D2802" s="190" t="s">
        <v>147</v>
      </c>
      <c r="E2802" s="190" t="s">
        <v>147</v>
      </c>
      <c r="F2802" s="190" t="s">
        <v>147</v>
      </c>
      <c r="G2802" s="190" t="s">
        <v>147</v>
      </c>
      <c r="H2802" s="190" t="s">
        <v>147</v>
      </c>
      <c r="I2802" s="190" t="s">
        <v>147</v>
      </c>
      <c r="J2802" s="190" t="s">
        <v>147</v>
      </c>
      <c r="K2802" s="190" t="s">
        <v>146</v>
      </c>
      <c r="L2802" s="190" t="s">
        <v>146</v>
      </c>
      <c r="M2802" s="190" t="s">
        <v>147</v>
      </c>
      <c r="N2802" s="190" t="s">
        <v>147</v>
      </c>
    </row>
    <row r="2803" spans="1:14" x14ac:dyDescent="0.2">
      <c r="A2803" s="190">
        <v>813744</v>
      </c>
      <c r="B2803" s="190" t="s">
        <v>58</v>
      </c>
      <c r="C2803" s="190" t="s">
        <v>147</v>
      </c>
      <c r="D2803" s="190" t="s">
        <v>147</v>
      </c>
      <c r="E2803" s="190" t="s">
        <v>147</v>
      </c>
      <c r="G2803" s="190" t="s">
        <v>146</v>
      </c>
      <c r="I2803" s="190" t="s">
        <v>146</v>
      </c>
      <c r="J2803" s="190" t="s">
        <v>146</v>
      </c>
      <c r="K2803" s="190" t="s">
        <v>146</v>
      </c>
      <c r="L2803" s="190" t="s">
        <v>146</v>
      </c>
      <c r="M2803" s="190" t="s">
        <v>146</v>
      </c>
    </row>
    <row r="2804" spans="1:14" x14ac:dyDescent="0.2">
      <c r="A2804" s="190">
        <v>813745</v>
      </c>
      <c r="B2804" s="190" t="s">
        <v>58</v>
      </c>
      <c r="C2804" s="190" t="s">
        <v>145</v>
      </c>
      <c r="D2804" s="190" t="s">
        <v>147</v>
      </c>
      <c r="E2804" s="190" t="s">
        <v>146</v>
      </c>
      <c r="H2804" s="190" t="s">
        <v>147</v>
      </c>
      <c r="I2804" s="190" t="s">
        <v>145</v>
      </c>
      <c r="J2804" s="190" t="s">
        <v>146</v>
      </c>
      <c r="K2804" s="190" t="s">
        <v>146</v>
      </c>
      <c r="L2804" s="190" t="s">
        <v>146</v>
      </c>
      <c r="M2804" s="190" t="s">
        <v>146</v>
      </c>
      <c r="N2804" s="190" t="s">
        <v>146</v>
      </c>
    </row>
    <row r="2805" spans="1:14" x14ac:dyDescent="0.2">
      <c r="A2805" s="190">
        <v>813746</v>
      </c>
      <c r="B2805" s="190" t="s">
        <v>58</v>
      </c>
      <c r="D2805" s="190" t="s">
        <v>147</v>
      </c>
      <c r="E2805" s="190" t="s">
        <v>147</v>
      </c>
      <c r="F2805" s="190" t="s">
        <v>147</v>
      </c>
      <c r="I2805" s="190" t="s">
        <v>147</v>
      </c>
      <c r="J2805" s="190" t="s">
        <v>146</v>
      </c>
      <c r="K2805" s="190" t="s">
        <v>146</v>
      </c>
      <c r="L2805" s="190" t="s">
        <v>146</v>
      </c>
    </row>
    <row r="2806" spans="1:14" x14ac:dyDescent="0.2">
      <c r="A2806" s="190">
        <v>813747</v>
      </c>
      <c r="B2806" s="190" t="s">
        <v>58</v>
      </c>
      <c r="D2806" s="190" t="s">
        <v>147</v>
      </c>
      <c r="E2806" s="190" t="s">
        <v>147</v>
      </c>
      <c r="F2806" s="190" t="s">
        <v>147</v>
      </c>
      <c r="G2806" s="190" t="s">
        <v>147</v>
      </c>
      <c r="H2806" s="190" t="s">
        <v>146</v>
      </c>
      <c r="I2806" s="190" t="s">
        <v>146</v>
      </c>
      <c r="J2806" s="190" t="s">
        <v>146</v>
      </c>
      <c r="K2806" s="190" t="s">
        <v>146</v>
      </c>
      <c r="L2806" s="190" t="s">
        <v>146</v>
      </c>
      <c r="M2806" s="190" t="s">
        <v>146</v>
      </c>
      <c r="N2806" s="190" t="s">
        <v>146</v>
      </c>
    </row>
    <row r="2807" spans="1:14" x14ac:dyDescent="0.2">
      <c r="A2807" s="190">
        <v>813750</v>
      </c>
      <c r="B2807" s="190" t="s">
        <v>58</v>
      </c>
      <c r="F2807" s="190" t="s">
        <v>147</v>
      </c>
      <c r="H2807" s="190" t="s">
        <v>145</v>
      </c>
      <c r="I2807" s="190" t="s">
        <v>146</v>
      </c>
      <c r="J2807" s="190" t="s">
        <v>147</v>
      </c>
      <c r="K2807" s="190" t="s">
        <v>147</v>
      </c>
      <c r="L2807" s="190" t="s">
        <v>147</v>
      </c>
      <c r="M2807" s="190" t="s">
        <v>147</v>
      </c>
      <c r="N2807" s="190" t="s">
        <v>147</v>
      </c>
    </row>
    <row r="2808" spans="1:14" x14ac:dyDescent="0.2">
      <c r="A2808" s="190">
        <v>813752</v>
      </c>
      <c r="B2808" s="190" t="s">
        <v>58</v>
      </c>
      <c r="C2808" s="190" t="s">
        <v>147</v>
      </c>
      <c r="D2808" s="190" t="s">
        <v>146</v>
      </c>
      <c r="E2808" s="190" t="s">
        <v>145</v>
      </c>
      <c r="F2808" s="190" t="s">
        <v>145</v>
      </c>
      <c r="J2808" s="190" t="s">
        <v>147</v>
      </c>
      <c r="K2808" s="190" t="s">
        <v>146</v>
      </c>
      <c r="N2808" s="190" t="s">
        <v>145</v>
      </c>
    </row>
    <row r="2809" spans="1:14" x14ac:dyDescent="0.2">
      <c r="A2809" s="190">
        <v>813753</v>
      </c>
      <c r="B2809" s="190" t="s">
        <v>58</v>
      </c>
      <c r="D2809" s="190" t="s">
        <v>147</v>
      </c>
      <c r="E2809" s="190" t="s">
        <v>147</v>
      </c>
      <c r="G2809" s="190" t="s">
        <v>147</v>
      </c>
      <c r="H2809" s="190" t="s">
        <v>147</v>
      </c>
      <c r="I2809" s="190" t="s">
        <v>147</v>
      </c>
      <c r="J2809" s="190" t="s">
        <v>147</v>
      </c>
      <c r="K2809" s="190" t="s">
        <v>146</v>
      </c>
      <c r="L2809" s="190" t="s">
        <v>146</v>
      </c>
      <c r="M2809" s="190" t="s">
        <v>146</v>
      </c>
      <c r="N2809" s="190" t="s">
        <v>146</v>
      </c>
    </row>
    <row r="2810" spans="1:14" x14ac:dyDescent="0.2">
      <c r="A2810" s="190">
        <v>813754</v>
      </c>
      <c r="B2810" s="190" t="s">
        <v>58</v>
      </c>
      <c r="C2810" s="190" t="s">
        <v>147</v>
      </c>
      <c r="D2810" s="190" t="s">
        <v>146</v>
      </c>
      <c r="E2810" s="190" t="s">
        <v>147</v>
      </c>
      <c r="F2810" s="190" t="s">
        <v>147</v>
      </c>
      <c r="G2810" s="190" t="s">
        <v>147</v>
      </c>
      <c r="H2810" s="190" t="s">
        <v>147</v>
      </c>
      <c r="I2810" s="190" t="s">
        <v>146</v>
      </c>
      <c r="J2810" s="190" t="s">
        <v>146</v>
      </c>
      <c r="K2810" s="190" t="s">
        <v>146</v>
      </c>
      <c r="L2810" s="190" t="s">
        <v>146</v>
      </c>
      <c r="M2810" s="190" t="s">
        <v>146</v>
      </c>
      <c r="N2810" s="190" t="s">
        <v>146</v>
      </c>
    </row>
    <row r="2811" spans="1:14" x14ac:dyDescent="0.2">
      <c r="A2811" s="190">
        <v>813755</v>
      </c>
      <c r="B2811" s="190" t="s">
        <v>58</v>
      </c>
      <c r="E2811" s="190" t="s">
        <v>147</v>
      </c>
      <c r="H2811" s="190" t="s">
        <v>147</v>
      </c>
      <c r="I2811" s="190" t="s">
        <v>145</v>
      </c>
      <c r="J2811" s="190" t="s">
        <v>145</v>
      </c>
      <c r="K2811" s="190" t="s">
        <v>145</v>
      </c>
      <c r="L2811" s="190" t="s">
        <v>145</v>
      </c>
      <c r="M2811" s="190" t="s">
        <v>145</v>
      </c>
      <c r="N2811" s="190" t="s">
        <v>146</v>
      </c>
    </row>
    <row r="2812" spans="1:14" x14ac:dyDescent="0.2">
      <c r="A2812" s="190">
        <v>813759</v>
      </c>
      <c r="B2812" s="190" t="s">
        <v>58</v>
      </c>
      <c r="D2812" s="190" t="s">
        <v>147</v>
      </c>
      <c r="E2812" s="190" t="s">
        <v>147</v>
      </c>
      <c r="H2812" s="190" t="s">
        <v>147</v>
      </c>
      <c r="I2812" s="190" t="s">
        <v>146</v>
      </c>
      <c r="J2812" s="190" t="s">
        <v>146</v>
      </c>
      <c r="K2812" s="190" t="s">
        <v>146</v>
      </c>
      <c r="L2812" s="190" t="s">
        <v>146</v>
      </c>
      <c r="M2812" s="190" t="s">
        <v>146</v>
      </c>
      <c r="N2812" s="190" t="s">
        <v>146</v>
      </c>
    </row>
    <row r="2813" spans="1:14" x14ac:dyDescent="0.2">
      <c r="A2813" s="190">
        <v>813760</v>
      </c>
      <c r="B2813" s="190" t="s">
        <v>58</v>
      </c>
      <c r="C2813" s="190" t="s">
        <v>147</v>
      </c>
      <c r="D2813" s="190" t="s">
        <v>147</v>
      </c>
      <c r="E2813" s="190" t="s">
        <v>146</v>
      </c>
      <c r="F2813" s="190" t="s">
        <v>146</v>
      </c>
      <c r="G2813" s="190" t="s">
        <v>146</v>
      </c>
      <c r="H2813" s="190" t="s">
        <v>147</v>
      </c>
      <c r="I2813" s="190" t="s">
        <v>146</v>
      </c>
      <c r="J2813" s="190" t="s">
        <v>146</v>
      </c>
      <c r="K2813" s="190" t="s">
        <v>146</v>
      </c>
      <c r="L2813" s="190" t="s">
        <v>146</v>
      </c>
      <c r="M2813" s="190" t="s">
        <v>146</v>
      </c>
      <c r="N2813" s="190" t="s">
        <v>146</v>
      </c>
    </row>
    <row r="2814" spans="1:14" x14ac:dyDescent="0.2">
      <c r="A2814" s="190">
        <v>813761</v>
      </c>
      <c r="B2814" s="190" t="s">
        <v>58</v>
      </c>
      <c r="D2814" s="190" t="s">
        <v>146</v>
      </c>
      <c r="E2814" s="190" t="s">
        <v>147</v>
      </c>
      <c r="F2814" s="190" t="s">
        <v>147</v>
      </c>
      <c r="G2814" s="190" t="s">
        <v>147</v>
      </c>
      <c r="H2814" s="190" t="s">
        <v>146</v>
      </c>
      <c r="I2814" s="190" t="s">
        <v>146</v>
      </c>
      <c r="J2814" s="190" t="s">
        <v>146</v>
      </c>
      <c r="K2814" s="190" t="s">
        <v>146</v>
      </c>
      <c r="L2814" s="190" t="s">
        <v>146</v>
      </c>
      <c r="M2814" s="190" t="s">
        <v>146</v>
      </c>
      <c r="N2814" s="190" t="s">
        <v>146</v>
      </c>
    </row>
    <row r="2815" spans="1:14" x14ac:dyDescent="0.2">
      <c r="A2815" s="190">
        <v>813762</v>
      </c>
      <c r="B2815" s="190" t="s">
        <v>58</v>
      </c>
      <c r="H2815" s="190" t="s">
        <v>146</v>
      </c>
      <c r="I2815" s="190" t="s">
        <v>147</v>
      </c>
      <c r="K2815" s="190" t="s">
        <v>146</v>
      </c>
      <c r="L2815" s="190" t="s">
        <v>146</v>
      </c>
      <c r="M2815" s="190" t="s">
        <v>147</v>
      </c>
      <c r="N2815" s="190" t="s">
        <v>146</v>
      </c>
    </row>
    <row r="2816" spans="1:14" x14ac:dyDescent="0.2">
      <c r="A2816" s="190">
        <v>813763</v>
      </c>
      <c r="B2816" s="190" t="s">
        <v>58</v>
      </c>
      <c r="C2816" s="190" t="s">
        <v>146</v>
      </c>
      <c r="D2816" s="190" t="s">
        <v>147</v>
      </c>
      <c r="E2816" s="190" t="s">
        <v>147</v>
      </c>
      <c r="F2816" s="190" t="s">
        <v>147</v>
      </c>
      <c r="G2816" s="190" t="s">
        <v>147</v>
      </c>
      <c r="H2816" s="190" t="s">
        <v>147</v>
      </c>
      <c r="I2816" s="190" t="s">
        <v>146</v>
      </c>
      <c r="J2816" s="190" t="s">
        <v>146</v>
      </c>
      <c r="K2816" s="190" t="s">
        <v>146</v>
      </c>
      <c r="L2816" s="190" t="s">
        <v>146</v>
      </c>
      <c r="M2816" s="190" t="s">
        <v>146</v>
      </c>
      <c r="N2816" s="190" t="s">
        <v>146</v>
      </c>
    </row>
    <row r="2817" spans="1:14" x14ac:dyDescent="0.2">
      <c r="A2817" s="190">
        <v>813765</v>
      </c>
      <c r="B2817" s="190" t="s">
        <v>58</v>
      </c>
      <c r="C2817" s="190" t="s">
        <v>147</v>
      </c>
      <c r="D2817" s="190" t="s">
        <v>147</v>
      </c>
      <c r="E2817" s="190" t="s">
        <v>147</v>
      </c>
      <c r="F2817" s="190" t="s">
        <v>147</v>
      </c>
      <c r="G2817" s="190" t="s">
        <v>147</v>
      </c>
      <c r="H2817" s="190" t="s">
        <v>147</v>
      </c>
      <c r="I2817" s="190" t="s">
        <v>146</v>
      </c>
      <c r="J2817" s="190" t="s">
        <v>146</v>
      </c>
      <c r="K2817" s="190" t="s">
        <v>146</v>
      </c>
      <c r="L2817" s="190" t="s">
        <v>146</v>
      </c>
      <c r="M2817" s="190" t="s">
        <v>146</v>
      </c>
      <c r="N2817" s="190" t="s">
        <v>146</v>
      </c>
    </row>
    <row r="2818" spans="1:14" x14ac:dyDescent="0.2">
      <c r="A2818" s="190">
        <v>813767</v>
      </c>
      <c r="B2818" s="190" t="s">
        <v>58</v>
      </c>
      <c r="D2818" s="190" t="s">
        <v>147</v>
      </c>
      <c r="E2818" s="190" t="s">
        <v>147</v>
      </c>
      <c r="F2818" s="190" t="s">
        <v>147</v>
      </c>
      <c r="G2818" s="190" t="s">
        <v>147</v>
      </c>
      <c r="I2818" s="190" t="s">
        <v>146</v>
      </c>
      <c r="J2818" s="190" t="s">
        <v>146</v>
      </c>
      <c r="K2818" s="190" t="s">
        <v>146</v>
      </c>
      <c r="L2818" s="190" t="s">
        <v>146</v>
      </c>
      <c r="M2818" s="190" t="s">
        <v>146</v>
      </c>
      <c r="N2818" s="190" t="s">
        <v>146</v>
      </c>
    </row>
    <row r="2819" spans="1:14" x14ac:dyDescent="0.2">
      <c r="A2819" s="190">
        <v>813768</v>
      </c>
      <c r="B2819" s="190" t="s">
        <v>58</v>
      </c>
      <c r="C2819" s="190" t="s">
        <v>147</v>
      </c>
      <c r="D2819" s="190" t="s">
        <v>146</v>
      </c>
      <c r="E2819" s="190" t="s">
        <v>147</v>
      </c>
      <c r="F2819" s="190" t="s">
        <v>146</v>
      </c>
      <c r="G2819" s="190" t="s">
        <v>147</v>
      </c>
      <c r="H2819" s="190" t="s">
        <v>147</v>
      </c>
      <c r="I2819" s="190" t="s">
        <v>146</v>
      </c>
      <c r="J2819" s="190" t="s">
        <v>146</v>
      </c>
      <c r="K2819" s="190" t="s">
        <v>146</v>
      </c>
      <c r="L2819" s="190" t="s">
        <v>146</v>
      </c>
      <c r="M2819" s="190" t="s">
        <v>146</v>
      </c>
      <c r="N2819" s="190" t="s">
        <v>146</v>
      </c>
    </row>
    <row r="2820" spans="1:14" x14ac:dyDescent="0.2">
      <c r="A2820" s="190">
        <v>813770</v>
      </c>
      <c r="B2820" s="190" t="s">
        <v>58</v>
      </c>
      <c r="C2820" s="190" t="s">
        <v>147</v>
      </c>
      <c r="D2820" s="190" t="s">
        <v>146</v>
      </c>
      <c r="E2820" s="190" t="s">
        <v>146</v>
      </c>
      <c r="F2820" s="190" t="s">
        <v>146</v>
      </c>
      <c r="G2820" s="190" t="s">
        <v>147</v>
      </c>
      <c r="H2820" s="190" t="s">
        <v>146</v>
      </c>
      <c r="I2820" s="190" t="s">
        <v>146</v>
      </c>
      <c r="J2820" s="190" t="s">
        <v>146</v>
      </c>
      <c r="K2820" s="190" t="s">
        <v>146</v>
      </c>
      <c r="L2820" s="190" t="s">
        <v>146</v>
      </c>
      <c r="M2820" s="190" t="s">
        <v>146</v>
      </c>
      <c r="N2820" s="190" t="s">
        <v>146</v>
      </c>
    </row>
    <row r="2821" spans="1:14" x14ac:dyDescent="0.2">
      <c r="A2821" s="190">
        <v>813771</v>
      </c>
      <c r="B2821" s="190" t="s">
        <v>58</v>
      </c>
      <c r="C2821" s="190" t="s">
        <v>147</v>
      </c>
      <c r="D2821" s="190" t="s">
        <v>147</v>
      </c>
      <c r="E2821" s="190" t="s">
        <v>146</v>
      </c>
      <c r="F2821" s="190" t="s">
        <v>146</v>
      </c>
      <c r="G2821" s="190" t="s">
        <v>146</v>
      </c>
      <c r="H2821" s="190" t="s">
        <v>147</v>
      </c>
      <c r="I2821" s="190" t="s">
        <v>146</v>
      </c>
      <c r="J2821" s="190" t="s">
        <v>146</v>
      </c>
      <c r="K2821" s="190" t="s">
        <v>146</v>
      </c>
      <c r="L2821" s="190" t="s">
        <v>146</v>
      </c>
      <c r="M2821" s="190" t="s">
        <v>146</v>
      </c>
      <c r="N2821" s="190" t="s">
        <v>146</v>
      </c>
    </row>
    <row r="2822" spans="1:14" x14ac:dyDescent="0.2">
      <c r="A2822" s="190">
        <v>813772</v>
      </c>
      <c r="B2822" s="190" t="s">
        <v>58</v>
      </c>
      <c r="D2822" s="190" t="s">
        <v>146</v>
      </c>
      <c r="E2822" s="190" t="s">
        <v>146</v>
      </c>
      <c r="F2822" s="190" t="s">
        <v>147</v>
      </c>
      <c r="G2822" s="190" t="s">
        <v>146</v>
      </c>
      <c r="H2822" s="190" t="s">
        <v>147</v>
      </c>
      <c r="I2822" s="190" t="s">
        <v>146</v>
      </c>
      <c r="J2822" s="190" t="s">
        <v>146</v>
      </c>
      <c r="K2822" s="190" t="s">
        <v>146</v>
      </c>
      <c r="L2822" s="190" t="s">
        <v>146</v>
      </c>
      <c r="M2822" s="190" t="s">
        <v>146</v>
      </c>
      <c r="N2822" s="190" t="s">
        <v>146</v>
      </c>
    </row>
    <row r="2823" spans="1:14" x14ac:dyDescent="0.2">
      <c r="A2823" s="190">
        <v>813773</v>
      </c>
      <c r="B2823" s="190" t="s">
        <v>58</v>
      </c>
      <c r="C2823" s="190" t="s">
        <v>147</v>
      </c>
      <c r="D2823" s="190" t="s">
        <v>146</v>
      </c>
      <c r="E2823" s="190" t="s">
        <v>146</v>
      </c>
      <c r="F2823" s="190" t="s">
        <v>147</v>
      </c>
      <c r="G2823" s="190" t="s">
        <v>147</v>
      </c>
      <c r="H2823" s="190" t="s">
        <v>146</v>
      </c>
      <c r="I2823" s="190" t="s">
        <v>146</v>
      </c>
      <c r="J2823" s="190" t="s">
        <v>146</v>
      </c>
      <c r="K2823" s="190" t="s">
        <v>146</v>
      </c>
      <c r="L2823" s="190" t="s">
        <v>146</v>
      </c>
      <c r="M2823" s="190" t="s">
        <v>146</v>
      </c>
      <c r="N2823" s="190" t="s">
        <v>146</v>
      </c>
    </row>
    <row r="2824" spans="1:14" x14ac:dyDescent="0.2">
      <c r="A2824" s="190">
        <v>813774</v>
      </c>
      <c r="B2824" s="190" t="s">
        <v>58</v>
      </c>
      <c r="C2824" s="190" t="s">
        <v>147</v>
      </c>
      <c r="D2824" s="190" t="s">
        <v>147</v>
      </c>
      <c r="E2824" s="190" t="s">
        <v>147</v>
      </c>
      <c r="F2824" s="190" t="s">
        <v>147</v>
      </c>
      <c r="G2824" s="190" t="s">
        <v>146</v>
      </c>
      <c r="H2824" s="190" t="s">
        <v>146</v>
      </c>
      <c r="I2824" s="190" t="s">
        <v>146</v>
      </c>
      <c r="J2824" s="190" t="s">
        <v>146</v>
      </c>
      <c r="K2824" s="190" t="s">
        <v>146</v>
      </c>
      <c r="L2824" s="190" t="s">
        <v>146</v>
      </c>
      <c r="M2824" s="190" t="s">
        <v>146</v>
      </c>
      <c r="N2824" s="190" t="s">
        <v>146</v>
      </c>
    </row>
    <row r="2825" spans="1:14" x14ac:dyDescent="0.2">
      <c r="A2825" s="190">
        <v>813775</v>
      </c>
      <c r="B2825" s="190" t="s">
        <v>58</v>
      </c>
      <c r="C2825" s="190" t="s">
        <v>147</v>
      </c>
      <c r="D2825" s="190" t="s">
        <v>147</v>
      </c>
      <c r="E2825" s="190" t="s">
        <v>146</v>
      </c>
      <c r="F2825" s="190" t="s">
        <v>146</v>
      </c>
      <c r="G2825" s="190" t="s">
        <v>147</v>
      </c>
      <c r="H2825" s="190" t="s">
        <v>146</v>
      </c>
      <c r="I2825" s="190" t="s">
        <v>146</v>
      </c>
      <c r="J2825" s="190" t="s">
        <v>146</v>
      </c>
      <c r="K2825" s="190" t="s">
        <v>146</v>
      </c>
      <c r="L2825" s="190" t="s">
        <v>146</v>
      </c>
      <c r="M2825" s="190" t="s">
        <v>146</v>
      </c>
      <c r="N2825" s="190" t="s">
        <v>146</v>
      </c>
    </row>
    <row r="2826" spans="1:14" x14ac:dyDescent="0.2">
      <c r="A2826" s="190">
        <v>813777</v>
      </c>
      <c r="B2826" s="190" t="s">
        <v>58</v>
      </c>
      <c r="C2826" s="190" t="s">
        <v>145</v>
      </c>
      <c r="D2826" s="190" t="s">
        <v>146</v>
      </c>
      <c r="E2826" s="190" t="s">
        <v>147</v>
      </c>
      <c r="F2826" s="190" t="s">
        <v>145</v>
      </c>
      <c r="H2826" s="190" t="s">
        <v>147</v>
      </c>
      <c r="I2826" s="190" t="s">
        <v>147</v>
      </c>
      <c r="J2826" s="190" t="s">
        <v>145</v>
      </c>
      <c r="K2826" s="190" t="s">
        <v>146</v>
      </c>
      <c r="L2826" s="190" t="s">
        <v>147</v>
      </c>
      <c r="M2826" s="190" t="s">
        <v>147</v>
      </c>
      <c r="N2826" s="190" t="s">
        <v>147</v>
      </c>
    </row>
    <row r="2827" spans="1:14" x14ac:dyDescent="0.2">
      <c r="A2827" s="190">
        <v>813780</v>
      </c>
      <c r="B2827" s="190" t="s">
        <v>58</v>
      </c>
      <c r="D2827" s="190" t="s">
        <v>147</v>
      </c>
      <c r="F2827" s="190" t="s">
        <v>147</v>
      </c>
      <c r="G2827" s="190" t="s">
        <v>146</v>
      </c>
      <c r="I2827" s="190" t="s">
        <v>147</v>
      </c>
      <c r="J2827" s="190" t="s">
        <v>146</v>
      </c>
      <c r="K2827" s="190" t="s">
        <v>146</v>
      </c>
      <c r="M2827" s="190" t="s">
        <v>147</v>
      </c>
    </row>
    <row r="2828" spans="1:14" x14ac:dyDescent="0.2">
      <c r="A2828" s="190">
        <v>813781</v>
      </c>
      <c r="B2828" s="190" t="s">
        <v>58</v>
      </c>
      <c r="C2828" s="190" t="s">
        <v>147</v>
      </c>
      <c r="D2828" s="190" t="s">
        <v>147</v>
      </c>
      <c r="E2828" s="190" t="s">
        <v>147</v>
      </c>
      <c r="F2828" s="190" t="s">
        <v>147</v>
      </c>
      <c r="G2828" s="190" t="s">
        <v>147</v>
      </c>
      <c r="H2828" s="190" t="s">
        <v>147</v>
      </c>
      <c r="I2828" s="190" t="s">
        <v>146</v>
      </c>
      <c r="J2828" s="190" t="s">
        <v>146</v>
      </c>
      <c r="K2828" s="190" t="s">
        <v>146</v>
      </c>
      <c r="L2828" s="190" t="s">
        <v>146</v>
      </c>
      <c r="M2828" s="190" t="s">
        <v>146</v>
      </c>
      <c r="N2828" s="190" t="s">
        <v>146</v>
      </c>
    </row>
    <row r="2829" spans="1:14" x14ac:dyDescent="0.2">
      <c r="A2829" s="190">
        <v>813783</v>
      </c>
      <c r="B2829" s="190" t="s">
        <v>58</v>
      </c>
      <c r="C2829" s="190" t="s">
        <v>147</v>
      </c>
      <c r="D2829" s="190" t="s">
        <v>147</v>
      </c>
      <c r="G2829" s="190" t="s">
        <v>147</v>
      </c>
      <c r="I2829" s="190" t="s">
        <v>147</v>
      </c>
      <c r="K2829" s="190" t="s">
        <v>146</v>
      </c>
      <c r="L2829" s="190" t="s">
        <v>147</v>
      </c>
      <c r="M2829" s="190" t="s">
        <v>147</v>
      </c>
      <c r="N2829" s="190" t="s">
        <v>147</v>
      </c>
    </row>
    <row r="2830" spans="1:14" x14ac:dyDescent="0.2">
      <c r="A2830" s="190">
        <v>813785</v>
      </c>
      <c r="B2830" s="190" t="s">
        <v>58</v>
      </c>
      <c r="C2830" s="190" t="s">
        <v>147</v>
      </c>
      <c r="D2830" s="190" t="s">
        <v>146</v>
      </c>
      <c r="E2830" s="190" t="s">
        <v>146</v>
      </c>
      <c r="F2830" s="190" t="s">
        <v>147</v>
      </c>
      <c r="G2830" s="190" t="s">
        <v>147</v>
      </c>
      <c r="H2830" s="190" t="s">
        <v>147</v>
      </c>
      <c r="I2830" s="190" t="s">
        <v>146</v>
      </c>
      <c r="J2830" s="190" t="s">
        <v>146</v>
      </c>
      <c r="K2830" s="190" t="s">
        <v>146</v>
      </c>
      <c r="L2830" s="190" t="s">
        <v>146</v>
      </c>
      <c r="M2830" s="190" t="s">
        <v>146</v>
      </c>
      <c r="N2830" s="190" t="s">
        <v>146</v>
      </c>
    </row>
    <row r="2831" spans="1:14" x14ac:dyDescent="0.2">
      <c r="A2831" s="190">
        <v>813786</v>
      </c>
      <c r="B2831" s="190" t="s">
        <v>58</v>
      </c>
      <c r="C2831" s="190" t="s">
        <v>147</v>
      </c>
      <c r="E2831" s="190" t="s">
        <v>147</v>
      </c>
      <c r="F2831" s="190" t="s">
        <v>147</v>
      </c>
      <c r="G2831" s="190" t="s">
        <v>147</v>
      </c>
      <c r="H2831" s="190" t="s">
        <v>147</v>
      </c>
      <c r="I2831" s="190" t="s">
        <v>146</v>
      </c>
      <c r="J2831" s="190" t="s">
        <v>146</v>
      </c>
      <c r="K2831" s="190" t="s">
        <v>146</v>
      </c>
      <c r="L2831" s="190" t="s">
        <v>146</v>
      </c>
      <c r="M2831" s="190" t="s">
        <v>146</v>
      </c>
      <c r="N2831" s="190" t="s">
        <v>146</v>
      </c>
    </row>
    <row r="2832" spans="1:14" x14ac:dyDescent="0.2">
      <c r="A2832" s="190">
        <v>813787</v>
      </c>
      <c r="B2832" s="190" t="s">
        <v>58</v>
      </c>
      <c r="C2832" s="190" t="s">
        <v>147</v>
      </c>
      <c r="D2832" s="190" t="s">
        <v>147</v>
      </c>
      <c r="E2832" s="190" t="s">
        <v>147</v>
      </c>
      <c r="F2832" s="190" t="s">
        <v>147</v>
      </c>
      <c r="G2832" s="190" t="s">
        <v>147</v>
      </c>
      <c r="H2832" s="190" t="s">
        <v>147</v>
      </c>
      <c r="I2832" s="190" t="s">
        <v>146</v>
      </c>
      <c r="J2832" s="190" t="s">
        <v>146</v>
      </c>
      <c r="K2832" s="190" t="s">
        <v>146</v>
      </c>
      <c r="L2832" s="190" t="s">
        <v>146</v>
      </c>
      <c r="M2832" s="190" t="s">
        <v>146</v>
      </c>
      <c r="N2832" s="190" t="s">
        <v>146</v>
      </c>
    </row>
    <row r="2833" spans="1:14" x14ac:dyDescent="0.2">
      <c r="A2833" s="190">
        <v>813788</v>
      </c>
      <c r="B2833" s="190" t="s">
        <v>58</v>
      </c>
      <c r="C2833" s="190" t="s">
        <v>147</v>
      </c>
      <c r="D2833" s="190" t="s">
        <v>147</v>
      </c>
      <c r="E2833" s="190" t="s">
        <v>147</v>
      </c>
      <c r="F2833" s="190" t="s">
        <v>147</v>
      </c>
      <c r="G2833" s="190" t="s">
        <v>147</v>
      </c>
      <c r="H2833" s="190" t="s">
        <v>146</v>
      </c>
      <c r="I2833" s="190" t="s">
        <v>146</v>
      </c>
      <c r="J2833" s="190" t="s">
        <v>146</v>
      </c>
      <c r="K2833" s="190" t="s">
        <v>146</v>
      </c>
      <c r="L2833" s="190" t="s">
        <v>146</v>
      </c>
      <c r="M2833" s="190" t="s">
        <v>146</v>
      </c>
      <c r="N2833" s="190" t="s">
        <v>146</v>
      </c>
    </row>
    <row r="2834" spans="1:14" x14ac:dyDescent="0.2">
      <c r="A2834" s="190">
        <v>813789</v>
      </c>
      <c r="B2834" s="190" t="s">
        <v>58</v>
      </c>
      <c r="D2834" s="190" t="s">
        <v>147</v>
      </c>
      <c r="E2834" s="190" t="s">
        <v>147</v>
      </c>
      <c r="F2834" s="190" t="s">
        <v>146</v>
      </c>
      <c r="G2834" s="190" t="s">
        <v>146</v>
      </c>
      <c r="H2834" s="190" t="s">
        <v>147</v>
      </c>
      <c r="I2834" s="190" t="s">
        <v>146</v>
      </c>
      <c r="J2834" s="190" t="s">
        <v>146</v>
      </c>
      <c r="K2834" s="190" t="s">
        <v>146</v>
      </c>
      <c r="L2834" s="190" t="s">
        <v>146</v>
      </c>
      <c r="M2834" s="190" t="s">
        <v>146</v>
      </c>
      <c r="N2834" s="190" t="s">
        <v>146</v>
      </c>
    </row>
    <row r="2835" spans="1:14" x14ac:dyDescent="0.2">
      <c r="A2835" s="190">
        <v>813790</v>
      </c>
      <c r="B2835" s="190" t="s">
        <v>58</v>
      </c>
      <c r="C2835" s="190" t="s">
        <v>147</v>
      </c>
      <c r="D2835" s="190" t="s">
        <v>146</v>
      </c>
      <c r="E2835" s="190" t="s">
        <v>147</v>
      </c>
      <c r="F2835" s="190" t="s">
        <v>147</v>
      </c>
      <c r="G2835" s="190" t="s">
        <v>147</v>
      </c>
      <c r="H2835" s="190" t="s">
        <v>147</v>
      </c>
      <c r="I2835" s="190" t="s">
        <v>146</v>
      </c>
      <c r="J2835" s="190" t="s">
        <v>146</v>
      </c>
      <c r="K2835" s="190" t="s">
        <v>146</v>
      </c>
      <c r="L2835" s="190" t="s">
        <v>146</v>
      </c>
      <c r="M2835" s="190" t="s">
        <v>146</v>
      </c>
      <c r="N2835" s="190" t="s">
        <v>146</v>
      </c>
    </row>
    <row r="2836" spans="1:14" x14ac:dyDescent="0.2">
      <c r="A2836" s="190">
        <v>813791</v>
      </c>
      <c r="B2836" s="190" t="s">
        <v>58</v>
      </c>
      <c r="C2836" s="190" t="s">
        <v>146</v>
      </c>
      <c r="D2836" s="190" t="s">
        <v>147</v>
      </c>
      <c r="E2836" s="190" t="s">
        <v>147</v>
      </c>
      <c r="F2836" s="190" t="s">
        <v>147</v>
      </c>
      <c r="G2836" s="190" t="s">
        <v>147</v>
      </c>
      <c r="H2836" s="190" t="s">
        <v>147</v>
      </c>
      <c r="I2836" s="190" t="s">
        <v>146</v>
      </c>
      <c r="J2836" s="190" t="s">
        <v>146</v>
      </c>
      <c r="K2836" s="190" t="s">
        <v>146</v>
      </c>
      <c r="L2836" s="190" t="s">
        <v>146</v>
      </c>
      <c r="M2836" s="190" t="s">
        <v>146</v>
      </c>
      <c r="N2836" s="190" t="s">
        <v>146</v>
      </c>
    </row>
    <row r="2837" spans="1:14" x14ac:dyDescent="0.2">
      <c r="A2837" s="190">
        <v>813792</v>
      </c>
      <c r="B2837" s="190" t="s">
        <v>58</v>
      </c>
      <c r="G2837" s="190" t="s">
        <v>147</v>
      </c>
      <c r="H2837" s="190" t="s">
        <v>147</v>
      </c>
      <c r="I2837" s="190" t="s">
        <v>147</v>
      </c>
      <c r="J2837" s="190" t="s">
        <v>147</v>
      </c>
      <c r="K2837" s="190" t="s">
        <v>146</v>
      </c>
      <c r="L2837" s="190" t="s">
        <v>147</v>
      </c>
      <c r="M2837" s="190" t="s">
        <v>146</v>
      </c>
    </row>
    <row r="2838" spans="1:14" x14ac:dyDescent="0.2">
      <c r="A2838" s="190">
        <v>813794</v>
      </c>
      <c r="B2838" s="190" t="s">
        <v>58</v>
      </c>
      <c r="C2838" s="190" t="s">
        <v>145</v>
      </c>
      <c r="D2838" s="190" t="s">
        <v>146</v>
      </c>
      <c r="E2838" s="190" t="s">
        <v>145</v>
      </c>
      <c r="H2838" s="190" t="s">
        <v>145</v>
      </c>
      <c r="L2838" s="190" t="s">
        <v>145</v>
      </c>
      <c r="M2838" s="190" t="s">
        <v>145</v>
      </c>
      <c r="N2838" s="190" t="s">
        <v>145</v>
      </c>
    </row>
    <row r="2839" spans="1:14" x14ac:dyDescent="0.2">
      <c r="A2839" s="190">
        <v>813796</v>
      </c>
      <c r="B2839" s="190" t="s">
        <v>58</v>
      </c>
      <c r="C2839" s="190" t="s">
        <v>147</v>
      </c>
      <c r="D2839" s="190" t="s">
        <v>146</v>
      </c>
      <c r="E2839" s="190" t="s">
        <v>147</v>
      </c>
      <c r="F2839" s="190" t="s">
        <v>147</v>
      </c>
      <c r="G2839" s="190" t="s">
        <v>147</v>
      </c>
      <c r="H2839" s="190" t="s">
        <v>147</v>
      </c>
      <c r="I2839" s="190" t="s">
        <v>146</v>
      </c>
      <c r="J2839" s="190" t="s">
        <v>146</v>
      </c>
      <c r="K2839" s="190" t="s">
        <v>146</v>
      </c>
      <c r="L2839" s="190" t="s">
        <v>146</v>
      </c>
      <c r="M2839" s="190" t="s">
        <v>146</v>
      </c>
      <c r="N2839" s="190" t="s">
        <v>146</v>
      </c>
    </row>
    <row r="2840" spans="1:14" x14ac:dyDescent="0.2">
      <c r="A2840" s="190">
        <v>813797</v>
      </c>
      <c r="B2840" s="190" t="s">
        <v>58</v>
      </c>
      <c r="C2840" s="190" t="s">
        <v>145</v>
      </c>
      <c r="D2840" s="190" t="s">
        <v>145</v>
      </c>
      <c r="E2840" s="190" t="s">
        <v>147</v>
      </c>
      <c r="F2840" s="190" t="s">
        <v>145</v>
      </c>
      <c r="G2840" s="190" t="s">
        <v>145</v>
      </c>
      <c r="H2840" s="190" t="s">
        <v>147</v>
      </c>
      <c r="I2840" s="190" t="s">
        <v>147</v>
      </c>
      <c r="J2840" s="190" t="s">
        <v>146</v>
      </c>
      <c r="K2840" s="190" t="s">
        <v>146</v>
      </c>
      <c r="L2840" s="190" t="s">
        <v>146</v>
      </c>
      <c r="M2840" s="190" t="s">
        <v>147</v>
      </c>
      <c r="N2840" s="190" t="s">
        <v>146</v>
      </c>
    </row>
    <row r="2841" spans="1:14" x14ac:dyDescent="0.2">
      <c r="A2841" s="190">
        <v>813798</v>
      </c>
      <c r="B2841" s="190" t="s">
        <v>58</v>
      </c>
      <c r="D2841" s="190" t="s">
        <v>147</v>
      </c>
      <c r="F2841" s="190" t="s">
        <v>147</v>
      </c>
      <c r="H2841" s="190" t="s">
        <v>147</v>
      </c>
      <c r="I2841" s="190" t="s">
        <v>147</v>
      </c>
      <c r="J2841" s="190" t="s">
        <v>147</v>
      </c>
      <c r="K2841" s="190" t="s">
        <v>147</v>
      </c>
    </row>
    <row r="2842" spans="1:14" x14ac:dyDescent="0.2">
      <c r="A2842" s="190">
        <v>813799</v>
      </c>
      <c r="B2842" s="190" t="s">
        <v>58</v>
      </c>
      <c r="C2842" s="190" t="s">
        <v>147</v>
      </c>
      <c r="D2842" s="190" t="s">
        <v>147</v>
      </c>
      <c r="E2842" s="190" t="s">
        <v>147</v>
      </c>
      <c r="F2842" s="190" t="s">
        <v>147</v>
      </c>
      <c r="G2842" s="190" t="s">
        <v>147</v>
      </c>
      <c r="H2842" s="190" t="s">
        <v>147</v>
      </c>
      <c r="I2842" s="190" t="s">
        <v>146</v>
      </c>
      <c r="J2842" s="190" t="s">
        <v>146</v>
      </c>
      <c r="K2842" s="190" t="s">
        <v>146</v>
      </c>
      <c r="L2842" s="190" t="s">
        <v>146</v>
      </c>
      <c r="M2842" s="190" t="s">
        <v>146</v>
      </c>
      <c r="N2842" s="190" t="s">
        <v>146</v>
      </c>
    </row>
    <row r="2843" spans="1:14" x14ac:dyDescent="0.2">
      <c r="A2843" s="190">
        <v>813802</v>
      </c>
      <c r="B2843" s="190" t="s">
        <v>58</v>
      </c>
      <c r="E2843" s="190" t="s">
        <v>145</v>
      </c>
      <c r="F2843" s="190" t="s">
        <v>145</v>
      </c>
      <c r="G2843" s="190" t="s">
        <v>145</v>
      </c>
      <c r="H2843" s="190" t="s">
        <v>145</v>
      </c>
      <c r="I2843" s="190" t="s">
        <v>146</v>
      </c>
      <c r="J2843" s="190" t="s">
        <v>147</v>
      </c>
      <c r="K2843" s="190" t="s">
        <v>146</v>
      </c>
      <c r="L2843" s="190" t="s">
        <v>146</v>
      </c>
      <c r="M2843" s="190" t="s">
        <v>146</v>
      </c>
      <c r="N2843" s="190" t="s">
        <v>146</v>
      </c>
    </row>
    <row r="2844" spans="1:14" x14ac:dyDescent="0.2">
      <c r="A2844" s="190">
        <v>813803</v>
      </c>
      <c r="B2844" s="190" t="s">
        <v>58</v>
      </c>
      <c r="D2844" s="190" t="s">
        <v>146</v>
      </c>
      <c r="E2844" s="190" t="s">
        <v>147</v>
      </c>
      <c r="F2844" s="190" t="s">
        <v>147</v>
      </c>
      <c r="G2844" s="190" t="s">
        <v>146</v>
      </c>
      <c r="H2844" s="190" t="s">
        <v>147</v>
      </c>
      <c r="I2844" s="190" t="s">
        <v>146</v>
      </c>
      <c r="J2844" s="190" t="s">
        <v>146</v>
      </c>
      <c r="K2844" s="190" t="s">
        <v>146</v>
      </c>
      <c r="L2844" s="190" t="s">
        <v>146</v>
      </c>
      <c r="M2844" s="190" t="s">
        <v>146</v>
      </c>
      <c r="N2844" s="190" t="s">
        <v>146</v>
      </c>
    </row>
    <row r="2845" spans="1:14" x14ac:dyDescent="0.2">
      <c r="A2845" s="190">
        <v>813805</v>
      </c>
      <c r="B2845" s="190" t="s">
        <v>58</v>
      </c>
      <c r="C2845" s="190" t="s">
        <v>147</v>
      </c>
      <c r="D2845" s="190" t="s">
        <v>147</v>
      </c>
      <c r="E2845" s="190" t="s">
        <v>147</v>
      </c>
      <c r="F2845" s="190" t="s">
        <v>147</v>
      </c>
      <c r="G2845" s="190" t="s">
        <v>147</v>
      </c>
      <c r="H2845" s="190" t="s">
        <v>146</v>
      </c>
      <c r="I2845" s="190" t="s">
        <v>146</v>
      </c>
      <c r="J2845" s="190" t="s">
        <v>146</v>
      </c>
      <c r="K2845" s="190" t="s">
        <v>146</v>
      </c>
      <c r="L2845" s="190" t="s">
        <v>146</v>
      </c>
      <c r="M2845" s="190" t="s">
        <v>146</v>
      </c>
      <c r="N2845" s="190" t="s">
        <v>146</v>
      </c>
    </row>
    <row r="2846" spans="1:14" x14ac:dyDescent="0.2">
      <c r="A2846" s="190">
        <v>813806</v>
      </c>
      <c r="B2846" s="190" t="s">
        <v>58</v>
      </c>
      <c r="D2846" s="190" t="s">
        <v>146</v>
      </c>
      <c r="E2846" s="190" t="s">
        <v>145</v>
      </c>
      <c r="F2846" s="190" t="s">
        <v>147</v>
      </c>
      <c r="G2846" s="190" t="s">
        <v>145</v>
      </c>
      <c r="H2846" s="190" t="s">
        <v>147</v>
      </c>
      <c r="I2846" s="190" t="s">
        <v>145</v>
      </c>
      <c r="J2846" s="190" t="s">
        <v>147</v>
      </c>
      <c r="K2846" s="190" t="s">
        <v>146</v>
      </c>
      <c r="L2846" s="190" t="s">
        <v>146</v>
      </c>
      <c r="M2846" s="190" t="s">
        <v>147</v>
      </c>
      <c r="N2846" s="190" t="s">
        <v>147</v>
      </c>
    </row>
    <row r="2847" spans="1:14" x14ac:dyDescent="0.2">
      <c r="A2847" s="190">
        <v>813807</v>
      </c>
      <c r="B2847" s="190" t="s">
        <v>58</v>
      </c>
      <c r="C2847" s="190" t="s">
        <v>147</v>
      </c>
      <c r="D2847" s="190" t="s">
        <v>146</v>
      </c>
      <c r="E2847" s="190" t="s">
        <v>147</v>
      </c>
      <c r="F2847" s="190" t="s">
        <v>147</v>
      </c>
      <c r="G2847" s="190" t="s">
        <v>147</v>
      </c>
      <c r="H2847" s="190" t="s">
        <v>147</v>
      </c>
      <c r="I2847" s="190" t="s">
        <v>146</v>
      </c>
      <c r="J2847" s="190" t="s">
        <v>146</v>
      </c>
      <c r="K2847" s="190" t="s">
        <v>146</v>
      </c>
      <c r="L2847" s="190" t="s">
        <v>146</v>
      </c>
      <c r="M2847" s="190" t="s">
        <v>146</v>
      </c>
      <c r="N2847" s="190" t="s">
        <v>146</v>
      </c>
    </row>
    <row r="2848" spans="1:14" x14ac:dyDescent="0.2">
      <c r="A2848" s="190">
        <v>813809</v>
      </c>
      <c r="B2848" s="190" t="s">
        <v>58</v>
      </c>
      <c r="C2848" s="190" t="s">
        <v>147</v>
      </c>
      <c r="D2848" s="190" t="s">
        <v>145</v>
      </c>
      <c r="E2848" s="190" t="s">
        <v>147</v>
      </c>
      <c r="F2848" s="190" t="s">
        <v>147</v>
      </c>
      <c r="G2848" s="190" t="s">
        <v>145</v>
      </c>
      <c r="H2848" s="190" t="s">
        <v>147</v>
      </c>
      <c r="I2848" s="190" t="s">
        <v>147</v>
      </c>
      <c r="J2848" s="190" t="s">
        <v>146</v>
      </c>
      <c r="K2848" s="190" t="s">
        <v>146</v>
      </c>
      <c r="L2848" s="190" t="s">
        <v>147</v>
      </c>
      <c r="M2848" s="190" t="s">
        <v>146</v>
      </c>
      <c r="N2848" s="190" t="s">
        <v>146</v>
      </c>
    </row>
    <row r="2849" spans="1:14" x14ac:dyDescent="0.2">
      <c r="A2849" s="190">
        <v>813810</v>
      </c>
      <c r="B2849" s="190" t="s">
        <v>58</v>
      </c>
      <c r="C2849" s="190" t="s">
        <v>147</v>
      </c>
      <c r="D2849" s="190" t="s">
        <v>147</v>
      </c>
      <c r="E2849" s="190" t="s">
        <v>146</v>
      </c>
      <c r="F2849" s="190" t="s">
        <v>146</v>
      </c>
      <c r="G2849" s="190" t="s">
        <v>147</v>
      </c>
      <c r="H2849" s="190" t="s">
        <v>147</v>
      </c>
      <c r="I2849" s="190" t="s">
        <v>146</v>
      </c>
      <c r="J2849" s="190" t="s">
        <v>146</v>
      </c>
      <c r="K2849" s="190" t="s">
        <v>146</v>
      </c>
      <c r="L2849" s="190" t="s">
        <v>146</v>
      </c>
      <c r="M2849" s="190" t="s">
        <v>146</v>
      </c>
      <c r="N2849" s="190" t="s">
        <v>146</v>
      </c>
    </row>
    <row r="2850" spans="1:14" x14ac:dyDescent="0.2">
      <c r="A2850" s="190">
        <v>813811</v>
      </c>
      <c r="B2850" s="190" t="s">
        <v>58</v>
      </c>
      <c r="C2850" s="190" t="s">
        <v>147</v>
      </c>
      <c r="D2850" s="190" t="s">
        <v>147</v>
      </c>
      <c r="E2850" s="190" t="s">
        <v>147</v>
      </c>
      <c r="F2850" s="190" t="s">
        <v>147</v>
      </c>
      <c r="G2850" s="190" t="s">
        <v>147</v>
      </c>
      <c r="H2850" s="190" t="s">
        <v>147</v>
      </c>
      <c r="I2850" s="190" t="s">
        <v>146</v>
      </c>
      <c r="J2850" s="190" t="s">
        <v>146</v>
      </c>
      <c r="K2850" s="190" t="s">
        <v>146</v>
      </c>
      <c r="L2850" s="190" t="s">
        <v>146</v>
      </c>
      <c r="M2850" s="190" t="s">
        <v>146</v>
      </c>
      <c r="N2850" s="190" t="s">
        <v>146</v>
      </c>
    </row>
    <row r="2851" spans="1:14" x14ac:dyDescent="0.2">
      <c r="A2851" s="190">
        <v>813812</v>
      </c>
      <c r="B2851" s="190" t="s">
        <v>58</v>
      </c>
      <c r="C2851" s="190" t="s">
        <v>147</v>
      </c>
      <c r="D2851" s="190" t="s">
        <v>147</v>
      </c>
      <c r="E2851" s="190" t="s">
        <v>146</v>
      </c>
      <c r="F2851" s="190" t="s">
        <v>146</v>
      </c>
      <c r="G2851" s="190" t="s">
        <v>146</v>
      </c>
      <c r="H2851" s="190" t="s">
        <v>147</v>
      </c>
      <c r="I2851" s="190" t="s">
        <v>146</v>
      </c>
      <c r="J2851" s="190" t="s">
        <v>146</v>
      </c>
      <c r="K2851" s="190" t="s">
        <v>146</v>
      </c>
      <c r="L2851" s="190" t="s">
        <v>146</v>
      </c>
      <c r="M2851" s="190" t="s">
        <v>146</v>
      </c>
      <c r="N2851" s="190" t="s">
        <v>146</v>
      </c>
    </row>
    <row r="2852" spans="1:14" x14ac:dyDescent="0.2">
      <c r="A2852" s="190">
        <v>813813</v>
      </c>
      <c r="B2852" s="190" t="s">
        <v>58</v>
      </c>
      <c r="C2852" s="190" t="s">
        <v>147</v>
      </c>
      <c r="D2852" s="190" t="s">
        <v>147</v>
      </c>
      <c r="E2852" s="190" t="s">
        <v>147</v>
      </c>
      <c r="F2852" s="190" t="s">
        <v>146</v>
      </c>
      <c r="G2852" s="190" t="s">
        <v>147</v>
      </c>
      <c r="H2852" s="190" t="s">
        <v>147</v>
      </c>
      <c r="I2852" s="190" t="s">
        <v>146</v>
      </c>
      <c r="J2852" s="190" t="s">
        <v>146</v>
      </c>
      <c r="K2852" s="190" t="s">
        <v>146</v>
      </c>
      <c r="L2852" s="190" t="s">
        <v>146</v>
      </c>
      <c r="M2852" s="190" t="s">
        <v>146</v>
      </c>
      <c r="N2852" s="190" t="s">
        <v>146</v>
      </c>
    </row>
    <row r="2853" spans="1:14" x14ac:dyDescent="0.2">
      <c r="A2853" s="190">
        <v>813815</v>
      </c>
      <c r="B2853" s="190" t="s">
        <v>58</v>
      </c>
      <c r="C2853" s="190" t="s">
        <v>147</v>
      </c>
      <c r="D2853" s="190" t="s">
        <v>145</v>
      </c>
      <c r="E2853" s="190" t="s">
        <v>146</v>
      </c>
      <c r="F2853" s="190" t="s">
        <v>147</v>
      </c>
      <c r="I2853" s="190" t="s">
        <v>147</v>
      </c>
      <c r="J2853" s="190" t="s">
        <v>146</v>
      </c>
      <c r="K2853" s="190" t="s">
        <v>147</v>
      </c>
      <c r="L2853" s="190" t="s">
        <v>145</v>
      </c>
      <c r="M2853" s="190" t="s">
        <v>146</v>
      </c>
      <c r="N2853" s="190" t="s">
        <v>145</v>
      </c>
    </row>
    <row r="2854" spans="1:14" x14ac:dyDescent="0.2">
      <c r="A2854" s="190">
        <v>813818</v>
      </c>
      <c r="B2854" s="190" t="s">
        <v>58</v>
      </c>
      <c r="C2854" s="190" t="s">
        <v>147</v>
      </c>
      <c r="D2854" s="190" t="s">
        <v>145</v>
      </c>
      <c r="E2854" s="190" t="s">
        <v>147</v>
      </c>
      <c r="F2854" s="190" t="s">
        <v>145</v>
      </c>
      <c r="G2854" s="190" t="s">
        <v>145</v>
      </c>
      <c r="H2854" s="190" t="s">
        <v>145</v>
      </c>
      <c r="I2854" s="190" t="s">
        <v>146</v>
      </c>
      <c r="J2854" s="190" t="s">
        <v>146</v>
      </c>
      <c r="K2854" s="190" t="s">
        <v>146</v>
      </c>
      <c r="L2854" s="190" t="s">
        <v>146</v>
      </c>
      <c r="M2854" s="190" t="s">
        <v>146</v>
      </c>
      <c r="N2854" s="190" t="s">
        <v>146</v>
      </c>
    </row>
    <row r="2855" spans="1:14" x14ac:dyDescent="0.2">
      <c r="A2855" s="190">
        <v>813822</v>
      </c>
      <c r="B2855" s="190" t="s">
        <v>58</v>
      </c>
      <c r="C2855" s="190" t="s">
        <v>147</v>
      </c>
      <c r="D2855" s="190" t="s">
        <v>147</v>
      </c>
      <c r="E2855" s="190" t="s">
        <v>147</v>
      </c>
      <c r="F2855" s="190" t="s">
        <v>147</v>
      </c>
      <c r="G2855" s="190" t="s">
        <v>146</v>
      </c>
      <c r="H2855" s="190" t="s">
        <v>147</v>
      </c>
      <c r="I2855" s="190" t="s">
        <v>146</v>
      </c>
      <c r="J2855" s="190" t="s">
        <v>146</v>
      </c>
      <c r="K2855" s="190" t="s">
        <v>146</v>
      </c>
      <c r="L2855" s="190" t="s">
        <v>146</v>
      </c>
      <c r="M2855" s="190" t="s">
        <v>146</v>
      </c>
      <c r="N2855" s="190" t="s">
        <v>146</v>
      </c>
    </row>
    <row r="2856" spans="1:14" x14ac:dyDescent="0.2">
      <c r="A2856" s="190">
        <v>813823</v>
      </c>
      <c r="B2856" s="190" t="s">
        <v>58</v>
      </c>
      <c r="C2856" s="190" t="s">
        <v>147</v>
      </c>
      <c r="D2856" s="190" t="s">
        <v>146</v>
      </c>
      <c r="E2856" s="190" t="s">
        <v>147</v>
      </c>
      <c r="F2856" s="190" t="s">
        <v>147</v>
      </c>
      <c r="G2856" s="190" t="s">
        <v>147</v>
      </c>
      <c r="H2856" s="190" t="s">
        <v>147</v>
      </c>
      <c r="I2856" s="190" t="s">
        <v>146</v>
      </c>
      <c r="J2856" s="190" t="s">
        <v>146</v>
      </c>
      <c r="K2856" s="190" t="s">
        <v>146</v>
      </c>
      <c r="L2856" s="190" t="s">
        <v>146</v>
      </c>
      <c r="M2856" s="190" t="s">
        <v>146</v>
      </c>
      <c r="N2856" s="190" t="s">
        <v>146</v>
      </c>
    </row>
    <row r="2857" spans="1:14" x14ac:dyDescent="0.2">
      <c r="A2857" s="190">
        <v>813824</v>
      </c>
      <c r="B2857" s="190" t="s">
        <v>58</v>
      </c>
      <c r="C2857" s="190" t="s">
        <v>147</v>
      </c>
      <c r="D2857" s="190" t="s">
        <v>147</v>
      </c>
      <c r="E2857" s="190" t="s">
        <v>146</v>
      </c>
      <c r="F2857" s="190" t="s">
        <v>147</v>
      </c>
      <c r="G2857" s="190" t="s">
        <v>147</v>
      </c>
      <c r="H2857" s="190" t="s">
        <v>147</v>
      </c>
      <c r="I2857" s="190" t="s">
        <v>146</v>
      </c>
      <c r="J2857" s="190" t="s">
        <v>146</v>
      </c>
      <c r="K2857" s="190" t="s">
        <v>146</v>
      </c>
      <c r="L2857" s="190" t="s">
        <v>146</v>
      </c>
      <c r="M2857" s="190" t="s">
        <v>146</v>
      </c>
      <c r="N2857" s="190" t="s">
        <v>146</v>
      </c>
    </row>
    <row r="2858" spans="1:14" x14ac:dyDescent="0.2">
      <c r="A2858" s="190">
        <v>813828</v>
      </c>
      <c r="B2858" s="190" t="s">
        <v>58</v>
      </c>
      <c r="C2858" s="190" t="s">
        <v>147</v>
      </c>
      <c r="D2858" s="190" t="s">
        <v>146</v>
      </c>
      <c r="E2858" s="190" t="s">
        <v>147</v>
      </c>
      <c r="F2858" s="190" t="s">
        <v>147</v>
      </c>
      <c r="G2858" s="190" t="s">
        <v>147</v>
      </c>
      <c r="H2858" s="190" t="s">
        <v>147</v>
      </c>
      <c r="I2858" s="190" t="s">
        <v>146</v>
      </c>
      <c r="J2858" s="190" t="s">
        <v>146</v>
      </c>
      <c r="K2858" s="190" t="s">
        <v>146</v>
      </c>
      <c r="L2858" s="190" t="s">
        <v>146</v>
      </c>
      <c r="M2858" s="190" t="s">
        <v>146</v>
      </c>
      <c r="N2858" s="190" t="s">
        <v>146</v>
      </c>
    </row>
    <row r="2859" spans="1:14" x14ac:dyDescent="0.2">
      <c r="A2859" s="190">
        <v>813829</v>
      </c>
      <c r="B2859" s="190" t="s">
        <v>58</v>
      </c>
      <c r="C2859" s="190" t="s">
        <v>147</v>
      </c>
      <c r="D2859" s="190" t="s">
        <v>147</v>
      </c>
      <c r="E2859" s="190" t="s">
        <v>147</v>
      </c>
      <c r="F2859" s="190" t="s">
        <v>147</v>
      </c>
      <c r="G2859" s="190" t="s">
        <v>147</v>
      </c>
      <c r="H2859" s="190" t="s">
        <v>147</v>
      </c>
      <c r="I2859" s="190" t="s">
        <v>146</v>
      </c>
      <c r="J2859" s="190" t="s">
        <v>146</v>
      </c>
      <c r="K2859" s="190" t="s">
        <v>146</v>
      </c>
      <c r="L2859" s="190" t="s">
        <v>146</v>
      </c>
      <c r="M2859" s="190" t="s">
        <v>146</v>
      </c>
      <c r="N2859" s="190" t="s">
        <v>146</v>
      </c>
    </row>
    <row r="2860" spans="1:14" x14ac:dyDescent="0.2">
      <c r="A2860" s="190">
        <v>813830</v>
      </c>
      <c r="B2860" s="190" t="s">
        <v>58</v>
      </c>
      <c r="D2860" s="190" t="s">
        <v>147</v>
      </c>
      <c r="E2860" s="190" t="s">
        <v>147</v>
      </c>
      <c r="F2860" s="190" t="s">
        <v>147</v>
      </c>
      <c r="G2860" s="190" t="s">
        <v>147</v>
      </c>
      <c r="H2860" s="190" t="s">
        <v>147</v>
      </c>
      <c r="I2860" s="190" t="s">
        <v>147</v>
      </c>
      <c r="J2860" s="190" t="s">
        <v>147</v>
      </c>
      <c r="K2860" s="190" t="s">
        <v>147</v>
      </c>
      <c r="L2860" s="190" t="s">
        <v>147</v>
      </c>
      <c r="M2860" s="190" t="s">
        <v>147</v>
      </c>
      <c r="N2860" s="190" t="s">
        <v>147</v>
      </c>
    </row>
    <row r="2861" spans="1:14" x14ac:dyDescent="0.2">
      <c r="A2861" s="190">
        <v>813831</v>
      </c>
      <c r="B2861" s="190" t="s">
        <v>58</v>
      </c>
      <c r="D2861" s="190" t="s">
        <v>147</v>
      </c>
      <c r="E2861" s="190" t="s">
        <v>147</v>
      </c>
      <c r="F2861" s="190" t="s">
        <v>147</v>
      </c>
      <c r="H2861" s="190" t="s">
        <v>147</v>
      </c>
      <c r="I2861" s="190" t="s">
        <v>147</v>
      </c>
      <c r="J2861" s="190" t="s">
        <v>147</v>
      </c>
      <c r="K2861" s="190" t="s">
        <v>147</v>
      </c>
      <c r="L2861" s="190" t="s">
        <v>147</v>
      </c>
      <c r="M2861" s="190" t="s">
        <v>147</v>
      </c>
      <c r="N2861" s="190" t="s">
        <v>147</v>
      </c>
    </row>
    <row r="2862" spans="1:14" x14ac:dyDescent="0.2">
      <c r="A2862" s="190">
        <v>813832</v>
      </c>
      <c r="B2862" s="190" t="s">
        <v>58</v>
      </c>
      <c r="D2862" s="190" t="s">
        <v>147</v>
      </c>
      <c r="E2862" s="190" t="s">
        <v>147</v>
      </c>
      <c r="F2862" s="190" t="s">
        <v>147</v>
      </c>
      <c r="G2862" s="190" t="s">
        <v>147</v>
      </c>
      <c r="H2862" s="190" t="s">
        <v>147</v>
      </c>
      <c r="I2862" s="190" t="s">
        <v>146</v>
      </c>
      <c r="J2862" s="190" t="s">
        <v>146</v>
      </c>
      <c r="K2862" s="190" t="s">
        <v>146</v>
      </c>
      <c r="L2862" s="190" t="s">
        <v>146</v>
      </c>
      <c r="M2862" s="190" t="s">
        <v>146</v>
      </c>
      <c r="N2862" s="190" t="s">
        <v>146</v>
      </c>
    </row>
    <row r="2863" spans="1:14" x14ac:dyDescent="0.2">
      <c r="A2863" s="190">
        <v>813833</v>
      </c>
      <c r="B2863" s="190" t="s">
        <v>58</v>
      </c>
      <c r="D2863" s="190" t="s">
        <v>147</v>
      </c>
      <c r="E2863" s="190" t="s">
        <v>147</v>
      </c>
      <c r="F2863" s="190" t="s">
        <v>146</v>
      </c>
      <c r="G2863" s="190" t="s">
        <v>147</v>
      </c>
      <c r="H2863" s="190" t="s">
        <v>147</v>
      </c>
      <c r="I2863" s="190" t="s">
        <v>146</v>
      </c>
      <c r="J2863" s="190" t="s">
        <v>146</v>
      </c>
      <c r="K2863" s="190" t="s">
        <v>146</v>
      </c>
      <c r="L2863" s="190" t="s">
        <v>146</v>
      </c>
      <c r="M2863" s="190" t="s">
        <v>146</v>
      </c>
      <c r="N2863" s="190" t="s">
        <v>146</v>
      </c>
    </row>
    <row r="2864" spans="1:14" x14ac:dyDescent="0.2">
      <c r="A2864" s="190">
        <v>813834</v>
      </c>
      <c r="B2864" s="190" t="s">
        <v>58</v>
      </c>
      <c r="C2864" s="190" t="s">
        <v>147</v>
      </c>
      <c r="D2864" s="190" t="s">
        <v>147</v>
      </c>
      <c r="E2864" s="190" t="s">
        <v>147</v>
      </c>
      <c r="F2864" s="190" t="s">
        <v>147</v>
      </c>
      <c r="G2864" s="190" t="s">
        <v>147</v>
      </c>
      <c r="H2864" s="190" t="s">
        <v>147</v>
      </c>
      <c r="I2864" s="190" t="s">
        <v>146</v>
      </c>
      <c r="J2864" s="190" t="s">
        <v>146</v>
      </c>
      <c r="K2864" s="190" t="s">
        <v>146</v>
      </c>
      <c r="L2864" s="190" t="s">
        <v>146</v>
      </c>
      <c r="M2864" s="190" t="s">
        <v>146</v>
      </c>
      <c r="N2864" s="190" t="s">
        <v>146</v>
      </c>
    </row>
    <row r="2865" spans="1:14" x14ac:dyDescent="0.2">
      <c r="A2865" s="190">
        <v>813835</v>
      </c>
      <c r="B2865" s="190" t="s">
        <v>58</v>
      </c>
      <c r="C2865" s="190" t="s">
        <v>147</v>
      </c>
      <c r="D2865" s="190" t="s">
        <v>147</v>
      </c>
      <c r="E2865" s="190" t="s">
        <v>147</v>
      </c>
      <c r="F2865" s="190" t="s">
        <v>147</v>
      </c>
      <c r="G2865" s="190" t="s">
        <v>147</v>
      </c>
      <c r="H2865" s="190" t="s">
        <v>147</v>
      </c>
      <c r="I2865" s="190" t="s">
        <v>146</v>
      </c>
      <c r="J2865" s="190" t="s">
        <v>146</v>
      </c>
      <c r="K2865" s="190" t="s">
        <v>146</v>
      </c>
      <c r="L2865" s="190" t="s">
        <v>146</v>
      </c>
      <c r="M2865" s="190" t="s">
        <v>146</v>
      </c>
      <c r="N2865" s="190" t="s">
        <v>146</v>
      </c>
    </row>
    <row r="2866" spans="1:14" x14ac:dyDescent="0.2">
      <c r="A2866" s="190">
        <v>813838</v>
      </c>
      <c r="B2866" s="190" t="s">
        <v>58</v>
      </c>
      <c r="C2866" s="190" t="s">
        <v>146</v>
      </c>
      <c r="D2866" s="190" t="s">
        <v>146</v>
      </c>
      <c r="E2866" s="190" t="s">
        <v>146</v>
      </c>
      <c r="F2866" s="190" t="s">
        <v>146</v>
      </c>
      <c r="G2866" s="190" t="s">
        <v>146</v>
      </c>
      <c r="H2866" s="190" t="s">
        <v>146</v>
      </c>
      <c r="I2866" s="190" t="s">
        <v>146</v>
      </c>
      <c r="J2866" s="190" t="s">
        <v>146</v>
      </c>
      <c r="K2866" s="190" t="s">
        <v>146</v>
      </c>
      <c r="L2866" s="190" t="s">
        <v>146</v>
      </c>
      <c r="M2866" s="190" t="s">
        <v>146</v>
      </c>
      <c r="N2866" s="190" t="s">
        <v>146</v>
      </c>
    </row>
    <row r="2867" spans="1:14" x14ac:dyDescent="0.2">
      <c r="A2867" s="190">
        <v>813839</v>
      </c>
      <c r="B2867" s="190" t="s">
        <v>58</v>
      </c>
      <c r="C2867" s="190" t="s">
        <v>145</v>
      </c>
      <c r="E2867" s="190" t="s">
        <v>145</v>
      </c>
      <c r="F2867" s="190" t="s">
        <v>147</v>
      </c>
      <c r="H2867" s="190" t="s">
        <v>145</v>
      </c>
      <c r="J2867" s="190" t="s">
        <v>145</v>
      </c>
      <c r="K2867" s="190" t="s">
        <v>145</v>
      </c>
      <c r="L2867" s="190" t="s">
        <v>147</v>
      </c>
      <c r="N2867" s="190" t="s">
        <v>146</v>
      </c>
    </row>
    <row r="2868" spans="1:14" x14ac:dyDescent="0.2">
      <c r="A2868" s="190">
        <v>813840</v>
      </c>
      <c r="B2868" s="190" t="s">
        <v>58</v>
      </c>
      <c r="C2868" s="190" t="s">
        <v>147</v>
      </c>
      <c r="D2868" s="190" t="s">
        <v>145</v>
      </c>
      <c r="E2868" s="190" t="s">
        <v>147</v>
      </c>
      <c r="F2868" s="190" t="s">
        <v>145</v>
      </c>
      <c r="G2868" s="190" t="s">
        <v>147</v>
      </c>
      <c r="H2868" s="190" t="s">
        <v>147</v>
      </c>
      <c r="I2868" s="190" t="s">
        <v>147</v>
      </c>
      <c r="J2868" s="190" t="s">
        <v>147</v>
      </c>
      <c r="K2868" s="190" t="s">
        <v>146</v>
      </c>
      <c r="L2868" s="190" t="s">
        <v>146</v>
      </c>
      <c r="M2868" s="190" t="s">
        <v>145</v>
      </c>
      <c r="N2868" s="190" t="s">
        <v>147</v>
      </c>
    </row>
    <row r="2869" spans="1:14" x14ac:dyDescent="0.2">
      <c r="A2869" s="190">
        <v>813841</v>
      </c>
      <c r="B2869" s="190" t="s">
        <v>58</v>
      </c>
      <c r="D2869" s="190" t="s">
        <v>147</v>
      </c>
      <c r="E2869" s="190" t="s">
        <v>146</v>
      </c>
      <c r="F2869" s="190" t="s">
        <v>147</v>
      </c>
      <c r="G2869" s="190" t="s">
        <v>146</v>
      </c>
      <c r="H2869" s="190" t="s">
        <v>145</v>
      </c>
      <c r="I2869" s="190" t="s">
        <v>147</v>
      </c>
      <c r="J2869" s="190" t="s">
        <v>147</v>
      </c>
      <c r="K2869" s="190" t="s">
        <v>146</v>
      </c>
      <c r="L2869" s="190" t="s">
        <v>147</v>
      </c>
      <c r="M2869" s="190" t="s">
        <v>147</v>
      </c>
      <c r="N2869" s="190" t="s">
        <v>147</v>
      </c>
    </row>
    <row r="2870" spans="1:14" x14ac:dyDescent="0.2">
      <c r="A2870" s="190">
        <v>813842</v>
      </c>
      <c r="B2870" s="190" t="s">
        <v>58</v>
      </c>
      <c r="C2870" s="190" t="s">
        <v>147</v>
      </c>
      <c r="D2870" s="190" t="s">
        <v>146</v>
      </c>
      <c r="E2870" s="190" t="s">
        <v>147</v>
      </c>
      <c r="F2870" s="190" t="s">
        <v>147</v>
      </c>
      <c r="G2870" s="190" t="s">
        <v>147</v>
      </c>
      <c r="H2870" s="190" t="s">
        <v>147</v>
      </c>
      <c r="I2870" s="190" t="s">
        <v>146</v>
      </c>
      <c r="J2870" s="190" t="s">
        <v>146</v>
      </c>
      <c r="K2870" s="190" t="s">
        <v>146</v>
      </c>
      <c r="L2870" s="190" t="s">
        <v>146</v>
      </c>
      <c r="M2870" s="190" t="s">
        <v>146</v>
      </c>
      <c r="N2870" s="190" t="s">
        <v>146</v>
      </c>
    </row>
    <row r="2871" spans="1:14" x14ac:dyDescent="0.2">
      <c r="A2871" s="190">
        <v>813843</v>
      </c>
      <c r="B2871" s="190" t="s">
        <v>58</v>
      </c>
      <c r="C2871" s="190" t="s">
        <v>147</v>
      </c>
      <c r="D2871" s="190" t="s">
        <v>147</v>
      </c>
      <c r="E2871" s="190" t="s">
        <v>146</v>
      </c>
      <c r="F2871" s="190" t="s">
        <v>147</v>
      </c>
      <c r="G2871" s="190" t="s">
        <v>147</v>
      </c>
      <c r="H2871" s="190" t="s">
        <v>147</v>
      </c>
      <c r="I2871" s="190" t="s">
        <v>146</v>
      </c>
      <c r="J2871" s="190" t="s">
        <v>146</v>
      </c>
      <c r="K2871" s="190" t="s">
        <v>146</v>
      </c>
      <c r="L2871" s="190" t="s">
        <v>146</v>
      </c>
      <c r="M2871" s="190" t="s">
        <v>146</v>
      </c>
      <c r="N2871" s="190" t="s">
        <v>146</v>
      </c>
    </row>
    <row r="2872" spans="1:14" x14ac:dyDescent="0.2">
      <c r="A2872" s="190">
        <v>813844</v>
      </c>
      <c r="B2872" s="190" t="s">
        <v>58</v>
      </c>
      <c r="D2872" s="190" t="s">
        <v>145</v>
      </c>
      <c r="E2872" s="190" t="s">
        <v>145</v>
      </c>
      <c r="F2872" s="190" t="s">
        <v>145</v>
      </c>
      <c r="G2872" s="190" t="s">
        <v>145</v>
      </c>
      <c r="H2872" s="190" t="s">
        <v>145</v>
      </c>
      <c r="I2872" s="190" t="s">
        <v>146</v>
      </c>
      <c r="J2872" s="190" t="s">
        <v>146</v>
      </c>
      <c r="K2872" s="190" t="s">
        <v>146</v>
      </c>
      <c r="L2872" s="190" t="s">
        <v>146</v>
      </c>
      <c r="M2872" s="190" t="s">
        <v>146</v>
      </c>
      <c r="N2872" s="190" t="s">
        <v>146</v>
      </c>
    </row>
    <row r="2873" spans="1:14" x14ac:dyDescent="0.2">
      <c r="A2873" s="190">
        <v>813845</v>
      </c>
      <c r="B2873" s="190" t="s">
        <v>58</v>
      </c>
      <c r="C2873" s="190" t="s">
        <v>147</v>
      </c>
      <c r="D2873" s="190" t="s">
        <v>147</v>
      </c>
      <c r="E2873" s="190" t="s">
        <v>146</v>
      </c>
      <c r="F2873" s="190" t="s">
        <v>147</v>
      </c>
      <c r="G2873" s="190" t="s">
        <v>146</v>
      </c>
      <c r="H2873" s="190" t="s">
        <v>147</v>
      </c>
      <c r="I2873" s="190" t="s">
        <v>146</v>
      </c>
      <c r="J2873" s="190" t="s">
        <v>146</v>
      </c>
      <c r="K2873" s="190" t="s">
        <v>146</v>
      </c>
      <c r="L2873" s="190" t="s">
        <v>146</v>
      </c>
      <c r="M2873" s="190" t="s">
        <v>146</v>
      </c>
      <c r="N2873" s="190" t="s">
        <v>146</v>
      </c>
    </row>
    <row r="2874" spans="1:14" x14ac:dyDescent="0.2">
      <c r="A2874" s="190">
        <v>813846</v>
      </c>
      <c r="B2874" s="190" t="s">
        <v>58</v>
      </c>
      <c r="C2874" s="190" t="s">
        <v>147</v>
      </c>
      <c r="D2874" s="190" t="s">
        <v>147</v>
      </c>
      <c r="E2874" s="190" t="s">
        <v>147</v>
      </c>
      <c r="F2874" s="190" t="s">
        <v>147</v>
      </c>
      <c r="G2874" s="190" t="s">
        <v>147</v>
      </c>
      <c r="H2874" s="190" t="s">
        <v>147</v>
      </c>
      <c r="I2874" s="190" t="s">
        <v>146</v>
      </c>
      <c r="J2874" s="190" t="s">
        <v>146</v>
      </c>
      <c r="K2874" s="190" t="s">
        <v>146</v>
      </c>
      <c r="L2874" s="190" t="s">
        <v>146</v>
      </c>
      <c r="M2874" s="190" t="s">
        <v>146</v>
      </c>
      <c r="N2874" s="190" t="s">
        <v>146</v>
      </c>
    </row>
    <row r="2875" spans="1:14" x14ac:dyDescent="0.2">
      <c r="A2875" s="190">
        <v>813849</v>
      </c>
      <c r="B2875" s="190" t="s">
        <v>58</v>
      </c>
      <c r="C2875" s="190" t="s">
        <v>147</v>
      </c>
      <c r="D2875" s="190" t="s">
        <v>146</v>
      </c>
      <c r="E2875" s="190" t="s">
        <v>146</v>
      </c>
      <c r="F2875" s="190" t="s">
        <v>147</v>
      </c>
      <c r="G2875" s="190" t="s">
        <v>147</v>
      </c>
      <c r="H2875" s="190" t="s">
        <v>146</v>
      </c>
      <c r="I2875" s="190" t="s">
        <v>146</v>
      </c>
      <c r="J2875" s="190" t="s">
        <v>146</v>
      </c>
      <c r="K2875" s="190" t="s">
        <v>146</v>
      </c>
      <c r="L2875" s="190" t="s">
        <v>146</v>
      </c>
      <c r="M2875" s="190" t="s">
        <v>146</v>
      </c>
      <c r="N2875" s="190" t="s">
        <v>146</v>
      </c>
    </row>
    <row r="2876" spans="1:14" x14ac:dyDescent="0.2">
      <c r="A2876" s="190">
        <v>813850</v>
      </c>
      <c r="B2876" s="190" t="s">
        <v>58</v>
      </c>
      <c r="E2876" s="190" t="s">
        <v>145</v>
      </c>
      <c r="F2876" s="190" t="s">
        <v>145</v>
      </c>
      <c r="G2876" s="190" t="s">
        <v>147</v>
      </c>
      <c r="J2876" s="190" t="s">
        <v>145</v>
      </c>
      <c r="K2876" s="190" t="s">
        <v>147</v>
      </c>
      <c r="L2876" s="190" t="s">
        <v>145</v>
      </c>
      <c r="N2876" s="190" t="s">
        <v>145</v>
      </c>
    </row>
    <row r="2877" spans="1:14" x14ac:dyDescent="0.2">
      <c r="A2877" s="190">
        <v>813851</v>
      </c>
      <c r="B2877" s="190" t="s">
        <v>58</v>
      </c>
      <c r="C2877" s="190" t="s">
        <v>147</v>
      </c>
      <c r="D2877" s="190" t="s">
        <v>147</v>
      </c>
      <c r="E2877" s="190" t="s">
        <v>146</v>
      </c>
      <c r="F2877" s="190" t="s">
        <v>147</v>
      </c>
      <c r="G2877" s="190" t="s">
        <v>147</v>
      </c>
      <c r="H2877" s="190" t="s">
        <v>147</v>
      </c>
      <c r="I2877" s="190" t="s">
        <v>146</v>
      </c>
      <c r="J2877" s="190" t="s">
        <v>146</v>
      </c>
      <c r="K2877" s="190" t="s">
        <v>146</v>
      </c>
      <c r="L2877" s="190" t="s">
        <v>146</v>
      </c>
      <c r="M2877" s="190" t="s">
        <v>146</v>
      </c>
      <c r="N2877" s="190" t="s">
        <v>146</v>
      </c>
    </row>
    <row r="2878" spans="1:14" x14ac:dyDescent="0.2">
      <c r="A2878" s="190">
        <v>813853</v>
      </c>
      <c r="B2878" s="190" t="s">
        <v>58</v>
      </c>
      <c r="C2878" s="190" t="s">
        <v>147</v>
      </c>
      <c r="D2878" s="190" t="s">
        <v>147</v>
      </c>
      <c r="E2878" s="190" t="s">
        <v>147</v>
      </c>
      <c r="F2878" s="190" t="s">
        <v>147</v>
      </c>
      <c r="G2878" s="190" t="s">
        <v>146</v>
      </c>
      <c r="H2878" s="190" t="s">
        <v>147</v>
      </c>
      <c r="I2878" s="190" t="s">
        <v>146</v>
      </c>
      <c r="J2878" s="190" t="s">
        <v>146</v>
      </c>
      <c r="K2878" s="190" t="s">
        <v>146</v>
      </c>
      <c r="L2878" s="190" t="s">
        <v>146</v>
      </c>
      <c r="M2878" s="190" t="s">
        <v>146</v>
      </c>
      <c r="N2878" s="190" t="s">
        <v>146</v>
      </c>
    </row>
    <row r="2879" spans="1:14" x14ac:dyDescent="0.2">
      <c r="A2879" s="190">
        <v>813854</v>
      </c>
      <c r="B2879" s="190" t="s">
        <v>58</v>
      </c>
      <c r="C2879" s="190" t="s">
        <v>147</v>
      </c>
      <c r="D2879" s="190" t="s">
        <v>146</v>
      </c>
      <c r="E2879" s="190" t="s">
        <v>146</v>
      </c>
      <c r="F2879" s="190" t="s">
        <v>147</v>
      </c>
      <c r="G2879" s="190" t="s">
        <v>147</v>
      </c>
      <c r="H2879" s="190" t="s">
        <v>147</v>
      </c>
      <c r="I2879" s="190" t="s">
        <v>147</v>
      </c>
      <c r="J2879" s="190" t="s">
        <v>147</v>
      </c>
      <c r="K2879" s="190" t="s">
        <v>146</v>
      </c>
      <c r="L2879" s="190" t="s">
        <v>146</v>
      </c>
      <c r="M2879" s="190" t="s">
        <v>146</v>
      </c>
      <c r="N2879" s="190" t="s">
        <v>146</v>
      </c>
    </row>
    <row r="2880" spans="1:14" x14ac:dyDescent="0.2">
      <c r="A2880" s="190">
        <v>813855</v>
      </c>
      <c r="B2880" s="190" t="s">
        <v>58</v>
      </c>
      <c r="E2880" s="190" t="s">
        <v>145</v>
      </c>
      <c r="F2880" s="190" t="s">
        <v>147</v>
      </c>
      <c r="J2880" s="190" t="s">
        <v>147</v>
      </c>
      <c r="K2880" s="190" t="s">
        <v>145</v>
      </c>
      <c r="L2880" s="190" t="s">
        <v>145</v>
      </c>
      <c r="M2880" s="190" t="s">
        <v>147</v>
      </c>
      <c r="N2880" s="190" t="s">
        <v>147</v>
      </c>
    </row>
    <row r="2881" spans="1:14" x14ac:dyDescent="0.2">
      <c r="A2881" s="190">
        <v>813856</v>
      </c>
      <c r="B2881" s="190" t="s">
        <v>58</v>
      </c>
      <c r="C2881" s="190" t="s">
        <v>147</v>
      </c>
      <c r="D2881" s="190" t="s">
        <v>147</v>
      </c>
      <c r="E2881" s="190" t="s">
        <v>146</v>
      </c>
      <c r="F2881" s="190" t="s">
        <v>146</v>
      </c>
      <c r="G2881" s="190" t="s">
        <v>147</v>
      </c>
      <c r="H2881" s="190" t="s">
        <v>147</v>
      </c>
      <c r="I2881" s="190" t="s">
        <v>146</v>
      </c>
      <c r="J2881" s="190" t="s">
        <v>146</v>
      </c>
      <c r="K2881" s="190" t="s">
        <v>146</v>
      </c>
      <c r="L2881" s="190" t="s">
        <v>146</v>
      </c>
      <c r="M2881" s="190" t="s">
        <v>146</v>
      </c>
      <c r="N2881" s="190" t="s">
        <v>146</v>
      </c>
    </row>
    <row r="2882" spans="1:14" x14ac:dyDescent="0.2">
      <c r="A2882" s="190">
        <v>813857</v>
      </c>
      <c r="B2882" s="190" t="s">
        <v>58</v>
      </c>
      <c r="D2882" s="190" t="s">
        <v>147</v>
      </c>
      <c r="E2882" s="190" t="s">
        <v>147</v>
      </c>
      <c r="I2882" s="190" t="s">
        <v>147</v>
      </c>
      <c r="J2882" s="190" t="s">
        <v>147</v>
      </c>
      <c r="K2882" s="190" t="s">
        <v>146</v>
      </c>
      <c r="L2882" s="190" t="s">
        <v>146</v>
      </c>
      <c r="M2882" s="190" t="s">
        <v>147</v>
      </c>
      <c r="N2882" s="190" t="s">
        <v>147</v>
      </c>
    </row>
    <row r="2883" spans="1:14" x14ac:dyDescent="0.2">
      <c r="A2883" s="190">
        <v>813859</v>
      </c>
      <c r="B2883" s="190" t="s">
        <v>58</v>
      </c>
      <c r="C2883" s="190" t="s">
        <v>146</v>
      </c>
      <c r="D2883" s="190" t="s">
        <v>146</v>
      </c>
      <c r="E2883" s="190" t="s">
        <v>147</v>
      </c>
      <c r="F2883" s="190" t="s">
        <v>147</v>
      </c>
      <c r="G2883" s="190" t="s">
        <v>147</v>
      </c>
      <c r="H2883" s="190" t="s">
        <v>147</v>
      </c>
      <c r="I2883" s="190" t="s">
        <v>146</v>
      </c>
      <c r="J2883" s="190" t="s">
        <v>146</v>
      </c>
      <c r="K2883" s="190" t="s">
        <v>146</v>
      </c>
      <c r="L2883" s="190" t="s">
        <v>146</v>
      </c>
      <c r="M2883" s="190" t="s">
        <v>146</v>
      </c>
      <c r="N2883" s="190" t="s">
        <v>146</v>
      </c>
    </row>
    <row r="2884" spans="1:14" x14ac:dyDescent="0.2">
      <c r="A2884" s="190">
        <v>813861</v>
      </c>
      <c r="B2884" s="190" t="s">
        <v>58</v>
      </c>
      <c r="C2884" s="190" t="s">
        <v>147</v>
      </c>
      <c r="D2884" s="190" t="s">
        <v>147</v>
      </c>
      <c r="E2884" s="190" t="s">
        <v>147</v>
      </c>
      <c r="F2884" s="190" t="s">
        <v>146</v>
      </c>
      <c r="G2884" s="190" t="s">
        <v>146</v>
      </c>
      <c r="H2884" s="190" t="s">
        <v>146</v>
      </c>
      <c r="I2884" s="190" t="s">
        <v>146</v>
      </c>
      <c r="J2884" s="190" t="s">
        <v>146</v>
      </c>
      <c r="K2884" s="190" t="s">
        <v>146</v>
      </c>
      <c r="L2884" s="190" t="s">
        <v>146</v>
      </c>
      <c r="M2884" s="190" t="s">
        <v>146</v>
      </c>
      <c r="N2884" s="190" t="s">
        <v>146</v>
      </c>
    </row>
    <row r="2885" spans="1:14" x14ac:dyDescent="0.2">
      <c r="A2885" s="190">
        <v>813862</v>
      </c>
      <c r="B2885" s="190" t="s">
        <v>58</v>
      </c>
      <c r="D2885" s="190" t="s">
        <v>145</v>
      </c>
      <c r="E2885" s="190" t="s">
        <v>145</v>
      </c>
      <c r="G2885" s="190" t="s">
        <v>147</v>
      </c>
      <c r="K2885" s="190" t="s">
        <v>145</v>
      </c>
      <c r="M2885" s="190" t="s">
        <v>145</v>
      </c>
    </row>
    <row r="2886" spans="1:14" x14ac:dyDescent="0.2">
      <c r="A2886" s="190">
        <v>813863</v>
      </c>
      <c r="B2886" s="190" t="s">
        <v>58</v>
      </c>
      <c r="C2886" s="190" t="s">
        <v>147</v>
      </c>
      <c r="D2886" s="190" t="s">
        <v>147</v>
      </c>
      <c r="E2886" s="190" t="s">
        <v>145</v>
      </c>
      <c r="G2886" s="190" t="s">
        <v>145</v>
      </c>
      <c r="H2886" s="190" t="s">
        <v>147</v>
      </c>
      <c r="I2886" s="190" t="s">
        <v>147</v>
      </c>
      <c r="K2886" s="190" t="s">
        <v>146</v>
      </c>
      <c r="N2886" s="190" t="s">
        <v>147</v>
      </c>
    </row>
    <row r="2887" spans="1:14" x14ac:dyDescent="0.2">
      <c r="A2887" s="190">
        <v>813865</v>
      </c>
      <c r="B2887" s="190" t="s">
        <v>58</v>
      </c>
      <c r="C2887" s="190" t="s">
        <v>145</v>
      </c>
      <c r="D2887" s="190" t="s">
        <v>146</v>
      </c>
      <c r="E2887" s="190" t="s">
        <v>147</v>
      </c>
      <c r="H2887" s="190" t="s">
        <v>147</v>
      </c>
      <c r="J2887" s="190" t="s">
        <v>146</v>
      </c>
      <c r="K2887" s="190" t="s">
        <v>145</v>
      </c>
      <c r="L2887" s="190" t="s">
        <v>146</v>
      </c>
      <c r="M2887" s="190" t="s">
        <v>146</v>
      </c>
      <c r="N2887" s="190" t="s">
        <v>146</v>
      </c>
    </row>
    <row r="2888" spans="1:14" x14ac:dyDescent="0.2">
      <c r="A2888" s="190">
        <v>813866</v>
      </c>
      <c r="B2888" s="190" t="s">
        <v>58</v>
      </c>
      <c r="C2888" s="190" t="s">
        <v>147</v>
      </c>
      <c r="D2888" s="190" t="s">
        <v>147</v>
      </c>
      <c r="E2888" s="190" t="s">
        <v>146</v>
      </c>
      <c r="F2888" s="190" t="s">
        <v>147</v>
      </c>
      <c r="G2888" s="190" t="s">
        <v>147</v>
      </c>
      <c r="H2888" s="190" t="s">
        <v>147</v>
      </c>
      <c r="I2888" s="190" t="s">
        <v>146</v>
      </c>
      <c r="J2888" s="190" t="s">
        <v>146</v>
      </c>
      <c r="K2888" s="190" t="s">
        <v>146</v>
      </c>
      <c r="L2888" s="190" t="s">
        <v>146</v>
      </c>
      <c r="M2888" s="190" t="s">
        <v>146</v>
      </c>
      <c r="N2888" s="190" t="s">
        <v>146</v>
      </c>
    </row>
    <row r="2889" spans="1:14" x14ac:dyDescent="0.2">
      <c r="A2889" s="190">
        <v>813867</v>
      </c>
      <c r="B2889" s="190" t="s">
        <v>58</v>
      </c>
      <c r="C2889" s="190" t="s">
        <v>147</v>
      </c>
      <c r="D2889" s="190" t="s">
        <v>146</v>
      </c>
      <c r="E2889" s="190" t="s">
        <v>146</v>
      </c>
      <c r="F2889" s="190" t="s">
        <v>147</v>
      </c>
      <c r="G2889" s="190" t="s">
        <v>146</v>
      </c>
      <c r="H2889" s="190" t="s">
        <v>147</v>
      </c>
      <c r="J2889" s="190" t="s">
        <v>146</v>
      </c>
      <c r="K2889" s="190" t="s">
        <v>146</v>
      </c>
      <c r="L2889" s="190" t="s">
        <v>146</v>
      </c>
      <c r="M2889" s="190" t="s">
        <v>147</v>
      </c>
      <c r="N2889" s="190" t="s">
        <v>146</v>
      </c>
    </row>
    <row r="2890" spans="1:14" x14ac:dyDescent="0.2">
      <c r="A2890" s="190">
        <v>813868</v>
      </c>
      <c r="B2890" s="190" t="s">
        <v>58</v>
      </c>
      <c r="D2890" s="190" t="s">
        <v>147</v>
      </c>
      <c r="E2890" s="190" t="s">
        <v>147</v>
      </c>
      <c r="F2890" s="190" t="s">
        <v>147</v>
      </c>
      <c r="G2890" s="190" t="s">
        <v>147</v>
      </c>
      <c r="H2890" s="190" t="s">
        <v>147</v>
      </c>
      <c r="I2890" s="190" t="s">
        <v>146</v>
      </c>
      <c r="J2890" s="190" t="s">
        <v>146</v>
      </c>
      <c r="K2890" s="190" t="s">
        <v>146</v>
      </c>
      <c r="L2890" s="190" t="s">
        <v>146</v>
      </c>
      <c r="M2890" s="190" t="s">
        <v>146</v>
      </c>
      <c r="N2890" s="190" t="s">
        <v>146</v>
      </c>
    </row>
    <row r="2891" spans="1:14" x14ac:dyDescent="0.2">
      <c r="A2891" s="190">
        <v>813869</v>
      </c>
      <c r="B2891" s="190" t="s">
        <v>58</v>
      </c>
      <c r="C2891" s="190" t="s">
        <v>147</v>
      </c>
      <c r="D2891" s="190" t="s">
        <v>147</v>
      </c>
      <c r="E2891" s="190" t="s">
        <v>146</v>
      </c>
      <c r="F2891" s="190" t="s">
        <v>147</v>
      </c>
      <c r="G2891" s="190" t="s">
        <v>147</v>
      </c>
      <c r="H2891" s="190" t="s">
        <v>147</v>
      </c>
      <c r="I2891" s="190" t="s">
        <v>146</v>
      </c>
      <c r="J2891" s="190" t="s">
        <v>146</v>
      </c>
      <c r="K2891" s="190" t="s">
        <v>146</v>
      </c>
      <c r="L2891" s="190" t="s">
        <v>146</v>
      </c>
      <c r="M2891" s="190" t="s">
        <v>146</v>
      </c>
      <c r="N2891" s="190" t="s">
        <v>146</v>
      </c>
    </row>
    <row r="2892" spans="1:14" x14ac:dyDescent="0.2">
      <c r="A2892" s="190">
        <v>813870</v>
      </c>
      <c r="B2892" s="190" t="s">
        <v>58</v>
      </c>
      <c r="E2892" s="190" t="s">
        <v>147</v>
      </c>
      <c r="F2892" s="190" t="s">
        <v>147</v>
      </c>
      <c r="G2892" s="190" t="s">
        <v>146</v>
      </c>
      <c r="J2892" s="190" t="s">
        <v>146</v>
      </c>
      <c r="K2892" s="190" t="s">
        <v>146</v>
      </c>
      <c r="L2892" s="190" t="s">
        <v>146</v>
      </c>
      <c r="M2892" s="190" t="s">
        <v>146</v>
      </c>
      <c r="N2892" s="190" t="s">
        <v>145</v>
      </c>
    </row>
    <row r="2893" spans="1:14" x14ac:dyDescent="0.2">
      <c r="A2893" s="190">
        <v>813871</v>
      </c>
      <c r="B2893" s="190" t="s">
        <v>58</v>
      </c>
      <c r="C2893" s="190" t="s">
        <v>145</v>
      </c>
      <c r="E2893" s="190" t="s">
        <v>145</v>
      </c>
      <c r="H2893" s="190" t="s">
        <v>145</v>
      </c>
      <c r="J2893" s="190" t="s">
        <v>145</v>
      </c>
      <c r="L2893" s="190" t="s">
        <v>145</v>
      </c>
      <c r="M2893" s="190" t="s">
        <v>147</v>
      </c>
      <c r="N2893" s="190" t="s">
        <v>147</v>
      </c>
    </row>
    <row r="2894" spans="1:14" x14ac:dyDescent="0.2">
      <c r="A2894" s="190">
        <v>813873</v>
      </c>
      <c r="B2894" s="190" t="s">
        <v>58</v>
      </c>
      <c r="C2894" s="190" t="s">
        <v>147</v>
      </c>
      <c r="D2894" s="190" t="s">
        <v>147</v>
      </c>
      <c r="E2894" s="190" t="s">
        <v>147</v>
      </c>
      <c r="F2894" s="190" t="s">
        <v>147</v>
      </c>
      <c r="G2894" s="190" t="s">
        <v>147</v>
      </c>
      <c r="H2894" s="190" t="s">
        <v>147</v>
      </c>
      <c r="I2894" s="190" t="s">
        <v>147</v>
      </c>
      <c r="J2894" s="190" t="s">
        <v>147</v>
      </c>
      <c r="K2894" s="190" t="s">
        <v>147</v>
      </c>
      <c r="L2894" s="190" t="s">
        <v>147</v>
      </c>
      <c r="M2894" s="190" t="s">
        <v>147</v>
      </c>
      <c r="N2894" s="190" t="s">
        <v>147</v>
      </c>
    </row>
    <row r="2895" spans="1:14" x14ac:dyDescent="0.2">
      <c r="A2895" s="190">
        <v>813874</v>
      </c>
      <c r="B2895" s="190" t="s">
        <v>58</v>
      </c>
      <c r="C2895" s="190" t="s">
        <v>147</v>
      </c>
      <c r="D2895" s="190" t="s">
        <v>147</v>
      </c>
      <c r="E2895" s="190" t="s">
        <v>147</v>
      </c>
      <c r="F2895" s="190" t="s">
        <v>147</v>
      </c>
      <c r="G2895" s="190" t="s">
        <v>147</v>
      </c>
      <c r="H2895" s="190" t="s">
        <v>147</v>
      </c>
      <c r="I2895" s="190" t="s">
        <v>146</v>
      </c>
      <c r="J2895" s="190" t="s">
        <v>146</v>
      </c>
      <c r="K2895" s="190" t="s">
        <v>146</v>
      </c>
      <c r="L2895" s="190" t="s">
        <v>146</v>
      </c>
      <c r="M2895" s="190" t="s">
        <v>146</v>
      </c>
      <c r="N2895" s="190" t="s">
        <v>146</v>
      </c>
    </row>
    <row r="2896" spans="1:14" x14ac:dyDescent="0.2">
      <c r="A2896" s="190">
        <v>813876</v>
      </c>
      <c r="B2896" s="190" t="s">
        <v>58</v>
      </c>
      <c r="C2896" s="190" t="s">
        <v>147</v>
      </c>
      <c r="D2896" s="190" t="s">
        <v>147</v>
      </c>
      <c r="E2896" s="190" t="s">
        <v>147</v>
      </c>
      <c r="F2896" s="190" t="s">
        <v>147</v>
      </c>
      <c r="G2896" s="190" t="s">
        <v>147</v>
      </c>
      <c r="H2896" s="190" t="s">
        <v>147</v>
      </c>
      <c r="I2896" s="190" t="s">
        <v>146</v>
      </c>
      <c r="J2896" s="190" t="s">
        <v>146</v>
      </c>
      <c r="K2896" s="190" t="s">
        <v>146</v>
      </c>
      <c r="L2896" s="190" t="s">
        <v>146</v>
      </c>
      <c r="M2896" s="190" t="s">
        <v>146</v>
      </c>
      <c r="N2896" s="190" t="s">
        <v>146</v>
      </c>
    </row>
    <row r="2897" spans="1:14" x14ac:dyDescent="0.2">
      <c r="A2897" s="190">
        <v>813877</v>
      </c>
      <c r="B2897" s="190" t="s">
        <v>58</v>
      </c>
      <c r="D2897" s="190" t="s">
        <v>146</v>
      </c>
      <c r="F2897" s="190" t="s">
        <v>146</v>
      </c>
      <c r="G2897" s="190" t="s">
        <v>145</v>
      </c>
      <c r="I2897" s="190" t="s">
        <v>145</v>
      </c>
      <c r="J2897" s="190" t="s">
        <v>146</v>
      </c>
      <c r="K2897" s="190" t="s">
        <v>146</v>
      </c>
      <c r="L2897" s="190" t="s">
        <v>145</v>
      </c>
    </row>
    <row r="2898" spans="1:14" x14ac:dyDescent="0.2">
      <c r="A2898" s="190">
        <v>813878</v>
      </c>
      <c r="B2898" s="190" t="s">
        <v>58</v>
      </c>
      <c r="C2898" s="190" t="s">
        <v>145</v>
      </c>
      <c r="D2898" s="190" t="s">
        <v>147</v>
      </c>
      <c r="G2898" s="190" t="s">
        <v>145</v>
      </c>
      <c r="I2898" s="190" t="s">
        <v>146</v>
      </c>
      <c r="J2898" s="190" t="s">
        <v>145</v>
      </c>
      <c r="K2898" s="190" t="s">
        <v>147</v>
      </c>
      <c r="N2898" s="190" t="s">
        <v>147</v>
      </c>
    </row>
    <row r="2899" spans="1:14" x14ac:dyDescent="0.2">
      <c r="A2899" s="190">
        <v>813879</v>
      </c>
      <c r="B2899" s="190" t="s">
        <v>58</v>
      </c>
      <c r="D2899" s="190" t="s">
        <v>146</v>
      </c>
      <c r="E2899" s="190" t="s">
        <v>146</v>
      </c>
      <c r="F2899" s="190" t="s">
        <v>146</v>
      </c>
      <c r="G2899" s="190" t="s">
        <v>147</v>
      </c>
      <c r="H2899" s="190" t="s">
        <v>146</v>
      </c>
      <c r="I2899" s="190" t="s">
        <v>146</v>
      </c>
      <c r="J2899" s="190" t="s">
        <v>146</v>
      </c>
      <c r="K2899" s="190" t="s">
        <v>147</v>
      </c>
      <c r="L2899" s="190" t="s">
        <v>146</v>
      </c>
      <c r="M2899" s="190" t="s">
        <v>147</v>
      </c>
      <c r="N2899" s="190" t="s">
        <v>146</v>
      </c>
    </row>
    <row r="2900" spans="1:14" x14ac:dyDescent="0.2">
      <c r="A2900" s="190">
        <v>813880</v>
      </c>
      <c r="B2900" s="190" t="s">
        <v>58</v>
      </c>
      <c r="C2900" s="190" t="s">
        <v>147</v>
      </c>
      <c r="D2900" s="190" t="s">
        <v>147</v>
      </c>
      <c r="E2900" s="190" t="s">
        <v>146</v>
      </c>
      <c r="F2900" s="190" t="s">
        <v>146</v>
      </c>
      <c r="G2900" s="190" t="s">
        <v>147</v>
      </c>
      <c r="H2900" s="190" t="s">
        <v>147</v>
      </c>
      <c r="I2900" s="190" t="s">
        <v>146</v>
      </c>
      <c r="J2900" s="190" t="s">
        <v>146</v>
      </c>
      <c r="K2900" s="190" t="s">
        <v>146</v>
      </c>
      <c r="L2900" s="190" t="s">
        <v>146</v>
      </c>
      <c r="M2900" s="190" t="s">
        <v>146</v>
      </c>
      <c r="N2900" s="190" t="s">
        <v>146</v>
      </c>
    </row>
    <row r="2901" spans="1:14" x14ac:dyDescent="0.2">
      <c r="A2901" s="190">
        <v>813881</v>
      </c>
      <c r="B2901" s="190" t="s">
        <v>58</v>
      </c>
      <c r="D2901" s="190" t="s">
        <v>147</v>
      </c>
      <c r="E2901" s="190" t="s">
        <v>147</v>
      </c>
      <c r="F2901" s="190" t="s">
        <v>147</v>
      </c>
      <c r="G2901" s="190" t="s">
        <v>147</v>
      </c>
      <c r="H2901" s="190" t="s">
        <v>146</v>
      </c>
      <c r="I2901" s="190" t="s">
        <v>146</v>
      </c>
      <c r="J2901" s="190" t="s">
        <v>146</v>
      </c>
      <c r="K2901" s="190" t="s">
        <v>146</v>
      </c>
      <c r="L2901" s="190" t="s">
        <v>146</v>
      </c>
      <c r="M2901" s="190" t="s">
        <v>146</v>
      </c>
      <c r="N2901" s="190" t="s">
        <v>146</v>
      </c>
    </row>
    <row r="2902" spans="1:14" x14ac:dyDescent="0.2">
      <c r="A2902" s="190">
        <v>813882</v>
      </c>
      <c r="B2902" s="190" t="s">
        <v>58</v>
      </c>
      <c r="C2902" s="190" t="s">
        <v>145</v>
      </c>
      <c r="D2902" s="190" t="s">
        <v>145</v>
      </c>
      <c r="E2902" s="190" t="s">
        <v>145</v>
      </c>
      <c r="F2902" s="190" t="s">
        <v>145</v>
      </c>
      <c r="H2902" s="190" t="s">
        <v>145</v>
      </c>
      <c r="I2902" s="190" t="s">
        <v>145</v>
      </c>
      <c r="J2902" s="190" t="s">
        <v>147</v>
      </c>
      <c r="N2902" s="190" t="s">
        <v>145</v>
      </c>
    </row>
    <row r="2903" spans="1:14" x14ac:dyDescent="0.2">
      <c r="A2903" s="190">
        <v>813883</v>
      </c>
      <c r="B2903" s="190" t="s">
        <v>58</v>
      </c>
      <c r="D2903" s="190" t="s">
        <v>147</v>
      </c>
      <c r="G2903" s="190" t="s">
        <v>147</v>
      </c>
      <c r="J2903" s="190" t="s">
        <v>147</v>
      </c>
      <c r="K2903" s="190" t="s">
        <v>146</v>
      </c>
      <c r="L2903" s="190" t="s">
        <v>147</v>
      </c>
    </row>
    <row r="2904" spans="1:14" x14ac:dyDescent="0.2">
      <c r="A2904" s="190">
        <v>813884</v>
      </c>
      <c r="B2904" s="190" t="s">
        <v>58</v>
      </c>
      <c r="C2904" s="190" t="s">
        <v>147</v>
      </c>
      <c r="D2904" s="190" t="s">
        <v>147</v>
      </c>
      <c r="E2904" s="190" t="s">
        <v>147</v>
      </c>
      <c r="F2904" s="190" t="s">
        <v>147</v>
      </c>
      <c r="G2904" s="190" t="s">
        <v>147</v>
      </c>
      <c r="I2904" s="190" t="s">
        <v>146</v>
      </c>
      <c r="J2904" s="190" t="s">
        <v>146</v>
      </c>
      <c r="K2904" s="190" t="s">
        <v>146</v>
      </c>
      <c r="L2904" s="190" t="s">
        <v>146</v>
      </c>
      <c r="M2904" s="190" t="s">
        <v>146</v>
      </c>
      <c r="N2904" s="190" t="s">
        <v>146</v>
      </c>
    </row>
    <row r="2905" spans="1:14" x14ac:dyDescent="0.2">
      <c r="A2905" s="190">
        <v>813885</v>
      </c>
      <c r="B2905" s="190" t="s">
        <v>58</v>
      </c>
      <c r="C2905" s="190" t="s">
        <v>145</v>
      </c>
      <c r="D2905" s="190" t="s">
        <v>147</v>
      </c>
      <c r="E2905" s="190" t="s">
        <v>145</v>
      </c>
      <c r="F2905" s="190" t="s">
        <v>145</v>
      </c>
      <c r="G2905" s="190" t="s">
        <v>147</v>
      </c>
      <c r="H2905" s="190" t="s">
        <v>145</v>
      </c>
      <c r="I2905" s="190" t="s">
        <v>147</v>
      </c>
      <c r="J2905" s="190" t="s">
        <v>146</v>
      </c>
      <c r="K2905" s="190" t="s">
        <v>147</v>
      </c>
      <c r="L2905" s="190" t="s">
        <v>147</v>
      </c>
      <c r="M2905" s="190" t="s">
        <v>146</v>
      </c>
      <c r="N2905" s="190" t="s">
        <v>146</v>
      </c>
    </row>
    <row r="2906" spans="1:14" x14ac:dyDescent="0.2">
      <c r="A2906" s="190">
        <v>813886</v>
      </c>
      <c r="B2906" s="190" t="s">
        <v>58</v>
      </c>
      <c r="C2906" s="190" t="s">
        <v>147</v>
      </c>
      <c r="D2906" s="190" t="s">
        <v>146</v>
      </c>
      <c r="E2906" s="190" t="s">
        <v>146</v>
      </c>
      <c r="F2906" s="190" t="s">
        <v>147</v>
      </c>
      <c r="G2906" s="190" t="s">
        <v>147</v>
      </c>
      <c r="H2906" s="190" t="s">
        <v>146</v>
      </c>
      <c r="I2906" s="190" t="s">
        <v>146</v>
      </c>
      <c r="J2906" s="190" t="s">
        <v>146</v>
      </c>
      <c r="K2906" s="190" t="s">
        <v>146</v>
      </c>
      <c r="L2906" s="190" t="s">
        <v>146</v>
      </c>
      <c r="M2906" s="190" t="s">
        <v>146</v>
      </c>
      <c r="N2906" s="190" t="s">
        <v>146</v>
      </c>
    </row>
    <row r="2907" spans="1:14" x14ac:dyDescent="0.2">
      <c r="A2907" s="190">
        <v>813887</v>
      </c>
      <c r="B2907" s="190" t="s">
        <v>58</v>
      </c>
      <c r="C2907" s="190" t="s">
        <v>147</v>
      </c>
      <c r="D2907" s="190" t="s">
        <v>147</v>
      </c>
      <c r="E2907" s="190" t="s">
        <v>146</v>
      </c>
      <c r="F2907" s="190" t="s">
        <v>146</v>
      </c>
      <c r="G2907" s="190" t="s">
        <v>147</v>
      </c>
      <c r="H2907" s="190" t="s">
        <v>147</v>
      </c>
      <c r="I2907" s="190" t="s">
        <v>146</v>
      </c>
      <c r="J2907" s="190" t="s">
        <v>146</v>
      </c>
      <c r="K2907" s="190" t="s">
        <v>146</v>
      </c>
      <c r="L2907" s="190" t="s">
        <v>146</v>
      </c>
      <c r="M2907" s="190" t="s">
        <v>146</v>
      </c>
      <c r="N2907" s="190" t="s">
        <v>146</v>
      </c>
    </row>
    <row r="2908" spans="1:14" x14ac:dyDescent="0.2">
      <c r="A2908" s="190">
        <v>813888</v>
      </c>
      <c r="B2908" s="190" t="s">
        <v>58</v>
      </c>
      <c r="C2908" s="190" t="s">
        <v>147</v>
      </c>
      <c r="D2908" s="190" t="s">
        <v>147</v>
      </c>
      <c r="E2908" s="190" t="s">
        <v>147</v>
      </c>
      <c r="F2908" s="190" t="s">
        <v>147</v>
      </c>
      <c r="G2908" s="190" t="s">
        <v>147</v>
      </c>
      <c r="H2908" s="190" t="s">
        <v>147</v>
      </c>
      <c r="I2908" s="190" t="s">
        <v>146</v>
      </c>
      <c r="J2908" s="190" t="s">
        <v>146</v>
      </c>
      <c r="K2908" s="190" t="s">
        <v>146</v>
      </c>
      <c r="L2908" s="190" t="s">
        <v>146</v>
      </c>
      <c r="M2908" s="190" t="s">
        <v>146</v>
      </c>
      <c r="N2908" s="190" t="s">
        <v>146</v>
      </c>
    </row>
    <row r="2909" spans="1:14" x14ac:dyDescent="0.2">
      <c r="A2909" s="190">
        <v>813890</v>
      </c>
      <c r="B2909" s="190" t="s">
        <v>58</v>
      </c>
      <c r="C2909" s="190" t="s">
        <v>147</v>
      </c>
      <c r="D2909" s="190" t="s">
        <v>147</v>
      </c>
      <c r="E2909" s="190" t="s">
        <v>146</v>
      </c>
      <c r="F2909" s="190" t="s">
        <v>147</v>
      </c>
      <c r="G2909" s="190" t="s">
        <v>147</v>
      </c>
      <c r="H2909" s="190" t="s">
        <v>146</v>
      </c>
      <c r="I2909" s="190" t="s">
        <v>146</v>
      </c>
      <c r="J2909" s="190" t="s">
        <v>146</v>
      </c>
      <c r="K2909" s="190" t="s">
        <v>146</v>
      </c>
      <c r="L2909" s="190" t="s">
        <v>146</v>
      </c>
      <c r="M2909" s="190" t="s">
        <v>146</v>
      </c>
      <c r="N2909" s="190" t="s">
        <v>146</v>
      </c>
    </row>
    <row r="2910" spans="1:14" x14ac:dyDescent="0.2">
      <c r="A2910" s="190">
        <v>813891</v>
      </c>
      <c r="B2910" s="190" t="s">
        <v>58</v>
      </c>
      <c r="D2910" s="190" t="s">
        <v>145</v>
      </c>
      <c r="J2910" s="190" t="s">
        <v>145</v>
      </c>
      <c r="K2910" s="190" t="s">
        <v>145</v>
      </c>
      <c r="M2910" s="190" t="s">
        <v>147</v>
      </c>
      <c r="N2910" s="190" t="s">
        <v>147</v>
      </c>
    </row>
    <row r="2911" spans="1:14" x14ac:dyDescent="0.2">
      <c r="A2911" s="190">
        <v>813892</v>
      </c>
      <c r="B2911" s="190" t="s">
        <v>58</v>
      </c>
      <c r="C2911" s="190" t="s">
        <v>147</v>
      </c>
      <c r="D2911" s="190" t="s">
        <v>147</v>
      </c>
      <c r="E2911" s="190" t="s">
        <v>147</v>
      </c>
      <c r="F2911" s="190" t="s">
        <v>147</v>
      </c>
      <c r="G2911" s="190" t="s">
        <v>146</v>
      </c>
      <c r="H2911" s="190" t="s">
        <v>146</v>
      </c>
      <c r="I2911" s="190" t="s">
        <v>146</v>
      </c>
      <c r="J2911" s="190" t="s">
        <v>146</v>
      </c>
      <c r="K2911" s="190" t="s">
        <v>146</v>
      </c>
      <c r="L2911" s="190" t="s">
        <v>146</v>
      </c>
      <c r="M2911" s="190" t="s">
        <v>146</v>
      </c>
      <c r="N2911" s="190" t="s">
        <v>146</v>
      </c>
    </row>
    <row r="2912" spans="1:14" x14ac:dyDescent="0.2">
      <c r="A2912" s="190">
        <v>813893</v>
      </c>
      <c r="B2912" s="190" t="s">
        <v>58</v>
      </c>
      <c r="D2912" s="190" t="s">
        <v>146</v>
      </c>
      <c r="E2912" s="190" t="s">
        <v>146</v>
      </c>
      <c r="F2912" s="190" t="s">
        <v>147</v>
      </c>
      <c r="H2912" s="190" t="s">
        <v>147</v>
      </c>
      <c r="I2912" s="190" t="s">
        <v>147</v>
      </c>
      <c r="J2912" s="190" t="s">
        <v>147</v>
      </c>
      <c r="K2912" s="190" t="s">
        <v>147</v>
      </c>
      <c r="M2912" s="190" t="s">
        <v>147</v>
      </c>
    </row>
    <row r="2913" spans="1:14" x14ac:dyDescent="0.2">
      <c r="A2913" s="190">
        <v>813894</v>
      </c>
      <c r="B2913" s="190" t="s">
        <v>58</v>
      </c>
      <c r="D2913" s="190" t="s">
        <v>146</v>
      </c>
      <c r="E2913" s="190" t="s">
        <v>147</v>
      </c>
      <c r="F2913" s="190" t="s">
        <v>147</v>
      </c>
      <c r="G2913" s="190" t="s">
        <v>147</v>
      </c>
      <c r="H2913" s="190" t="s">
        <v>147</v>
      </c>
      <c r="I2913" s="190" t="s">
        <v>147</v>
      </c>
      <c r="J2913" s="190" t="s">
        <v>147</v>
      </c>
      <c r="K2913" s="190" t="s">
        <v>146</v>
      </c>
      <c r="L2913" s="190" t="s">
        <v>147</v>
      </c>
      <c r="M2913" s="190" t="s">
        <v>147</v>
      </c>
      <c r="N2913" s="190" t="s">
        <v>146</v>
      </c>
    </row>
    <row r="2914" spans="1:14" x14ac:dyDescent="0.2">
      <c r="A2914" s="190">
        <v>813895</v>
      </c>
      <c r="B2914" s="190" t="s">
        <v>58</v>
      </c>
      <c r="C2914" s="190" t="s">
        <v>147</v>
      </c>
      <c r="D2914" s="190" t="s">
        <v>147</v>
      </c>
      <c r="F2914" s="190" t="s">
        <v>147</v>
      </c>
      <c r="G2914" s="190" t="s">
        <v>147</v>
      </c>
      <c r="H2914" s="190" t="s">
        <v>147</v>
      </c>
      <c r="I2914" s="190" t="s">
        <v>147</v>
      </c>
      <c r="J2914" s="190" t="s">
        <v>147</v>
      </c>
      <c r="K2914" s="190" t="s">
        <v>147</v>
      </c>
      <c r="L2914" s="190" t="s">
        <v>147</v>
      </c>
      <c r="M2914" s="190" t="s">
        <v>147</v>
      </c>
      <c r="N2914" s="190" t="s">
        <v>147</v>
      </c>
    </row>
    <row r="2915" spans="1:14" x14ac:dyDescent="0.2">
      <c r="A2915" s="190">
        <v>813896</v>
      </c>
      <c r="B2915" s="190" t="s">
        <v>58</v>
      </c>
      <c r="C2915" s="190" t="s">
        <v>147</v>
      </c>
      <c r="D2915" s="190" t="s">
        <v>147</v>
      </c>
      <c r="E2915" s="190" t="s">
        <v>146</v>
      </c>
      <c r="F2915" s="190" t="s">
        <v>147</v>
      </c>
      <c r="G2915" s="190" t="s">
        <v>147</v>
      </c>
      <c r="H2915" s="190" t="s">
        <v>147</v>
      </c>
      <c r="I2915" s="190" t="s">
        <v>146</v>
      </c>
      <c r="J2915" s="190" t="s">
        <v>146</v>
      </c>
      <c r="K2915" s="190" t="s">
        <v>146</v>
      </c>
      <c r="L2915" s="190" t="s">
        <v>146</v>
      </c>
      <c r="M2915" s="190" t="s">
        <v>146</v>
      </c>
      <c r="N2915" s="190" t="s">
        <v>146</v>
      </c>
    </row>
    <row r="2916" spans="1:14" x14ac:dyDescent="0.2">
      <c r="A2916" s="190">
        <v>813897</v>
      </c>
      <c r="B2916" s="190" t="s">
        <v>58</v>
      </c>
      <c r="C2916" s="190" t="s">
        <v>147</v>
      </c>
      <c r="D2916" s="190" t="s">
        <v>147</v>
      </c>
      <c r="E2916" s="190" t="s">
        <v>147</v>
      </c>
      <c r="F2916" s="190" t="s">
        <v>147</v>
      </c>
      <c r="G2916" s="190" t="s">
        <v>147</v>
      </c>
      <c r="H2916" s="190" t="s">
        <v>146</v>
      </c>
      <c r="I2916" s="190" t="s">
        <v>146</v>
      </c>
      <c r="J2916" s="190" t="s">
        <v>146</v>
      </c>
      <c r="K2916" s="190" t="s">
        <v>146</v>
      </c>
      <c r="L2916" s="190" t="s">
        <v>146</v>
      </c>
      <c r="M2916" s="190" t="s">
        <v>146</v>
      </c>
      <c r="N2916" s="190" t="s">
        <v>146</v>
      </c>
    </row>
    <row r="2917" spans="1:14" x14ac:dyDescent="0.2">
      <c r="A2917" s="190">
        <v>813899</v>
      </c>
      <c r="B2917" s="190" t="s">
        <v>58</v>
      </c>
      <c r="C2917" s="190" t="s">
        <v>147</v>
      </c>
      <c r="D2917" s="190" t="s">
        <v>147</v>
      </c>
      <c r="E2917" s="190" t="s">
        <v>147</v>
      </c>
      <c r="F2917" s="190" t="s">
        <v>145</v>
      </c>
      <c r="G2917" s="190" t="s">
        <v>147</v>
      </c>
      <c r="H2917" s="190" t="s">
        <v>146</v>
      </c>
      <c r="I2917" s="190" t="s">
        <v>145</v>
      </c>
      <c r="J2917" s="190" t="s">
        <v>147</v>
      </c>
      <c r="K2917" s="190" t="s">
        <v>147</v>
      </c>
      <c r="L2917" s="190" t="s">
        <v>147</v>
      </c>
      <c r="M2917" s="190" t="s">
        <v>145</v>
      </c>
      <c r="N2917" s="190" t="s">
        <v>146</v>
      </c>
    </row>
    <row r="2918" spans="1:14" x14ac:dyDescent="0.2">
      <c r="A2918" s="190">
        <v>813900</v>
      </c>
      <c r="B2918" s="190" t="s">
        <v>58</v>
      </c>
      <c r="F2918" s="190" t="s">
        <v>145</v>
      </c>
      <c r="I2918" s="190" t="s">
        <v>145</v>
      </c>
      <c r="J2918" s="190" t="s">
        <v>145</v>
      </c>
      <c r="L2918" s="190" t="s">
        <v>145</v>
      </c>
      <c r="M2918" s="190" t="s">
        <v>145</v>
      </c>
    </row>
    <row r="2919" spans="1:14" x14ac:dyDescent="0.2">
      <c r="A2919" s="190">
        <v>813901</v>
      </c>
      <c r="B2919" s="190" t="s">
        <v>58</v>
      </c>
      <c r="C2919" s="190" t="s">
        <v>147</v>
      </c>
      <c r="D2919" s="190" t="s">
        <v>147</v>
      </c>
      <c r="E2919" s="190" t="s">
        <v>147</v>
      </c>
      <c r="F2919" s="190" t="s">
        <v>147</v>
      </c>
      <c r="G2919" s="190" t="s">
        <v>147</v>
      </c>
      <c r="H2919" s="190" t="s">
        <v>147</v>
      </c>
      <c r="I2919" s="190" t="s">
        <v>146</v>
      </c>
      <c r="J2919" s="190" t="s">
        <v>146</v>
      </c>
      <c r="K2919" s="190" t="s">
        <v>146</v>
      </c>
      <c r="L2919" s="190" t="s">
        <v>146</v>
      </c>
      <c r="M2919" s="190" t="s">
        <v>146</v>
      </c>
      <c r="N2919" s="190" t="s">
        <v>146</v>
      </c>
    </row>
    <row r="2920" spans="1:14" x14ac:dyDescent="0.2">
      <c r="A2920" s="190">
        <v>813902</v>
      </c>
      <c r="B2920" s="190" t="s">
        <v>58</v>
      </c>
      <c r="C2920" s="190" t="s">
        <v>147</v>
      </c>
      <c r="D2920" s="190" t="s">
        <v>146</v>
      </c>
      <c r="E2920" s="190" t="s">
        <v>146</v>
      </c>
      <c r="F2920" s="190" t="s">
        <v>146</v>
      </c>
      <c r="G2920" s="190" t="s">
        <v>147</v>
      </c>
      <c r="H2920" s="190" t="s">
        <v>147</v>
      </c>
      <c r="I2920" s="190" t="s">
        <v>146</v>
      </c>
      <c r="J2920" s="190" t="s">
        <v>146</v>
      </c>
      <c r="K2920" s="190" t="s">
        <v>146</v>
      </c>
      <c r="L2920" s="190" t="s">
        <v>146</v>
      </c>
      <c r="M2920" s="190" t="s">
        <v>146</v>
      </c>
      <c r="N2920" s="190" t="s">
        <v>146</v>
      </c>
    </row>
    <row r="2921" spans="1:14" x14ac:dyDescent="0.2">
      <c r="A2921" s="190">
        <v>813904</v>
      </c>
      <c r="B2921" s="190" t="s">
        <v>58</v>
      </c>
      <c r="C2921" s="190" t="s">
        <v>145</v>
      </c>
      <c r="D2921" s="190" t="s">
        <v>146</v>
      </c>
      <c r="H2921" s="190" t="s">
        <v>146</v>
      </c>
      <c r="L2921" s="190" t="s">
        <v>147</v>
      </c>
      <c r="N2921" s="190" t="s">
        <v>146</v>
      </c>
    </row>
    <row r="2922" spans="1:14" x14ac:dyDescent="0.2">
      <c r="A2922" s="190">
        <v>813905</v>
      </c>
      <c r="B2922" s="190" t="s">
        <v>58</v>
      </c>
      <c r="C2922" s="190" t="s">
        <v>145</v>
      </c>
      <c r="F2922" s="190" t="s">
        <v>145</v>
      </c>
      <c r="I2922" s="190" t="s">
        <v>147</v>
      </c>
      <c r="L2922" s="190" t="s">
        <v>147</v>
      </c>
      <c r="N2922" s="190" t="s">
        <v>147</v>
      </c>
    </row>
    <row r="2923" spans="1:14" x14ac:dyDescent="0.2">
      <c r="A2923" s="190">
        <v>813907</v>
      </c>
      <c r="B2923" s="190" t="s">
        <v>58</v>
      </c>
      <c r="C2923" s="190" t="s">
        <v>147</v>
      </c>
      <c r="D2923" s="190" t="s">
        <v>147</v>
      </c>
      <c r="E2923" s="190" t="s">
        <v>146</v>
      </c>
      <c r="F2923" s="190" t="s">
        <v>146</v>
      </c>
      <c r="G2923" s="190" t="s">
        <v>147</v>
      </c>
      <c r="H2923" s="190" t="s">
        <v>146</v>
      </c>
      <c r="I2923" s="190" t="s">
        <v>146</v>
      </c>
      <c r="J2923" s="190" t="s">
        <v>146</v>
      </c>
      <c r="K2923" s="190" t="s">
        <v>146</v>
      </c>
      <c r="L2923" s="190" t="s">
        <v>146</v>
      </c>
      <c r="M2923" s="190" t="s">
        <v>146</v>
      </c>
      <c r="N2923" s="190" t="s">
        <v>146</v>
      </c>
    </row>
    <row r="2924" spans="1:14" x14ac:dyDescent="0.2">
      <c r="A2924" s="190">
        <v>813909</v>
      </c>
      <c r="B2924" s="190" t="s">
        <v>58</v>
      </c>
      <c r="D2924" s="190" t="s">
        <v>147</v>
      </c>
      <c r="E2924" s="190" t="s">
        <v>147</v>
      </c>
      <c r="F2924" s="190" t="s">
        <v>147</v>
      </c>
      <c r="G2924" s="190" t="s">
        <v>147</v>
      </c>
      <c r="H2924" s="190" t="s">
        <v>147</v>
      </c>
      <c r="I2924" s="190" t="s">
        <v>147</v>
      </c>
      <c r="J2924" s="190" t="s">
        <v>146</v>
      </c>
      <c r="K2924" s="190" t="s">
        <v>147</v>
      </c>
      <c r="L2924" s="190" t="s">
        <v>147</v>
      </c>
      <c r="N2924" s="190" t="s">
        <v>147</v>
      </c>
    </row>
    <row r="2925" spans="1:14" x14ac:dyDescent="0.2">
      <c r="A2925" s="190">
        <v>813910</v>
      </c>
      <c r="B2925" s="190" t="s">
        <v>58</v>
      </c>
      <c r="C2925" s="190" t="s">
        <v>145</v>
      </c>
      <c r="D2925" s="190" t="s">
        <v>147</v>
      </c>
      <c r="E2925" s="190" t="s">
        <v>146</v>
      </c>
      <c r="H2925" s="190" t="s">
        <v>147</v>
      </c>
      <c r="I2925" s="190" t="s">
        <v>145</v>
      </c>
      <c r="K2925" s="190" t="s">
        <v>145</v>
      </c>
      <c r="L2925" s="190" t="s">
        <v>146</v>
      </c>
      <c r="M2925" s="190" t="s">
        <v>146</v>
      </c>
      <c r="N2925" s="190" t="s">
        <v>146</v>
      </c>
    </row>
    <row r="2926" spans="1:14" x14ac:dyDescent="0.2">
      <c r="A2926" s="190">
        <v>813911</v>
      </c>
      <c r="B2926" s="190" t="s">
        <v>58</v>
      </c>
      <c r="D2926" s="190" t="s">
        <v>147</v>
      </c>
      <c r="E2926" s="190" t="s">
        <v>145</v>
      </c>
      <c r="F2926" s="190" t="s">
        <v>145</v>
      </c>
      <c r="G2926" s="190" t="s">
        <v>147</v>
      </c>
      <c r="J2926" s="190" t="s">
        <v>147</v>
      </c>
      <c r="K2926" s="190" t="s">
        <v>146</v>
      </c>
    </row>
    <row r="2927" spans="1:14" x14ac:dyDescent="0.2">
      <c r="A2927" s="190">
        <v>813916</v>
      </c>
      <c r="B2927" s="190" t="s">
        <v>58</v>
      </c>
      <c r="C2927" s="190" t="s">
        <v>147</v>
      </c>
      <c r="D2927" s="190" t="s">
        <v>147</v>
      </c>
      <c r="E2927" s="190" t="s">
        <v>147</v>
      </c>
      <c r="F2927" s="190" t="s">
        <v>147</v>
      </c>
      <c r="G2927" s="190" t="s">
        <v>147</v>
      </c>
      <c r="H2927" s="190" t="s">
        <v>147</v>
      </c>
      <c r="I2927" s="190" t="s">
        <v>146</v>
      </c>
      <c r="J2927" s="190" t="s">
        <v>146</v>
      </c>
      <c r="K2927" s="190" t="s">
        <v>146</v>
      </c>
      <c r="L2927" s="190" t="s">
        <v>146</v>
      </c>
      <c r="M2927" s="190" t="s">
        <v>146</v>
      </c>
      <c r="N2927" s="190" t="s">
        <v>146</v>
      </c>
    </row>
    <row r="2928" spans="1:14" x14ac:dyDescent="0.2">
      <c r="A2928" s="190">
        <v>813917</v>
      </c>
      <c r="B2928" s="190" t="s">
        <v>58</v>
      </c>
      <c r="D2928" s="190" t="s">
        <v>147</v>
      </c>
      <c r="E2928" s="190" t="s">
        <v>145</v>
      </c>
      <c r="J2928" s="190" t="s">
        <v>145</v>
      </c>
      <c r="K2928" s="190" t="s">
        <v>145</v>
      </c>
      <c r="M2928" s="190" t="s">
        <v>147</v>
      </c>
    </row>
    <row r="2929" spans="1:14" x14ac:dyDescent="0.2">
      <c r="A2929" s="190">
        <v>813918</v>
      </c>
      <c r="B2929" s="190" t="s">
        <v>58</v>
      </c>
      <c r="C2929" s="190" t="s">
        <v>147</v>
      </c>
      <c r="D2929" s="190" t="s">
        <v>147</v>
      </c>
      <c r="E2929" s="190" t="s">
        <v>147</v>
      </c>
      <c r="F2929" s="190" t="s">
        <v>146</v>
      </c>
      <c r="G2929" s="190" t="s">
        <v>147</v>
      </c>
      <c r="H2929" s="190" t="s">
        <v>147</v>
      </c>
      <c r="I2929" s="190" t="s">
        <v>146</v>
      </c>
      <c r="J2929" s="190" t="s">
        <v>146</v>
      </c>
      <c r="K2929" s="190" t="s">
        <v>146</v>
      </c>
      <c r="L2929" s="190" t="s">
        <v>146</v>
      </c>
      <c r="M2929" s="190" t="s">
        <v>146</v>
      </c>
      <c r="N2929" s="190" t="s">
        <v>146</v>
      </c>
    </row>
    <row r="2930" spans="1:14" x14ac:dyDescent="0.2">
      <c r="A2930" s="190">
        <v>813919</v>
      </c>
      <c r="B2930" s="190" t="s">
        <v>58</v>
      </c>
      <c r="C2930" s="190" t="s">
        <v>147</v>
      </c>
      <c r="D2930" s="190" t="s">
        <v>147</v>
      </c>
      <c r="E2930" s="190" t="s">
        <v>146</v>
      </c>
      <c r="F2930" s="190" t="s">
        <v>147</v>
      </c>
      <c r="G2930" s="190" t="s">
        <v>147</v>
      </c>
      <c r="H2930" s="190" t="s">
        <v>147</v>
      </c>
      <c r="I2930" s="190" t="s">
        <v>146</v>
      </c>
      <c r="J2930" s="190" t="s">
        <v>146</v>
      </c>
      <c r="K2930" s="190" t="s">
        <v>146</v>
      </c>
      <c r="L2930" s="190" t="s">
        <v>146</v>
      </c>
      <c r="M2930" s="190" t="s">
        <v>146</v>
      </c>
      <c r="N2930" s="190" t="s">
        <v>146</v>
      </c>
    </row>
    <row r="2931" spans="1:14" x14ac:dyDescent="0.2">
      <c r="A2931" s="190">
        <v>813921</v>
      </c>
      <c r="B2931" s="190" t="s">
        <v>58</v>
      </c>
      <c r="C2931" s="190" t="s">
        <v>147</v>
      </c>
      <c r="D2931" s="190" t="s">
        <v>147</v>
      </c>
      <c r="E2931" s="190" t="s">
        <v>147</v>
      </c>
      <c r="F2931" s="190" t="s">
        <v>147</v>
      </c>
      <c r="G2931" s="190" t="s">
        <v>147</v>
      </c>
      <c r="H2931" s="190" t="s">
        <v>147</v>
      </c>
      <c r="I2931" s="190" t="s">
        <v>146</v>
      </c>
      <c r="J2931" s="190" t="s">
        <v>146</v>
      </c>
      <c r="K2931" s="190" t="s">
        <v>146</v>
      </c>
      <c r="L2931" s="190" t="s">
        <v>146</v>
      </c>
      <c r="M2931" s="190" t="s">
        <v>146</v>
      </c>
      <c r="N2931" s="190" t="s">
        <v>146</v>
      </c>
    </row>
    <row r="2932" spans="1:14" x14ac:dyDescent="0.2">
      <c r="A2932" s="190">
        <v>813922</v>
      </c>
      <c r="B2932" s="190" t="s">
        <v>58</v>
      </c>
      <c r="C2932" s="190" t="s">
        <v>147</v>
      </c>
      <c r="D2932" s="190" t="s">
        <v>147</v>
      </c>
      <c r="E2932" s="190" t="s">
        <v>147</v>
      </c>
      <c r="F2932" s="190" t="s">
        <v>147</v>
      </c>
      <c r="G2932" s="190" t="s">
        <v>147</v>
      </c>
      <c r="H2932" s="190" t="s">
        <v>147</v>
      </c>
      <c r="I2932" s="190" t="s">
        <v>147</v>
      </c>
      <c r="J2932" s="190" t="s">
        <v>147</v>
      </c>
      <c r="K2932" s="190" t="s">
        <v>147</v>
      </c>
      <c r="L2932" s="190" t="s">
        <v>147</v>
      </c>
      <c r="M2932" s="190" t="s">
        <v>147</v>
      </c>
      <c r="N2932" s="190" t="s">
        <v>147</v>
      </c>
    </row>
    <row r="2933" spans="1:14" x14ac:dyDescent="0.2">
      <c r="A2933" s="190">
        <v>813923</v>
      </c>
      <c r="B2933" s="190" t="s">
        <v>58</v>
      </c>
      <c r="C2933" s="190" t="s">
        <v>146</v>
      </c>
      <c r="D2933" s="190" t="s">
        <v>146</v>
      </c>
      <c r="E2933" s="190" t="s">
        <v>146</v>
      </c>
      <c r="F2933" s="190" t="s">
        <v>146</v>
      </c>
      <c r="G2933" s="190" t="s">
        <v>146</v>
      </c>
      <c r="H2933" s="190" t="s">
        <v>146</v>
      </c>
      <c r="I2933" s="190" t="s">
        <v>146</v>
      </c>
      <c r="J2933" s="190" t="s">
        <v>146</v>
      </c>
      <c r="K2933" s="190" t="s">
        <v>146</v>
      </c>
      <c r="L2933" s="190" t="s">
        <v>146</v>
      </c>
      <c r="M2933" s="190" t="s">
        <v>146</v>
      </c>
      <c r="N2933" s="190" t="s">
        <v>146</v>
      </c>
    </row>
    <row r="2934" spans="1:14" x14ac:dyDescent="0.2">
      <c r="A2934" s="190">
        <v>813924</v>
      </c>
      <c r="B2934" s="190" t="s">
        <v>58</v>
      </c>
      <c r="C2934" s="190" t="s">
        <v>147</v>
      </c>
      <c r="D2934" s="190" t="s">
        <v>147</v>
      </c>
      <c r="E2934" s="190" t="s">
        <v>147</v>
      </c>
      <c r="F2934" s="190" t="s">
        <v>147</v>
      </c>
      <c r="H2934" s="190" t="s">
        <v>146</v>
      </c>
      <c r="I2934" s="190" t="s">
        <v>146</v>
      </c>
      <c r="J2934" s="190" t="s">
        <v>146</v>
      </c>
      <c r="K2934" s="190" t="s">
        <v>146</v>
      </c>
      <c r="L2934" s="190" t="s">
        <v>146</v>
      </c>
      <c r="M2934" s="190" t="s">
        <v>146</v>
      </c>
      <c r="N2934" s="190" t="s">
        <v>146</v>
      </c>
    </row>
    <row r="2935" spans="1:14" x14ac:dyDescent="0.2">
      <c r="A2935" s="190">
        <v>813926</v>
      </c>
      <c r="B2935" s="190" t="s">
        <v>58</v>
      </c>
      <c r="C2935" s="190" t="s">
        <v>147</v>
      </c>
      <c r="D2935" s="190" t="s">
        <v>146</v>
      </c>
      <c r="E2935" s="190" t="s">
        <v>147</v>
      </c>
      <c r="H2935" s="190" t="s">
        <v>147</v>
      </c>
      <c r="I2935" s="190" t="s">
        <v>147</v>
      </c>
      <c r="J2935" s="190" t="s">
        <v>147</v>
      </c>
      <c r="K2935" s="190" t="s">
        <v>147</v>
      </c>
      <c r="L2935" s="190" t="s">
        <v>147</v>
      </c>
      <c r="M2935" s="190" t="s">
        <v>147</v>
      </c>
      <c r="N2935" s="190" t="s">
        <v>147</v>
      </c>
    </row>
    <row r="2936" spans="1:14" x14ac:dyDescent="0.2">
      <c r="A2936" s="190">
        <v>813928</v>
      </c>
      <c r="B2936" s="190" t="s">
        <v>58</v>
      </c>
      <c r="C2936" s="190" t="s">
        <v>147</v>
      </c>
      <c r="D2936" s="190" t="s">
        <v>146</v>
      </c>
      <c r="E2936" s="190" t="s">
        <v>146</v>
      </c>
      <c r="F2936" s="190" t="s">
        <v>147</v>
      </c>
      <c r="G2936" s="190" t="s">
        <v>147</v>
      </c>
      <c r="H2936" s="190" t="s">
        <v>147</v>
      </c>
      <c r="I2936" s="190" t="s">
        <v>146</v>
      </c>
      <c r="J2936" s="190" t="s">
        <v>146</v>
      </c>
      <c r="K2936" s="190" t="s">
        <v>146</v>
      </c>
      <c r="L2936" s="190" t="s">
        <v>146</v>
      </c>
      <c r="M2936" s="190" t="s">
        <v>146</v>
      </c>
      <c r="N2936" s="190" t="s">
        <v>146</v>
      </c>
    </row>
    <row r="2937" spans="1:14" x14ac:dyDescent="0.2">
      <c r="A2937" s="190">
        <v>813929</v>
      </c>
      <c r="B2937" s="190" t="s">
        <v>58</v>
      </c>
      <c r="C2937" s="190" t="s">
        <v>147</v>
      </c>
      <c r="D2937" s="190" t="s">
        <v>147</v>
      </c>
      <c r="E2937" s="190" t="s">
        <v>147</v>
      </c>
      <c r="F2937" s="190" t="s">
        <v>147</v>
      </c>
      <c r="G2937" s="190" t="s">
        <v>147</v>
      </c>
      <c r="H2937" s="190" t="s">
        <v>147</v>
      </c>
      <c r="I2937" s="190" t="s">
        <v>146</v>
      </c>
      <c r="J2937" s="190" t="s">
        <v>146</v>
      </c>
      <c r="K2937" s="190" t="s">
        <v>146</v>
      </c>
      <c r="L2937" s="190" t="s">
        <v>146</v>
      </c>
      <c r="M2937" s="190" t="s">
        <v>146</v>
      </c>
      <c r="N2937" s="190" t="s">
        <v>146</v>
      </c>
    </row>
    <row r="2938" spans="1:14" x14ac:dyDescent="0.2">
      <c r="A2938" s="190">
        <v>813930</v>
      </c>
      <c r="B2938" s="190" t="s">
        <v>58</v>
      </c>
      <c r="D2938" s="190" t="s">
        <v>146</v>
      </c>
      <c r="E2938" s="190" t="s">
        <v>146</v>
      </c>
      <c r="F2938" s="190" t="s">
        <v>147</v>
      </c>
      <c r="G2938" s="190" t="s">
        <v>146</v>
      </c>
      <c r="H2938" s="190" t="s">
        <v>147</v>
      </c>
      <c r="I2938" s="190" t="s">
        <v>146</v>
      </c>
      <c r="J2938" s="190" t="s">
        <v>146</v>
      </c>
      <c r="K2938" s="190" t="s">
        <v>146</v>
      </c>
      <c r="L2938" s="190" t="s">
        <v>146</v>
      </c>
      <c r="M2938" s="190" t="s">
        <v>146</v>
      </c>
      <c r="N2938" s="190" t="s">
        <v>146</v>
      </c>
    </row>
    <row r="2939" spans="1:14" x14ac:dyDescent="0.2">
      <c r="A2939" s="190">
        <v>813932</v>
      </c>
      <c r="B2939" s="190" t="s">
        <v>58</v>
      </c>
      <c r="C2939" s="190" t="s">
        <v>147</v>
      </c>
      <c r="D2939" s="190" t="s">
        <v>147</v>
      </c>
      <c r="E2939" s="190" t="s">
        <v>147</v>
      </c>
      <c r="F2939" s="190" t="s">
        <v>147</v>
      </c>
      <c r="G2939" s="190" t="s">
        <v>146</v>
      </c>
      <c r="H2939" s="190" t="s">
        <v>146</v>
      </c>
      <c r="I2939" s="190" t="s">
        <v>146</v>
      </c>
      <c r="J2939" s="190" t="s">
        <v>146</v>
      </c>
      <c r="K2939" s="190" t="s">
        <v>146</v>
      </c>
      <c r="L2939" s="190" t="s">
        <v>146</v>
      </c>
      <c r="M2939" s="190" t="s">
        <v>146</v>
      </c>
      <c r="N2939" s="190" t="s">
        <v>146</v>
      </c>
    </row>
    <row r="2940" spans="1:14" x14ac:dyDescent="0.2">
      <c r="A2940" s="190">
        <v>813933</v>
      </c>
      <c r="B2940" s="190" t="s">
        <v>58</v>
      </c>
      <c r="C2940" s="190" t="s">
        <v>145</v>
      </c>
      <c r="D2940" s="190" t="s">
        <v>147</v>
      </c>
      <c r="E2940" s="190" t="s">
        <v>146</v>
      </c>
      <c r="F2940" s="190" t="s">
        <v>145</v>
      </c>
      <c r="G2940" s="190" t="s">
        <v>145</v>
      </c>
      <c r="H2940" s="190" t="s">
        <v>145</v>
      </c>
      <c r="I2940" s="190" t="s">
        <v>146</v>
      </c>
      <c r="J2940" s="190" t="s">
        <v>146</v>
      </c>
      <c r="K2940" s="190" t="s">
        <v>146</v>
      </c>
      <c r="L2940" s="190" t="s">
        <v>146</v>
      </c>
      <c r="M2940" s="190" t="s">
        <v>146</v>
      </c>
      <c r="N2940" s="190" t="s">
        <v>146</v>
      </c>
    </row>
    <row r="2941" spans="1:14" x14ac:dyDescent="0.2">
      <c r="A2941" s="190">
        <v>813936</v>
      </c>
      <c r="B2941" s="190" t="s">
        <v>58</v>
      </c>
      <c r="C2941" s="190" t="s">
        <v>147</v>
      </c>
      <c r="D2941" s="190" t="s">
        <v>146</v>
      </c>
      <c r="E2941" s="190" t="s">
        <v>146</v>
      </c>
      <c r="F2941" s="190" t="s">
        <v>147</v>
      </c>
      <c r="G2941" s="190" t="s">
        <v>147</v>
      </c>
      <c r="H2941" s="190" t="s">
        <v>147</v>
      </c>
      <c r="I2941" s="190" t="s">
        <v>146</v>
      </c>
      <c r="J2941" s="190" t="s">
        <v>146</v>
      </c>
      <c r="K2941" s="190" t="s">
        <v>146</v>
      </c>
      <c r="L2941" s="190" t="s">
        <v>146</v>
      </c>
      <c r="M2941" s="190" t="s">
        <v>146</v>
      </c>
      <c r="N2941" s="190" t="s">
        <v>146</v>
      </c>
    </row>
    <row r="2942" spans="1:14" x14ac:dyDescent="0.2">
      <c r="A2942" s="190">
        <v>813938</v>
      </c>
      <c r="B2942" s="190" t="s">
        <v>58</v>
      </c>
      <c r="C2942" s="190" t="s">
        <v>147</v>
      </c>
      <c r="D2942" s="190" t="s">
        <v>147</v>
      </c>
      <c r="E2942" s="190" t="s">
        <v>147</v>
      </c>
      <c r="F2942" s="190" t="s">
        <v>147</v>
      </c>
      <c r="G2942" s="190" t="s">
        <v>147</v>
      </c>
      <c r="H2942" s="190" t="s">
        <v>147</v>
      </c>
      <c r="I2942" s="190" t="s">
        <v>146</v>
      </c>
      <c r="J2942" s="190" t="s">
        <v>146</v>
      </c>
      <c r="K2942" s="190" t="s">
        <v>146</v>
      </c>
      <c r="L2942" s="190" t="s">
        <v>146</v>
      </c>
      <c r="M2942" s="190" t="s">
        <v>146</v>
      </c>
      <c r="N2942" s="190" t="s">
        <v>146</v>
      </c>
    </row>
    <row r="2943" spans="1:14" x14ac:dyDescent="0.2">
      <c r="A2943" s="190">
        <v>813939</v>
      </c>
      <c r="B2943" s="190" t="s">
        <v>58</v>
      </c>
      <c r="D2943" s="190" t="s">
        <v>147</v>
      </c>
      <c r="E2943" s="190" t="s">
        <v>146</v>
      </c>
      <c r="F2943" s="190" t="s">
        <v>145</v>
      </c>
      <c r="H2943" s="190" t="s">
        <v>147</v>
      </c>
      <c r="I2943" s="190" t="s">
        <v>146</v>
      </c>
      <c r="J2943" s="190" t="s">
        <v>146</v>
      </c>
      <c r="L2943" s="190" t="s">
        <v>146</v>
      </c>
      <c r="M2943" s="190" t="s">
        <v>146</v>
      </c>
      <c r="N2943" s="190" t="s">
        <v>146</v>
      </c>
    </row>
    <row r="2944" spans="1:14" x14ac:dyDescent="0.2">
      <c r="A2944" s="190">
        <v>813940</v>
      </c>
      <c r="B2944" s="190" t="s">
        <v>58</v>
      </c>
      <c r="C2944" s="190" t="s">
        <v>147</v>
      </c>
      <c r="D2944" s="190" t="s">
        <v>147</v>
      </c>
      <c r="E2944" s="190" t="s">
        <v>147</v>
      </c>
      <c r="F2944" s="190" t="s">
        <v>147</v>
      </c>
      <c r="G2944" s="190" t="s">
        <v>147</v>
      </c>
      <c r="H2944" s="190" t="s">
        <v>147</v>
      </c>
      <c r="I2944" s="190" t="s">
        <v>147</v>
      </c>
      <c r="J2944" s="190" t="s">
        <v>147</v>
      </c>
      <c r="K2944" s="190" t="s">
        <v>146</v>
      </c>
      <c r="L2944" s="190" t="s">
        <v>146</v>
      </c>
      <c r="M2944" s="190" t="s">
        <v>147</v>
      </c>
      <c r="N2944" s="190" t="s">
        <v>147</v>
      </c>
    </row>
    <row r="2945" spans="1:14" x14ac:dyDescent="0.2">
      <c r="A2945" s="190">
        <v>813941</v>
      </c>
      <c r="B2945" s="190" t="s">
        <v>58</v>
      </c>
      <c r="C2945" s="190" t="s">
        <v>147</v>
      </c>
      <c r="D2945" s="190" t="s">
        <v>147</v>
      </c>
      <c r="E2945" s="190" t="s">
        <v>147</v>
      </c>
      <c r="F2945" s="190" t="s">
        <v>147</v>
      </c>
      <c r="G2945" s="190" t="s">
        <v>147</v>
      </c>
      <c r="I2945" s="190" t="s">
        <v>146</v>
      </c>
      <c r="J2945" s="190" t="s">
        <v>146</v>
      </c>
      <c r="K2945" s="190" t="s">
        <v>146</v>
      </c>
      <c r="L2945" s="190" t="s">
        <v>146</v>
      </c>
      <c r="M2945" s="190" t="s">
        <v>146</v>
      </c>
      <c r="N2945" s="190" t="s">
        <v>146</v>
      </c>
    </row>
    <row r="2946" spans="1:14" x14ac:dyDescent="0.2">
      <c r="A2946" s="190">
        <v>813942</v>
      </c>
      <c r="B2946" s="190" t="s">
        <v>58</v>
      </c>
      <c r="C2946" s="190" t="s">
        <v>145</v>
      </c>
      <c r="D2946" s="190" t="s">
        <v>145</v>
      </c>
      <c r="F2946" s="190" t="s">
        <v>145</v>
      </c>
      <c r="I2946" s="190" t="s">
        <v>147</v>
      </c>
      <c r="K2946" s="190" t="s">
        <v>145</v>
      </c>
      <c r="M2946" s="190" t="s">
        <v>147</v>
      </c>
    </row>
    <row r="2947" spans="1:14" x14ac:dyDescent="0.2">
      <c r="A2947" s="190">
        <v>813943</v>
      </c>
      <c r="B2947" s="190" t="s">
        <v>58</v>
      </c>
      <c r="E2947" s="190" t="s">
        <v>145</v>
      </c>
      <c r="F2947" s="190" t="s">
        <v>145</v>
      </c>
      <c r="G2947" s="190" t="s">
        <v>145</v>
      </c>
      <c r="J2947" s="190" t="s">
        <v>145</v>
      </c>
      <c r="K2947" s="190" t="s">
        <v>146</v>
      </c>
      <c r="M2947" s="190" t="s">
        <v>145</v>
      </c>
    </row>
    <row r="2948" spans="1:14" x14ac:dyDescent="0.2">
      <c r="A2948" s="190">
        <v>813944</v>
      </c>
      <c r="B2948" s="190" t="s">
        <v>58</v>
      </c>
      <c r="D2948" s="190" t="s">
        <v>147</v>
      </c>
      <c r="E2948" s="190" t="s">
        <v>147</v>
      </c>
      <c r="F2948" s="190" t="s">
        <v>147</v>
      </c>
      <c r="G2948" s="190" t="s">
        <v>147</v>
      </c>
      <c r="I2948" s="190" t="s">
        <v>147</v>
      </c>
      <c r="J2948" s="190" t="s">
        <v>146</v>
      </c>
      <c r="K2948" s="190" t="s">
        <v>146</v>
      </c>
      <c r="L2948" s="190" t="s">
        <v>146</v>
      </c>
      <c r="M2948" s="190" t="s">
        <v>146</v>
      </c>
      <c r="N2948" s="190" t="s">
        <v>147</v>
      </c>
    </row>
    <row r="2949" spans="1:14" x14ac:dyDescent="0.2">
      <c r="A2949" s="190">
        <v>813946</v>
      </c>
      <c r="B2949" s="190" t="s">
        <v>58</v>
      </c>
      <c r="D2949" s="190" t="s">
        <v>145</v>
      </c>
      <c r="F2949" s="190" t="s">
        <v>145</v>
      </c>
      <c r="H2949" s="190" t="s">
        <v>147</v>
      </c>
      <c r="I2949" s="190" t="s">
        <v>145</v>
      </c>
      <c r="J2949" s="190" t="s">
        <v>145</v>
      </c>
      <c r="K2949" s="190" t="s">
        <v>145</v>
      </c>
      <c r="M2949" s="190" t="s">
        <v>147</v>
      </c>
      <c r="N2949" s="190" t="s">
        <v>146</v>
      </c>
    </row>
    <row r="2950" spans="1:14" x14ac:dyDescent="0.2">
      <c r="A2950" s="190">
        <v>813948</v>
      </c>
      <c r="B2950" s="190" t="s">
        <v>58</v>
      </c>
      <c r="C2950" s="190" t="s">
        <v>147</v>
      </c>
      <c r="D2950" s="190" t="s">
        <v>147</v>
      </c>
      <c r="E2950" s="190" t="s">
        <v>147</v>
      </c>
      <c r="F2950" s="190" t="s">
        <v>147</v>
      </c>
      <c r="G2950" s="190" t="s">
        <v>147</v>
      </c>
      <c r="H2950" s="190" t="s">
        <v>146</v>
      </c>
      <c r="I2950" s="190" t="s">
        <v>146</v>
      </c>
      <c r="J2950" s="190" t="s">
        <v>147</v>
      </c>
      <c r="K2950" s="190" t="s">
        <v>146</v>
      </c>
      <c r="L2950" s="190" t="s">
        <v>146</v>
      </c>
      <c r="M2950" s="190" t="s">
        <v>146</v>
      </c>
      <c r="N2950" s="190" t="s">
        <v>146</v>
      </c>
    </row>
    <row r="2951" spans="1:14" x14ac:dyDescent="0.2">
      <c r="A2951" s="190">
        <v>813950</v>
      </c>
      <c r="B2951" s="190" t="s">
        <v>58</v>
      </c>
      <c r="C2951" s="190" t="s">
        <v>147</v>
      </c>
      <c r="D2951" s="190" t="s">
        <v>147</v>
      </c>
      <c r="E2951" s="190" t="s">
        <v>146</v>
      </c>
      <c r="F2951" s="190" t="s">
        <v>147</v>
      </c>
      <c r="G2951" s="190" t="s">
        <v>147</v>
      </c>
      <c r="H2951" s="190" t="s">
        <v>147</v>
      </c>
      <c r="I2951" s="190" t="s">
        <v>146</v>
      </c>
      <c r="J2951" s="190" t="s">
        <v>146</v>
      </c>
      <c r="K2951" s="190" t="s">
        <v>146</v>
      </c>
      <c r="L2951" s="190" t="s">
        <v>146</v>
      </c>
      <c r="M2951" s="190" t="s">
        <v>146</v>
      </c>
      <c r="N2951" s="190" t="s">
        <v>146</v>
      </c>
    </row>
    <row r="2952" spans="1:14" x14ac:dyDescent="0.2">
      <c r="A2952" s="190">
        <v>813951</v>
      </c>
      <c r="B2952" s="190" t="s">
        <v>58</v>
      </c>
      <c r="D2952" s="190" t="s">
        <v>146</v>
      </c>
      <c r="E2952" s="190" t="s">
        <v>146</v>
      </c>
      <c r="F2952" s="190" t="s">
        <v>146</v>
      </c>
      <c r="G2952" s="190" t="s">
        <v>146</v>
      </c>
      <c r="I2952" s="190" t="s">
        <v>147</v>
      </c>
      <c r="J2952" s="190" t="s">
        <v>146</v>
      </c>
      <c r="K2952" s="190" t="s">
        <v>146</v>
      </c>
      <c r="L2952" s="190" t="s">
        <v>146</v>
      </c>
      <c r="M2952" s="190" t="s">
        <v>146</v>
      </c>
      <c r="N2952" s="190" t="s">
        <v>147</v>
      </c>
    </row>
    <row r="2953" spans="1:14" x14ac:dyDescent="0.2">
      <c r="A2953" s="190">
        <v>813952</v>
      </c>
      <c r="B2953" s="190" t="s">
        <v>58</v>
      </c>
      <c r="C2953" s="190" t="s">
        <v>147</v>
      </c>
      <c r="D2953" s="190" t="s">
        <v>147</v>
      </c>
      <c r="E2953" s="190" t="s">
        <v>147</v>
      </c>
      <c r="F2953" s="190" t="s">
        <v>147</v>
      </c>
      <c r="G2953" s="190" t="s">
        <v>147</v>
      </c>
      <c r="H2953" s="190" t="s">
        <v>146</v>
      </c>
      <c r="I2953" s="190" t="s">
        <v>146</v>
      </c>
      <c r="J2953" s="190" t="s">
        <v>146</v>
      </c>
      <c r="K2953" s="190" t="s">
        <v>146</v>
      </c>
      <c r="L2953" s="190" t="s">
        <v>146</v>
      </c>
      <c r="M2953" s="190" t="s">
        <v>146</v>
      </c>
      <c r="N2953" s="190" t="s">
        <v>146</v>
      </c>
    </row>
    <row r="2954" spans="1:14" x14ac:dyDescent="0.2">
      <c r="A2954" s="190">
        <v>813954</v>
      </c>
      <c r="B2954" s="190" t="s">
        <v>58</v>
      </c>
      <c r="C2954" s="190" t="s">
        <v>145</v>
      </c>
      <c r="D2954" s="190" t="s">
        <v>147</v>
      </c>
      <c r="E2954" s="190" t="s">
        <v>147</v>
      </c>
      <c r="G2954" s="190" t="s">
        <v>145</v>
      </c>
      <c r="J2954" s="190" t="s">
        <v>147</v>
      </c>
      <c r="K2954" s="190" t="s">
        <v>147</v>
      </c>
      <c r="L2954" s="190" t="s">
        <v>146</v>
      </c>
      <c r="M2954" s="190" t="s">
        <v>147</v>
      </c>
    </row>
    <row r="2955" spans="1:14" x14ac:dyDescent="0.2">
      <c r="A2955" s="190">
        <v>813955</v>
      </c>
      <c r="B2955" s="190" t="s">
        <v>58</v>
      </c>
      <c r="C2955" s="190" t="s">
        <v>145</v>
      </c>
      <c r="F2955" s="190" t="s">
        <v>146</v>
      </c>
      <c r="H2955" s="190" t="s">
        <v>147</v>
      </c>
      <c r="I2955" s="190" t="s">
        <v>146</v>
      </c>
      <c r="J2955" s="190" t="s">
        <v>147</v>
      </c>
      <c r="K2955" s="190" t="s">
        <v>147</v>
      </c>
      <c r="L2955" s="190" t="s">
        <v>147</v>
      </c>
      <c r="M2955" s="190" t="s">
        <v>146</v>
      </c>
      <c r="N2955" s="190" t="s">
        <v>146</v>
      </c>
    </row>
    <row r="2956" spans="1:14" x14ac:dyDescent="0.2">
      <c r="A2956" s="190">
        <v>813956</v>
      </c>
      <c r="B2956" s="190" t="s">
        <v>58</v>
      </c>
      <c r="D2956" s="190" t="s">
        <v>146</v>
      </c>
      <c r="E2956" s="190" t="s">
        <v>146</v>
      </c>
      <c r="I2956" s="190" t="s">
        <v>147</v>
      </c>
      <c r="K2956" s="190" t="s">
        <v>147</v>
      </c>
      <c r="L2956" s="190" t="s">
        <v>147</v>
      </c>
    </row>
    <row r="2957" spans="1:14" x14ac:dyDescent="0.2">
      <c r="A2957" s="190">
        <v>813957</v>
      </c>
      <c r="B2957" s="190" t="s">
        <v>58</v>
      </c>
      <c r="C2957" s="190" t="s">
        <v>147</v>
      </c>
      <c r="D2957" s="190" t="s">
        <v>147</v>
      </c>
      <c r="E2957" s="190" t="s">
        <v>147</v>
      </c>
      <c r="F2957" s="190" t="s">
        <v>146</v>
      </c>
      <c r="G2957" s="190" t="s">
        <v>147</v>
      </c>
      <c r="H2957" s="190" t="s">
        <v>147</v>
      </c>
      <c r="I2957" s="190" t="s">
        <v>146</v>
      </c>
      <c r="J2957" s="190" t="s">
        <v>146</v>
      </c>
      <c r="K2957" s="190" t="s">
        <v>146</v>
      </c>
      <c r="L2957" s="190" t="s">
        <v>146</v>
      </c>
      <c r="M2957" s="190" t="s">
        <v>146</v>
      </c>
      <c r="N2957" s="190" t="s">
        <v>146</v>
      </c>
    </row>
    <row r="2958" spans="1:14" x14ac:dyDescent="0.2">
      <c r="A2958" s="190">
        <v>813959</v>
      </c>
      <c r="B2958" s="190" t="s">
        <v>58</v>
      </c>
      <c r="C2958" s="190" t="s">
        <v>147</v>
      </c>
      <c r="D2958" s="190" t="s">
        <v>147</v>
      </c>
      <c r="E2958" s="190" t="s">
        <v>147</v>
      </c>
      <c r="F2958" s="190" t="s">
        <v>147</v>
      </c>
      <c r="J2958" s="190" t="s">
        <v>147</v>
      </c>
      <c r="K2958" s="190" t="s">
        <v>147</v>
      </c>
      <c r="L2958" s="190" t="s">
        <v>147</v>
      </c>
      <c r="M2958" s="190" t="s">
        <v>147</v>
      </c>
      <c r="N2958" s="190" t="s">
        <v>147</v>
      </c>
    </row>
    <row r="2959" spans="1:14" x14ac:dyDescent="0.2">
      <c r="A2959" s="190">
        <v>813960</v>
      </c>
      <c r="B2959" s="190" t="s">
        <v>58</v>
      </c>
      <c r="C2959" s="190" t="s">
        <v>145</v>
      </c>
      <c r="D2959" s="190" t="s">
        <v>145</v>
      </c>
      <c r="F2959" s="190" t="s">
        <v>145</v>
      </c>
      <c r="H2959" s="190" t="s">
        <v>145</v>
      </c>
      <c r="J2959" s="190" t="s">
        <v>147</v>
      </c>
      <c r="K2959" s="190" t="s">
        <v>147</v>
      </c>
      <c r="M2959" s="190" t="s">
        <v>145</v>
      </c>
      <c r="N2959" s="190" t="s">
        <v>145</v>
      </c>
    </row>
    <row r="2960" spans="1:14" x14ac:dyDescent="0.2">
      <c r="A2960" s="190">
        <v>813963</v>
      </c>
      <c r="B2960" s="190" t="s">
        <v>58</v>
      </c>
      <c r="E2960" s="190" t="s">
        <v>146</v>
      </c>
      <c r="F2960" s="190" t="s">
        <v>147</v>
      </c>
      <c r="I2960" s="190" t="s">
        <v>147</v>
      </c>
      <c r="K2960" s="190" t="s">
        <v>145</v>
      </c>
      <c r="M2960" s="190" t="s">
        <v>146</v>
      </c>
    </row>
    <row r="2961" spans="1:14" x14ac:dyDescent="0.2">
      <c r="A2961" s="190">
        <v>813964</v>
      </c>
      <c r="B2961" s="190" t="s">
        <v>58</v>
      </c>
      <c r="C2961" s="190" t="s">
        <v>147</v>
      </c>
      <c r="D2961" s="190" t="s">
        <v>147</v>
      </c>
      <c r="E2961" s="190" t="s">
        <v>146</v>
      </c>
      <c r="F2961" s="190" t="s">
        <v>146</v>
      </c>
      <c r="G2961" s="190" t="s">
        <v>146</v>
      </c>
      <c r="H2961" s="190" t="s">
        <v>147</v>
      </c>
      <c r="I2961" s="190" t="s">
        <v>146</v>
      </c>
      <c r="J2961" s="190" t="s">
        <v>146</v>
      </c>
      <c r="K2961" s="190" t="s">
        <v>146</v>
      </c>
      <c r="L2961" s="190" t="s">
        <v>146</v>
      </c>
      <c r="M2961" s="190" t="s">
        <v>146</v>
      </c>
      <c r="N2961" s="190" t="s">
        <v>146</v>
      </c>
    </row>
    <row r="2962" spans="1:14" x14ac:dyDescent="0.2">
      <c r="A2962" s="190">
        <v>813966</v>
      </c>
      <c r="B2962" s="190" t="s">
        <v>58</v>
      </c>
      <c r="C2962" s="190" t="s">
        <v>145</v>
      </c>
      <c r="F2962" s="190" t="s">
        <v>146</v>
      </c>
      <c r="G2962" s="190" t="s">
        <v>147</v>
      </c>
      <c r="I2962" s="190" t="s">
        <v>145</v>
      </c>
      <c r="J2962" s="190" t="s">
        <v>147</v>
      </c>
      <c r="K2962" s="190" t="s">
        <v>147</v>
      </c>
      <c r="L2962" s="190" t="s">
        <v>145</v>
      </c>
      <c r="M2962" s="190" t="s">
        <v>145</v>
      </c>
      <c r="N2962" s="190" t="s">
        <v>145</v>
      </c>
    </row>
    <row r="2963" spans="1:14" x14ac:dyDescent="0.2">
      <c r="A2963" s="190">
        <v>813967</v>
      </c>
      <c r="B2963" s="190" t="s">
        <v>58</v>
      </c>
      <c r="C2963" s="190" t="s">
        <v>145</v>
      </c>
      <c r="D2963" s="190" t="s">
        <v>147</v>
      </c>
      <c r="E2963" s="190" t="s">
        <v>147</v>
      </c>
      <c r="F2963" s="190" t="s">
        <v>146</v>
      </c>
      <c r="G2963" s="190" t="s">
        <v>146</v>
      </c>
      <c r="H2963" s="190" t="s">
        <v>145</v>
      </c>
      <c r="I2963" s="190" t="s">
        <v>146</v>
      </c>
      <c r="J2963" s="190" t="s">
        <v>146</v>
      </c>
      <c r="K2963" s="190" t="s">
        <v>146</v>
      </c>
      <c r="L2963" s="190" t="s">
        <v>146</v>
      </c>
      <c r="M2963" s="190" t="s">
        <v>146</v>
      </c>
      <c r="N2963" s="190" t="s">
        <v>146</v>
      </c>
    </row>
    <row r="2964" spans="1:14" x14ac:dyDescent="0.2">
      <c r="A2964" s="190">
        <v>813968</v>
      </c>
      <c r="B2964" s="190" t="s">
        <v>58</v>
      </c>
      <c r="C2964" s="190" t="s">
        <v>147</v>
      </c>
      <c r="D2964" s="190" t="s">
        <v>147</v>
      </c>
      <c r="F2964" s="190" t="s">
        <v>147</v>
      </c>
      <c r="G2964" s="190" t="s">
        <v>147</v>
      </c>
      <c r="H2964" s="190" t="s">
        <v>147</v>
      </c>
      <c r="I2964" s="190" t="s">
        <v>147</v>
      </c>
      <c r="J2964" s="190" t="s">
        <v>146</v>
      </c>
      <c r="K2964" s="190" t="s">
        <v>146</v>
      </c>
      <c r="L2964" s="190" t="s">
        <v>146</v>
      </c>
      <c r="M2964" s="190" t="s">
        <v>146</v>
      </c>
      <c r="N2964" s="190" t="s">
        <v>147</v>
      </c>
    </row>
    <row r="2965" spans="1:14" x14ac:dyDescent="0.2">
      <c r="A2965" s="190">
        <v>813969</v>
      </c>
      <c r="B2965" s="190" t="s">
        <v>58</v>
      </c>
      <c r="D2965" s="190" t="s">
        <v>147</v>
      </c>
      <c r="E2965" s="190" t="s">
        <v>147</v>
      </c>
      <c r="F2965" s="190" t="s">
        <v>147</v>
      </c>
      <c r="G2965" s="190" t="s">
        <v>147</v>
      </c>
      <c r="H2965" s="190" t="s">
        <v>147</v>
      </c>
      <c r="I2965" s="190" t="s">
        <v>147</v>
      </c>
      <c r="J2965" s="190" t="s">
        <v>146</v>
      </c>
      <c r="K2965" s="190" t="s">
        <v>146</v>
      </c>
      <c r="L2965" s="190" t="s">
        <v>146</v>
      </c>
      <c r="M2965" s="190" t="s">
        <v>146</v>
      </c>
      <c r="N2965" s="190" t="s">
        <v>146</v>
      </c>
    </row>
    <row r="2966" spans="1:14" x14ac:dyDescent="0.2">
      <c r="A2966" s="190">
        <v>813970</v>
      </c>
      <c r="B2966" s="190" t="s">
        <v>58</v>
      </c>
      <c r="C2966" s="190" t="s">
        <v>147</v>
      </c>
      <c r="D2966" s="190" t="s">
        <v>147</v>
      </c>
      <c r="E2966" s="190" t="s">
        <v>147</v>
      </c>
      <c r="F2966" s="190" t="s">
        <v>147</v>
      </c>
      <c r="G2966" s="190" t="s">
        <v>147</v>
      </c>
      <c r="H2966" s="190" t="s">
        <v>147</v>
      </c>
      <c r="I2966" s="190" t="s">
        <v>146</v>
      </c>
      <c r="J2966" s="190" t="s">
        <v>146</v>
      </c>
      <c r="K2966" s="190" t="s">
        <v>146</v>
      </c>
      <c r="L2966" s="190" t="s">
        <v>146</v>
      </c>
      <c r="M2966" s="190" t="s">
        <v>146</v>
      </c>
      <c r="N2966" s="190" t="s">
        <v>146</v>
      </c>
    </row>
    <row r="2967" spans="1:14" x14ac:dyDescent="0.2">
      <c r="A2967" s="190">
        <v>813971</v>
      </c>
      <c r="B2967" s="190" t="s">
        <v>58</v>
      </c>
      <c r="D2967" s="190" t="s">
        <v>147</v>
      </c>
      <c r="E2967" s="190" t="s">
        <v>147</v>
      </c>
      <c r="F2967" s="190" t="s">
        <v>147</v>
      </c>
      <c r="G2967" s="190" t="s">
        <v>146</v>
      </c>
      <c r="H2967" s="190" t="s">
        <v>147</v>
      </c>
      <c r="I2967" s="190" t="s">
        <v>146</v>
      </c>
      <c r="J2967" s="190" t="s">
        <v>146</v>
      </c>
      <c r="K2967" s="190" t="s">
        <v>146</v>
      </c>
      <c r="L2967" s="190" t="s">
        <v>146</v>
      </c>
      <c r="M2967" s="190" t="s">
        <v>146</v>
      </c>
      <c r="N2967" s="190" t="s">
        <v>146</v>
      </c>
    </row>
    <row r="2968" spans="1:14" x14ac:dyDescent="0.2">
      <c r="A2968" s="190">
        <v>813973</v>
      </c>
      <c r="B2968" s="190" t="s">
        <v>58</v>
      </c>
      <c r="C2968" s="190" t="s">
        <v>146</v>
      </c>
      <c r="D2968" s="190" t="s">
        <v>146</v>
      </c>
      <c r="E2968" s="190" t="s">
        <v>146</v>
      </c>
      <c r="F2968" s="190" t="s">
        <v>146</v>
      </c>
      <c r="G2968" s="190" t="s">
        <v>146</v>
      </c>
      <c r="H2968" s="190" t="s">
        <v>146</v>
      </c>
      <c r="I2968" s="190" t="s">
        <v>146</v>
      </c>
      <c r="J2968" s="190" t="s">
        <v>146</v>
      </c>
      <c r="K2968" s="190" t="s">
        <v>146</v>
      </c>
      <c r="L2968" s="190" t="s">
        <v>146</v>
      </c>
      <c r="M2968" s="190" t="s">
        <v>146</v>
      </c>
      <c r="N2968" s="190" t="s">
        <v>146</v>
      </c>
    </row>
    <row r="2969" spans="1:14" x14ac:dyDescent="0.2">
      <c r="A2969" s="190">
        <v>813974</v>
      </c>
      <c r="B2969" s="190" t="s">
        <v>58</v>
      </c>
      <c r="C2969" s="190" t="s">
        <v>147</v>
      </c>
      <c r="D2969" s="190" t="s">
        <v>147</v>
      </c>
      <c r="E2969" s="190" t="s">
        <v>147</v>
      </c>
      <c r="F2969" s="190" t="s">
        <v>147</v>
      </c>
      <c r="G2969" s="190" t="s">
        <v>147</v>
      </c>
      <c r="H2969" s="190" t="s">
        <v>147</v>
      </c>
      <c r="I2969" s="190" t="s">
        <v>146</v>
      </c>
      <c r="J2969" s="190" t="s">
        <v>146</v>
      </c>
      <c r="K2969" s="190" t="s">
        <v>146</v>
      </c>
      <c r="L2969" s="190" t="s">
        <v>146</v>
      </c>
      <c r="M2969" s="190" t="s">
        <v>146</v>
      </c>
      <c r="N2969" s="190" t="s">
        <v>146</v>
      </c>
    </row>
    <row r="2970" spans="1:14" x14ac:dyDescent="0.2">
      <c r="A2970" s="190">
        <v>813975</v>
      </c>
      <c r="B2970" s="190" t="s">
        <v>58</v>
      </c>
      <c r="D2970" s="190" t="s">
        <v>147</v>
      </c>
      <c r="E2970" s="190" t="s">
        <v>147</v>
      </c>
      <c r="F2970" s="190" t="s">
        <v>147</v>
      </c>
      <c r="G2970" s="190" t="s">
        <v>147</v>
      </c>
      <c r="H2970" s="190" t="s">
        <v>147</v>
      </c>
      <c r="I2970" s="190" t="s">
        <v>146</v>
      </c>
      <c r="J2970" s="190" t="s">
        <v>146</v>
      </c>
      <c r="K2970" s="190" t="s">
        <v>146</v>
      </c>
      <c r="L2970" s="190" t="s">
        <v>146</v>
      </c>
      <c r="M2970" s="190" t="s">
        <v>146</v>
      </c>
      <c r="N2970" s="190" t="s">
        <v>146</v>
      </c>
    </row>
    <row r="2971" spans="1:14" x14ac:dyDescent="0.2">
      <c r="A2971" s="190">
        <v>813976</v>
      </c>
      <c r="B2971" s="190" t="s">
        <v>58</v>
      </c>
      <c r="C2971" s="190" t="s">
        <v>147</v>
      </c>
      <c r="D2971" s="190" t="s">
        <v>147</v>
      </c>
      <c r="E2971" s="190" t="s">
        <v>146</v>
      </c>
      <c r="F2971" s="190" t="s">
        <v>146</v>
      </c>
      <c r="G2971" s="190" t="s">
        <v>146</v>
      </c>
      <c r="H2971" s="190" t="s">
        <v>146</v>
      </c>
      <c r="I2971" s="190" t="s">
        <v>147</v>
      </c>
      <c r="J2971" s="190" t="s">
        <v>147</v>
      </c>
      <c r="K2971" s="190" t="s">
        <v>146</v>
      </c>
      <c r="L2971" s="190" t="s">
        <v>146</v>
      </c>
      <c r="M2971" s="190" t="s">
        <v>146</v>
      </c>
      <c r="N2971" s="190" t="s">
        <v>146</v>
      </c>
    </row>
    <row r="2972" spans="1:14" x14ac:dyDescent="0.2">
      <c r="A2972" s="190">
        <v>813977</v>
      </c>
      <c r="B2972" s="190" t="s">
        <v>58</v>
      </c>
      <c r="D2972" s="190" t="s">
        <v>145</v>
      </c>
      <c r="F2972" s="190" t="s">
        <v>145</v>
      </c>
      <c r="H2972" s="190" t="s">
        <v>145</v>
      </c>
      <c r="J2972" s="190" t="s">
        <v>146</v>
      </c>
      <c r="K2972" s="190" t="s">
        <v>145</v>
      </c>
      <c r="M2972" s="190" t="s">
        <v>147</v>
      </c>
    </row>
    <row r="2973" spans="1:14" x14ac:dyDescent="0.2">
      <c r="A2973" s="190">
        <v>813979</v>
      </c>
      <c r="B2973" s="190" t="s">
        <v>58</v>
      </c>
      <c r="C2973" s="190" t="s">
        <v>147</v>
      </c>
      <c r="D2973" s="190" t="s">
        <v>147</v>
      </c>
      <c r="E2973" s="190" t="s">
        <v>147</v>
      </c>
      <c r="F2973" s="190" t="s">
        <v>147</v>
      </c>
      <c r="G2973" s="190" t="s">
        <v>147</v>
      </c>
      <c r="H2973" s="190" t="s">
        <v>147</v>
      </c>
      <c r="I2973" s="190" t="s">
        <v>146</v>
      </c>
      <c r="J2973" s="190" t="s">
        <v>146</v>
      </c>
      <c r="K2973" s="190" t="s">
        <v>146</v>
      </c>
      <c r="L2973" s="190" t="s">
        <v>146</v>
      </c>
      <c r="M2973" s="190" t="s">
        <v>146</v>
      </c>
      <c r="N2973" s="190" t="s">
        <v>146</v>
      </c>
    </row>
    <row r="2974" spans="1:14" x14ac:dyDescent="0.2">
      <c r="A2974" s="190">
        <v>813980</v>
      </c>
      <c r="B2974" s="190" t="s">
        <v>58</v>
      </c>
      <c r="C2974" s="190" t="s">
        <v>147</v>
      </c>
      <c r="D2974" s="190" t="s">
        <v>147</v>
      </c>
      <c r="H2974" s="190" t="s">
        <v>146</v>
      </c>
      <c r="I2974" s="190" t="s">
        <v>146</v>
      </c>
      <c r="J2974" s="190" t="s">
        <v>146</v>
      </c>
      <c r="K2974" s="190" t="s">
        <v>146</v>
      </c>
      <c r="L2974" s="190" t="s">
        <v>146</v>
      </c>
      <c r="M2974" s="190" t="s">
        <v>146</v>
      </c>
      <c r="N2974" s="190" t="s">
        <v>146</v>
      </c>
    </row>
    <row r="2975" spans="1:14" x14ac:dyDescent="0.2">
      <c r="A2975" s="190">
        <v>813981</v>
      </c>
      <c r="B2975" s="190" t="s">
        <v>58</v>
      </c>
      <c r="C2975" s="190" t="s">
        <v>146</v>
      </c>
      <c r="D2975" s="190" t="s">
        <v>147</v>
      </c>
      <c r="E2975" s="190" t="s">
        <v>147</v>
      </c>
      <c r="F2975" s="190" t="s">
        <v>147</v>
      </c>
      <c r="G2975" s="190" t="s">
        <v>147</v>
      </c>
      <c r="H2975" s="190" t="s">
        <v>146</v>
      </c>
      <c r="I2975" s="190" t="s">
        <v>146</v>
      </c>
      <c r="J2975" s="190" t="s">
        <v>146</v>
      </c>
      <c r="K2975" s="190" t="s">
        <v>146</v>
      </c>
      <c r="L2975" s="190" t="s">
        <v>146</v>
      </c>
      <c r="M2975" s="190" t="s">
        <v>146</v>
      </c>
      <c r="N2975" s="190" t="s">
        <v>146</v>
      </c>
    </row>
    <row r="2976" spans="1:14" x14ac:dyDescent="0.2">
      <c r="A2976" s="190">
        <v>813982</v>
      </c>
      <c r="B2976" s="190" t="s">
        <v>58</v>
      </c>
      <c r="C2976" s="190" t="s">
        <v>147</v>
      </c>
      <c r="D2976" s="190" t="s">
        <v>147</v>
      </c>
      <c r="E2976" s="190" t="s">
        <v>146</v>
      </c>
      <c r="F2976" s="190" t="s">
        <v>147</v>
      </c>
      <c r="G2976" s="190" t="s">
        <v>147</v>
      </c>
      <c r="H2976" s="190" t="s">
        <v>147</v>
      </c>
      <c r="I2976" s="190" t="s">
        <v>146</v>
      </c>
      <c r="J2976" s="190" t="s">
        <v>146</v>
      </c>
      <c r="K2976" s="190" t="s">
        <v>146</v>
      </c>
      <c r="L2976" s="190" t="s">
        <v>146</v>
      </c>
      <c r="M2976" s="190" t="s">
        <v>146</v>
      </c>
      <c r="N2976" s="190" t="s">
        <v>146</v>
      </c>
    </row>
    <row r="2977" spans="1:14" x14ac:dyDescent="0.2">
      <c r="A2977" s="190">
        <v>813983</v>
      </c>
      <c r="B2977" s="190" t="s">
        <v>58</v>
      </c>
      <c r="C2977" s="190" t="s">
        <v>147</v>
      </c>
      <c r="D2977" s="190" t="s">
        <v>147</v>
      </c>
      <c r="E2977" s="190" t="s">
        <v>146</v>
      </c>
      <c r="F2977" s="190" t="s">
        <v>147</v>
      </c>
      <c r="G2977" s="190" t="s">
        <v>147</v>
      </c>
      <c r="H2977" s="190" t="s">
        <v>147</v>
      </c>
      <c r="I2977" s="190" t="s">
        <v>146</v>
      </c>
      <c r="J2977" s="190" t="s">
        <v>146</v>
      </c>
      <c r="K2977" s="190" t="s">
        <v>146</v>
      </c>
      <c r="L2977" s="190" t="s">
        <v>146</v>
      </c>
      <c r="M2977" s="190" t="s">
        <v>146</v>
      </c>
      <c r="N2977" s="190" t="s">
        <v>146</v>
      </c>
    </row>
    <row r="2978" spans="1:14" x14ac:dyDescent="0.2">
      <c r="A2978" s="190">
        <v>813984</v>
      </c>
      <c r="B2978" s="190" t="s">
        <v>58</v>
      </c>
      <c r="C2978" s="190" t="s">
        <v>147</v>
      </c>
      <c r="D2978" s="190" t="s">
        <v>146</v>
      </c>
      <c r="E2978" s="190" t="s">
        <v>146</v>
      </c>
      <c r="F2978" s="190" t="s">
        <v>146</v>
      </c>
      <c r="G2978" s="190" t="s">
        <v>147</v>
      </c>
      <c r="H2978" s="190" t="s">
        <v>147</v>
      </c>
      <c r="I2978" s="190" t="s">
        <v>146</v>
      </c>
      <c r="J2978" s="190" t="s">
        <v>146</v>
      </c>
      <c r="K2978" s="190" t="s">
        <v>146</v>
      </c>
      <c r="L2978" s="190" t="s">
        <v>146</v>
      </c>
      <c r="M2978" s="190" t="s">
        <v>146</v>
      </c>
      <c r="N2978" s="190" t="s">
        <v>146</v>
      </c>
    </row>
    <row r="2979" spans="1:14" x14ac:dyDescent="0.2">
      <c r="A2979" s="190">
        <v>813985</v>
      </c>
      <c r="B2979" s="190" t="s">
        <v>58</v>
      </c>
      <c r="C2979" s="190" t="s">
        <v>147</v>
      </c>
      <c r="D2979" s="190" t="s">
        <v>146</v>
      </c>
      <c r="E2979" s="190" t="s">
        <v>147</v>
      </c>
      <c r="F2979" s="190" t="s">
        <v>146</v>
      </c>
      <c r="H2979" s="190" t="s">
        <v>147</v>
      </c>
      <c r="I2979" s="190" t="s">
        <v>146</v>
      </c>
      <c r="J2979" s="190" t="s">
        <v>146</v>
      </c>
      <c r="K2979" s="190" t="s">
        <v>146</v>
      </c>
      <c r="L2979" s="190" t="s">
        <v>146</v>
      </c>
      <c r="M2979" s="190" t="s">
        <v>146</v>
      </c>
      <c r="N2979" s="190" t="s">
        <v>146</v>
      </c>
    </row>
    <row r="2980" spans="1:14" x14ac:dyDescent="0.2">
      <c r="A2980" s="190">
        <v>813986</v>
      </c>
      <c r="B2980" s="190" t="s">
        <v>58</v>
      </c>
      <c r="C2980" s="190" t="s">
        <v>147</v>
      </c>
      <c r="D2980" s="190" t="s">
        <v>147</v>
      </c>
      <c r="E2980" s="190" t="s">
        <v>147</v>
      </c>
      <c r="F2980" s="190" t="s">
        <v>147</v>
      </c>
      <c r="G2980" s="190" t="s">
        <v>146</v>
      </c>
      <c r="H2980" s="190" t="s">
        <v>146</v>
      </c>
      <c r="I2980" s="190" t="s">
        <v>146</v>
      </c>
      <c r="J2980" s="190" t="s">
        <v>146</v>
      </c>
      <c r="K2980" s="190" t="s">
        <v>146</v>
      </c>
      <c r="L2980" s="190" t="s">
        <v>146</v>
      </c>
      <c r="M2980" s="190" t="s">
        <v>146</v>
      </c>
      <c r="N2980" s="190" t="s">
        <v>146</v>
      </c>
    </row>
    <row r="2981" spans="1:14" x14ac:dyDescent="0.2">
      <c r="A2981" s="190">
        <v>813987</v>
      </c>
      <c r="B2981" s="190" t="s">
        <v>58</v>
      </c>
      <c r="C2981" s="190" t="s">
        <v>147</v>
      </c>
      <c r="D2981" s="190" t="s">
        <v>146</v>
      </c>
      <c r="E2981" s="190" t="s">
        <v>146</v>
      </c>
      <c r="F2981" s="190" t="s">
        <v>146</v>
      </c>
      <c r="G2981" s="190" t="s">
        <v>146</v>
      </c>
      <c r="I2981" s="190" t="s">
        <v>146</v>
      </c>
      <c r="J2981" s="190" t="s">
        <v>146</v>
      </c>
      <c r="K2981" s="190" t="s">
        <v>146</v>
      </c>
      <c r="L2981" s="190" t="s">
        <v>146</v>
      </c>
      <c r="M2981" s="190" t="s">
        <v>146</v>
      </c>
      <c r="N2981" s="190" t="s">
        <v>146</v>
      </c>
    </row>
    <row r="2982" spans="1:14" x14ac:dyDescent="0.2">
      <c r="A2982" s="190">
        <v>813988</v>
      </c>
      <c r="B2982" s="190" t="s">
        <v>58</v>
      </c>
      <c r="D2982" s="190" t="s">
        <v>147</v>
      </c>
      <c r="F2982" s="190" t="s">
        <v>147</v>
      </c>
      <c r="I2982" s="190" t="s">
        <v>147</v>
      </c>
      <c r="J2982" s="190" t="s">
        <v>147</v>
      </c>
      <c r="K2982" s="190" t="s">
        <v>147</v>
      </c>
      <c r="L2982" s="190" t="s">
        <v>147</v>
      </c>
      <c r="M2982" s="190" t="s">
        <v>147</v>
      </c>
      <c r="N2982" s="190" t="s">
        <v>147</v>
      </c>
    </row>
    <row r="2983" spans="1:14" x14ac:dyDescent="0.2">
      <c r="A2983" s="190">
        <v>813989</v>
      </c>
      <c r="B2983" s="190" t="s">
        <v>58</v>
      </c>
      <c r="C2983" s="190" t="s">
        <v>147</v>
      </c>
      <c r="D2983" s="190" t="s">
        <v>145</v>
      </c>
      <c r="E2983" s="190" t="s">
        <v>145</v>
      </c>
      <c r="I2983" s="190" t="s">
        <v>146</v>
      </c>
      <c r="L2983" s="190" t="s">
        <v>146</v>
      </c>
    </row>
    <row r="2984" spans="1:14" x14ac:dyDescent="0.2">
      <c r="A2984" s="190">
        <v>813990</v>
      </c>
      <c r="B2984" s="190" t="s">
        <v>58</v>
      </c>
      <c r="C2984" s="190" t="s">
        <v>147</v>
      </c>
      <c r="D2984" s="190" t="s">
        <v>147</v>
      </c>
      <c r="E2984" s="190" t="s">
        <v>146</v>
      </c>
      <c r="F2984" s="190" t="s">
        <v>147</v>
      </c>
      <c r="G2984" s="190" t="s">
        <v>147</v>
      </c>
      <c r="H2984" s="190" t="s">
        <v>147</v>
      </c>
      <c r="I2984" s="190" t="s">
        <v>146</v>
      </c>
      <c r="J2984" s="190" t="s">
        <v>146</v>
      </c>
      <c r="K2984" s="190" t="s">
        <v>146</v>
      </c>
      <c r="L2984" s="190" t="s">
        <v>146</v>
      </c>
      <c r="M2984" s="190" t="s">
        <v>146</v>
      </c>
      <c r="N2984" s="190" t="s">
        <v>146</v>
      </c>
    </row>
    <row r="2985" spans="1:14" x14ac:dyDescent="0.2">
      <c r="A2985" s="190">
        <v>813991</v>
      </c>
      <c r="B2985" s="190" t="s">
        <v>58</v>
      </c>
      <c r="C2985" s="190" t="s">
        <v>147</v>
      </c>
      <c r="D2985" s="190" t="s">
        <v>147</v>
      </c>
      <c r="E2985" s="190" t="s">
        <v>147</v>
      </c>
      <c r="F2985" s="190" t="s">
        <v>147</v>
      </c>
      <c r="G2985" s="190" t="s">
        <v>147</v>
      </c>
      <c r="H2985" s="190" t="s">
        <v>146</v>
      </c>
      <c r="I2985" s="190" t="s">
        <v>146</v>
      </c>
      <c r="J2985" s="190" t="s">
        <v>146</v>
      </c>
      <c r="K2985" s="190" t="s">
        <v>146</v>
      </c>
      <c r="L2985" s="190" t="s">
        <v>146</v>
      </c>
      <c r="M2985" s="190" t="s">
        <v>146</v>
      </c>
      <c r="N2985" s="190" t="s">
        <v>146</v>
      </c>
    </row>
    <row r="2986" spans="1:14" x14ac:dyDescent="0.2">
      <c r="A2986" s="190">
        <v>813993</v>
      </c>
      <c r="B2986" s="190" t="s">
        <v>58</v>
      </c>
      <c r="D2986" s="190" t="s">
        <v>147</v>
      </c>
      <c r="F2986" s="190" t="s">
        <v>147</v>
      </c>
      <c r="H2986" s="190" t="s">
        <v>147</v>
      </c>
      <c r="K2986" s="190" t="s">
        <v>147</v>
      </c>
      <c r="L2986" s="190" t="s">
        <v>147</v>
      </c>
      <c r="M2986" s="190" t="s">
        <v>147</v>
      </c>
      <c r="N2986" s="190" t="s">
        <v>147</v>
      </c>
    </row>
    <row r="2987" spans="1:14" x14ac:dyDescent="0.2">
      <c r="A2987" s="190">
        <v>813994</v>
      </c>
      <c r="B2987" s="190" t="s">
        <v>58</v>
      </c>
      <c r="C2987" s="190" t="s">
        <v>147</v>
      </c>
      <c r="D2987" s="190" t="s">
        <v>147</v>
      </c>
      <c r="E2987" s="190" t="s">
        <v>146</v>
      </c>
      <c r="F2987" s="190" t="s">
        <v>147</v>
      </c>
      <c r="G2987" s="190" t="s">
        <v>147</v>
      </c>
      <c r="H2987" s="190" t="s">
        <v>147</v>
      </c>
      <c r="I2987" s="190" t="s">
        <v>147</v>
      </c>
      <c r="J2987" s="190" t="s">
        <v>147</v>
      </c>
      <c r="K2987" s="190" t="s">
        <v>147</v>
      </c>
      <c r="L2987" s="190" t="s">
        <v>147</v>
      </c>
      <c r="M2987" s="190" t="s">
        <v>146</v>
      </c>
      <c r="N2987" s="190" t="s">
        <v>146</v>
      </c>
    </row>
    <row r="2988" spans="1:14" x14ac:dyDescent="0.2">
      <c r="A2988" s="190">
        <v>813995</v>
      </c>
      <c r="B2988" s="190" t="s">
        <v>58</v>
      </c>
      <c r="D2988" s="190" t="s">
        <v>147</v>
      </c>
      <c r="E2988" s="190" t="s">
        <v>147</v>
      </c>
      <c r="I2988" s="190" t="s">
        <v>145</v>
      </c>
      <c r="J2988" s="190" t="s">
        <v>146</v>
      </c>
      <c r="K2988" s="190" t="s">
        <v>146</v>
      </c>
      <c r="L2988" s="190" t="s">
        <v>147</v>
      </c>
      <c r="M2988" s="190" t="s">
        <v>146</v>
      </c>
    </row>
    <row r="2989" spans="1:14" x14ac:dyDescent="0.2">
      <c r="A2989" s="190">
        <v>813996</v>
      </c>
      <c r="B2989" s="190" t="s">
        <v>58</v>
      </c>
      <c r="C2989" s="190" t="s">
        <v>147</v>
      </c>
      <c r="D2989" s="190" t="s">
        <v>147</v>
      </c>
      <c r="E2989" s="190" t="s">
        <v>147</v>
      </c>
      <c r="F2989" s="190" t="s">
        <v>147</v>
      </c>
      <c r="G2989" s="190" t="s">
        <v>147</v>
      </c>
      <c r="H2989" s="190" t="s">
        <v>147</v>
      </c>
      <c r="I2989" s="190" t="s">
        <v>146</v>
      </c>
      <c r="J2989" s="190" t="s">
        <v>146</v>
      </c>
      <c r="K2989" s="190" t="s">
        <v>146</v>
      </c>
      <c r="L2989" s="190" t="s">
        <v>146</v>
      </c>
      <c r="M2989" s="190" t="s">
        <v>146</v>
      </c>
      <c r="N2989" s="190" t="s">
        <v>146</v>
      </c>
    </row>
    <row r="2990" spans="1:14" x14ac:dyDescent="0.2">
      <c r="A2990" s="190">
        <v>813997</v>
      </c>
      <c r="B2990" s="190" t="s">
        <v>58</v>
      </c>
      <c r="C2990" s="190" t="s">
        <v>147</v>
      </c>
      <c r="D2990" s="190" t="s">
        <v>147</v>
      </c>
      <c r="E2990" s="190" t="s">
        <v>146</v>
      </c>
      <c r="F2990" s="190" t="s">
        <v>146</v>
      </c>
      <c r="G2990" s="190" t="s">
        <v>146</v>
      </c>
      <c r="H2990" s="190" t="s">
        <v>147</v>
      </c>
      <c r="I2990" s="190" t="s">
        <v>147</v>
      </c>
      <c r="J2990" s="190" t="s">
        <v>146</v>
      </c>
      <c r="K2990" s="190" t="s">
        <v>146</v>
      </c>
      <c r="L2990" s="190" t="s">
        <v>146</v>
      </c>
      <c r="M2990" s="190" t="s">
        <v>147</v>
      </c>
      <c r="N2990" s="190" t="s">
        <v>147</v>
      </c>
    </row>
    <row r="2991" spans="1:14" x14ac:dyDescent="0.2">
      <c r="A2991" s="190">
        <v>813998</v>
      </c>
      <c r="B2991" s="190" t="s">
        <v>58</v>
      </c>
      <c r="D2991" s="190" t="s">
        <v>147</v>
      </c>
      <c r="F2991" s="190" t="s">
        <v>147</v>
      </c>
      <c r="G2991" s="190" t="s">
        <v>147</v>
      </c>
      <c r="H2991" s="190" t="s">
        <v>145</v>
      </c>
      <c r="I2991" s="190" t="s">
        <v>147</v>
      </c>
      <c r="J2991" s="190" t="s">
        <v>147</v>
      </c>
      <c r="K2991" s="190" t="s">
        <v>146</v>
      </c>
      <c r="L2991" s="190" t="s">
        <v>147</v>
      </c>
    </row>
    <row r="2992" spans="1:14" x14ac:dyDescent="0.2">
      <c r="A2992" s="190">
        <v>814000</v>
      </c>
      <c r="B2992" s="190" t="s">
        <v>58</v>
      </c>
      <c r="C2992" s="190" t="s">
        <v>147</v>
      </c>
      <c r="D2992" s="190" t="s">
        <v>147</v>
      </c>
      <c r="E2992" s="190" t="s">
        <v>146</v>
      </c>
      <c r="F2992" s="190" t="s">
        <v>147</v>
      </c>
      <c r="G2992" s="190" t="s">
        <v>147</v>
      </c>
      <c r="H2992" s="190" t="s">
        <v>147</v>
      </c>
      <c r="I2992" s="190" t="s">
        <v>146</v>
      </c>
      <c r="J2992" s="190" t="s">
        <v>146</v>
      </c>
      <c r="K2992" s="190" t="s">
        <v>146</v>
      </c>
      <c r="L2992" s="190" t="s">
        <v>146</v>
      </c>
      <c r="M2992" s="190" t="s">
        <v>146</v>
      </c>
      <c r="N2992" s="190" t="s">
        <v>146</v>
      </c>
    </row>
    <row r="2993" spans="1:14" x14ac:dyDescent="0.2">
      <c r="A2993" s="190">
        <v>814001</v>
      </c>
      <c r="B2993" s="190" t="s">
        <v>58</v>
      </c>
      <c r="C2993" s="190" t="s">
        <v>147</v>
      </c>
      <c r="D2993" s="190" t="s">
        <v>147</v>
      </c>
      <c r="E2993" s="190" t="s">
        <v>147</v>
      </c>
      <c r="F2993" s="190" t="s">
        <v>147</v>
      </c>
      <c r="G2993" s="190" t="s">
        <v>147</v>
      </c>
      <c r="H2993" s="190" t="s">
        <v>146</v>
      </c>
      <c r="I2993" s="190" t="s">
        <v>146</v>
      </c>
      <c r="J2993" s="190" t="s">
        <v>146</v>
      </c>
      <c r="K2993" s="190" t="s">
        <v>146</v>
      </c>
      <c r="L2993" s="190" t="s">
        <v>146</v>
      </c>
      <c r="M2993" s="190" t="s">
        <v>146</v>
      </c>
      <c r="N2993" s="190" t="s">
        <v>146</v>
      </c>
    </row>
    <row r="2994" spans="1:14" x14ac:dyDescent="0.2">
      <c r="A2994" s="190">
        <v>814002</v>
      </c>
      <c r="B2994" s="190" t="s">
        <v>58</v>
      </c>
      <c r="D2994" s="190" t="s">
        <v>147</v>
      </c>
      <c r="E2994" s="190" t="s">
        <v>147</v>
      </c>
      <c r="F2994" s="190" t="s">
        <v>147</v>
      </c>
      <c r="G2994" s="190" t="s">
        <v>147</v>
      </c>
      <c r="H2994" s="190" t="s">
        <v>147</v>
      </c>
      <c r="I2994" s="190" t="s">
        <v>146</v>
      </c>
      <c r="J2994" s="190" t="s">
        <v>146</v>
      </c>
      <c r="K2994" s="190" t="s">
        <v>146</v>
      </c>
      <c r="L2994" s="190" t="s">
        <v>146</v>
      </c>
      <c r="M2994" s="190" t="s">
        <v>146</v>
      </c>
      <c r="N2994" s="190" t="s">
        <v>146</v>
      </c>
    </row>
    <row r="2995" spans="1:14" x14ac:dyDescent="0.2">
      <c r="A2995" s="190">
        <v>814003</v>
      </c>
      <c r="B2995" s="190" t="s">
        <v>58</v>
      </c>
      <c r="C2995" s="190" t="s">
        <v>147</v>
      </c>
      <c r="D2995" s="190" t="s">
        <v>147</v>
      </c>
      <c r="E2995" s="190" t="s">
        <v>147</v>
      </c>
      <c r="F2995" s="190" t="s">
        <v>147</v>
      </c>
      <c r="G2995" s="190" t="s">
        <v>147</v>
      </c>
      <c r="H2995" s="190" t="s">
        <v>147</v>
      </c>
      <c r="I2995" s="190" t="s">
        <v>146</v>
      </c>
      <c r="J2995" s="190" t="s">
        <v>146</v>
      </c>
      <c r="K2995" s="190" t="s">
        <v>146</v>
      </c>
      <c r="L2995" s="190" t="s">
        <v>146</v>
      </c>
      <c r="M2995" s="190" t="s">
        <v>146</v>
      </c>
      <c r="N2995" s="190" t="s">
        <v>146</v>
      </c>
    </row>
    <row r="2996" spans="1:14" x14ac:dyDescent="0.2">
      <c r="A2996" s="190">
        <v>814004</v>
      </c>
      <c r="B2996" s="190" t="s">
        <v>58</v>
      </c>
      <c r="D2996" s="190" t="s">
        <v>145</v>
      </c>
      <c r="E2996" s="190" t="s">
        <v>145</v>
      </c>
      <c r="I2996" s="190" t="s">
        <v>147</v>
      </c>
      <c r="J2996" s="190" t="s">
        <v>147</v>
      </c>
      <c r="K2996" s="190" t="s">
        <v>147</v>
      </c>
      <c r="L2996" s="190" t="s">
        <v>147</v>
      </c>
      <c r="M2996" s="190" t="s">
        <v>146</v>
      </c>
      <c r="N2996" s="190" t="s">
        <v>146</v>
      </c>
    </row>
    <row r="2997" spans="1:14" x14ac:dyDescent="0.2">
      <c r="A2997" s="190">
        <v>814005</v>
      </c>
      <c r="B2997" s="190" t="s">
        <v>58</v>
      </c>
      <c r="D2997" s="190" t="s">
        <v>147</v>
      </c>
      <c r="E2997" s="190" t="s">
        <v>147</v>
      </c>
      <c r="F2997" s="190" t="s">
        <v>147</v>
      </c>
      <c r="G2997" s="190" t="s">
        <v>147</v>
      </c>
      <c r="H2997" s="190" t="s">
        <v>147</v>
      </c>
      <c r="J2997" s="190" t="s">
        <v>147</v>
      </c>
      <c r="K2997" s="190" t="s">
        <v>146</v>
      </c>
      <c r="L2997" s="190" t="s">
        <v>146</v>
      </c>
      <c r="M2997" s="190" t="s">
        <v>146</v>
      </c>
      <c r="N2997" s="190" t="s">
        <v>146</v>
      </c>
    </row>
    <row r="2998" spans="1:14" x14ac:dyDescent="0.2">
      <c r="A2998" s="190">
        <v>814006</v>
      </c>
      <c r="B2998" s="190" t="s">
        <v>58</v>
      </c>
      <c r="C2998" s="190" t="s">
        <v>147</v>
      </c>
      <c r="D2998" s="190" t="s">
        <v>146</v>
      </c>
      <c r="E2998" s="190" t="s">
        <v>147</v>
      </c>
      <c r="F2998" s="190" t="s">
        <v>147</v>
      </c>
      <c r="G2998" s="190" t="s">
        <v>147</v>
      </c>
      <c r="H2998" s="190" t="s">
        <v>147</v>
      </c>
      <c r="I2998" s="190" t="s">
        <v>146</v>
      </c>
      <c r="J2998" s="190" t="s">
        <v>146</v>
      </c>
      <c r="K2998" s="190" t="s">
        <v>146</v>
      </c>
      <c r="L2998" s="190" t="s">
        <v>146</v>
      </c>
      <c r="M2998" s="190" t="s">
        <v>146</v>
      </c>
      <c r="N2998" s="190" t="s">
        <v>146</v>
      </c>
    </row>
    <row r="2999" spans="1:14" x14ac:dyDescent="0.2">
      <c r="A2999" s="190">
        <v>814007</v>
      </c>
      <c r="B2999" s="190" t="s">
        <v>58</v>
      </c>
      <c r="D2999" s="190" t="s">
        <v>146</v>
      </c>
      <c r="E2999" s="190" t="s">
        <v>146</v>
      </c>
      <c r="F2999" s="190" t="s">
        <v>147</v>
      </c>
      <c r="G2999" s="190" t="s">
        <v>147</v>
      </c>
      <c r="H2999" s="190" t="s">
        <v>147</v>
      </c>
      <c r="I2999" s="190" t="s">
        <v>146</v>
      </c>
      <c r="J2999" s="190" t="s">
        <v>146</v>
      </c>
      <c r="K2999" s="190" t="s">
        <v>146</v>
      </c>
      <c r="L2999" s="190" t="s">
        <v>146</v>
      </c>
      <c r="M2999" s="190" t="s">
        <v>146</v>
      </c>
      <c r="N2999" s="190" t="s">
        <v>146</v>
      </c>
    </row>
    <row r="3000" spans="1:14" x14ac:dyDescent="0.2">
      <c r="A3000" s="190">
        <v>814008</v>
      </c>
      <c r="B3000" s="190" t="s">
        <v>58</v>
      </c>
      <c r="C3000" s="190" t="s">
        <v>147</v>
      </c>
      <c r="E3000" s="190" t="s">
        <v>147</v>
      </c>
      <c r="F3000" s="190" t="s">
        <v>147</v>
      </c>
      <c r="G3000" s="190" t="s">
        <v>146</v>
      </c>
      <c r="H3000" s="190" t="s">
        <v>147</v>
      </c>
      <c r="I3000" s="190" t="s">
        <v>146</v>
      </c>
      <c r="J3000" s="190" t="s">
        <v>146</v>
      </c>
      <c r="K3000" s="190" t="s">
        <v>146</v>
      </c>
      <c r="L3000" s="190" t="s">
        <v>146</v>
      </c>
      <c r="M3000" s="190" t="s">
        <v>146</v>
      </c>
      <c r="N3000" s="190" t="s">
        <v>146</v>
      </c>
    </row>
    <row r="3001" spans="1:14" x14ac:dyDescent="0.2">
      <c r="A3001" s="190">
        <v>814009</v>
      </c>
      <c r="B3001" s="190" t="s">
        <v>58</v>
      </c>
      <c r="C3001" s="190" t="s">
        <v>147</v>
      </c>
      <c r="D3001" s="190" t="s">
        <v>147</v>
      </c>
      <c r="E3001" s="190" t="s">
        <v>146</v>
      </c>
      <c r="F3001" s="190" t="s">
        <v>146</v>
      </c>
      <c r="G3001" s="190" t="s">
        <v>147</v>
      </c>
      <c r="H3001" s="190" t="s">
        <v>147</v>
      </c>
      <c r="I3001" s="190" t="s">
        <v>146</v>
      </c>
      <c r="J3001" s="190" t="s">
        <v>146</v>
      </c>
      <c r="K3001" s="190" t="s">
        <v>146</v>
      </c>
      <c r="L3001" s="190" t="s">
        <v>146</v>
      </c>
      <c r="M3001" s="190" t="s">
        <v>146</v>
      </c>
      <c r="N3001" s="190" t="s">
        <v>146</v>
      </c>
    </row>
    <row r="3002" spans="1:14" x14ac:dyDescent="0.2">
      <c r="A3002" s="190">
        <v>814011</v>
      </c>
      <c r="B3002" s="190" t="s">
        <v>58</v>
      </c>
      <c r="C3002" s="190" t="s">
        <v>147</v>
      </c>
      <c r="D3002" s="190" t="s">
        <v>147</v>
      </c>
      <c r="E3002" s="190" t="s">
        <v>147</v>
      </c>
      <c r="F3002" s="190" t="s">
        <v>147</v>
      </c>
      <c r="G3002" s="190" t="s">
        <v>146</v>
      </c>
      <c r="H3002" s="190" t="s">
        <v>147</v>
      </c>
      <c r="I3002" s="190" t="s">
        <v>146</v>
      </c>
      <c r="J3002" s="190" t="s">
        <v>146</v>
      </c>
      <c r="K3002" s="190" t="s">
        <v>146</v>
      </c>
      <c r="L3002" s="190" t="s">
        <v>146</v>
      </c>
      <c r="M3002" s="190" t="s">
        <v>146</v>
      </c>
      <c r="N3002" s="190" t="s">
        <v>146</v>
      </c>
    </row>
    <row r="3003" spans="1:14" x14ac:dyDescent="0.2">
      <c r="A3003" s="190">
        <v>814012</v>
      </c>
      <c r="B3003" s="190" t="s">
        <v>58</v>
      </c>
      <c r="D3003" s="190" t="s">
        <v>147</v>
      </c>
      <c r="E3003" s="190" t="s">
        <v>147</v>
      </c>
      <c r="F3003" s="190" t="s">
        <v>147</v>
      </c>
      <c r="G3003" s="190" t="s">
        <v>147</v>
      </c>
      <c r="H3003" s="190" t="s">
        <v>147</v>
      </c>
      <c r="I3003" s="190" t="s">
        <v>146</v>
      </c>
      <c r="J3003" s="190" t="s">
        <v>146</v>
      </c>
      <c r="K3003" s="190" t="s">
        <v>146</v>
      </c>
      <c r="L3003" s="190" t="s">
        <v>146</v>
      </c>
      <c r="M3003" s="190" t="s">
        <v>146</v>
      </c>
      <c r="N3003" s="190" t="s">
        <v>146</v>
      </c>
    </row>
    <row r="3004" spans="1:14" x14ac:dyDescent="0.2">
      <c r="A3004" s="190">
        <v>814013</v>
      </c>
      <c r="B3004" s="190" t="s">
        <v>58</v>
      </c>
      <c r="D3004" s="190" t="s">
        <v>147</v>
      </c>
      <c r="E3004" s="190" t="s">
        <v>147</v>
      </c>
      <c r="F3004" s="190" t="s">
        <v>147</v>
      </c>
      <c r="G3004" s="190" t="s">
        <v>147</v>
      </c>
      <c r="H3004" s="190" t="s">
        <v>147</v>
      </c>
      <c r="I3004" s="190" t="s">
        <v>146</v>
      </c>
      <c r="J3004" s="190" t="s">
        <v>146</v>
      </c>
      <c r="K3004" s="190" t="s">
        <v>146</v>
      </c>
      <c r="L3004" s="190" t="s">
        <v>146</v>
      </c>
      <c r="M3004" s="190" t="s">
        <v>146</v>
      </c>
      <c r="N3004" s="190" t="s">
        <v>146</v>
      </c>
    </row>
    <row r="3005" spans="1:14" x14ac:dyDescent="0.2">
      <c r="A3005" s="190">
        <v>814014</v>
      </c>
      <c r="B3005" s="190" t="s">
        <v>58</v>
      </c>
      <c r="C3005" s="190" t="s">
        <v>147</v>
      </c>
      <c r="D3005" s="190" t="s">
        <v>146</v>
      </c>
      <c r="E3005" s="190" t="s">
        <v>147</v>
      </c>
      <c r="F3005" s="190" t="s">
        <v>147</v>
      </c>
      <c r="G3005" s="190" t="s">
        <v>145</v>
      </c>
      <c r="H3005" s="190" t="s">
        <v>145</v>
      </c>
      <c r="I3005" s="190" t="s">
        <v>146</v>
      </c>
      <c r="J3005" s="190" t="s">
        <v>146</v>
      </c>
      <c r="K3005" s="190" t="s">
        <v>146</v>
      </c>
      <c r="L3005" s="190" t="s">
        <v>146</v>
      </c>
      <c r="M3005" s="190" t="s">
        <v>146</v>
      </c>
      <c r="N3005" s="190" t="s">
        <v>146</v>
      </c>
    </row>
    <row r="3006" spans="1:14" x14ac:dyDescent="0.2">
      <c r="A3006" s="190">
        <v>814015</v>
      </c>
      <c r="B3006" s="190" t="s">
        <v>58</v>
      </c>
      <c r="C3006" s="190" t="s">
        <v>145</v>
      </c>
      <c r="D3006" s="190" t="s">
        <v>145</v>
      </c>
      <c r="E3006" s="190" t="s">
        <v>145</v>
      </c>
      <c r="F3006" s="190" t="s">
        <v>145</v>
      </c>
      <c r="H3006" s="190" t="s">
        <v>145</v>
      </c>
      <c r="J3006" s="190" t="s">
        <v>145</v>
      </c>
      <c r="M3006" s="190" t="s">
        <v>145</v>
      </c>
      <c r="N3006" s="190" t="s">
        <v>145</v>
      </c>
    </row>
    <row r="3007" spans="1:14" x14ac:dyDescent="0.2">
      <c r="A3007" s="190">
        <v>814016</v>
      </c>
      <c r="B3007" s="190" t="s">
        <v>58</v>
      </c>
      <c r="C3007" s="190" t="s">
        <v>147</v>
      </c>
      <c r="D3007" s="190" t="s">
        <v>147</v>
      </c>
      <c r="E3007" s="190" t="s">
        <v>147</v>
      </c>
      <c r="F3007" s="190" t="s">
        <v>147</v>
      </c>
      <c r="G3007" s="190" t="s">
        <v>147</v>
      </c>
      <c r="H3007" s="190" t="s">
        <v>147</v>
      </c>
      <c r="I3007" s="190" t="s">
        <v>146</v>
      </c>
      <c r="J3007" s="190" t="s">
        <v>146</v>
      </c>
      <c r="K3007" s="190" t="s">
        <v>147</v>
      </c>
      <c r="L3007" s="190" t="s">
        <v>146</v>
      </c>
      <c r="M3007" s="190" t="s">
        <v>147</v>
      </c>
      <c r="N3007" s="190" t="s">
        <v>146</v>
      </c>
    </row>
    <row r="3008" spans="1:14" x14ac:dyDescent="0.2">
      <c r="A3008" s="190">
        <v>814017</v>
      </c>
      <c r="B3008" s="190" t="s">
        <v>58</v>
      </c>
      <c r="C3008" s="190" t="s">
        <v>147</v>
      </c>
      <c r="D3008" s="190" t="s">
        <v>147</v>
      </c>
      <c r="E3008" s="190" t="s">
        <v>147</v>
      </c>
      <c r="H3008" s="190" t="s">
        <v>147</v>
      </c>
      <c r="I3008" s="190" t="s">
        <v>146</v>
      </c>
      <c r="J3008" s="190" t="s">
        <v>146</v>
      </c>
      <c r="K3008" s="190" t="s">
        <v>146</v>
      </c>
      <c r="L3008" s="190" t="s">
        <v>146</v>
      </c>
      <c r="M3008" s="190" t="s">
        <v>146</v>
      </c>
      <c r="N3008" s="190" t="s">
        <v>146</v>
      </c>
    </row>
    <row r="3009" spans="1:14" x14ac:dyDescent="0.2">
      <c r="A3009" s="190">
        <v>814018</v>
      </c>
      <c r="B3009" s="190" t="s">
        <v>58</v>
      </c>
      <c r="C3009" s="190" t="s">
        <v>147</v>
      </c>
      <c r="D3009" s="190" t="s">
        <v>147</v>
      </c>
      <c r="E3009" s="190" t="s">
        <v>146</v>
      </c>
      <c r="F3009" s="190" t="s">
        <v>147</v>
      </c>
      <c r="G3009" s="190" t="s">
        <v>146</v>
      </c>
      <c r="H3009" s="190" t="s">
        <v>146</v>
      </c>
      <c r="I3009" s="190" t="s">
        <v>146</v>
      </c>
      <c r="J3009" s="190" t="s">
        <v>146</v>
      </c>
      <c r="K3009" s="190" t="s">
        <v>146</v>
      </c>
      <c r="L3009" s="190" t="s">
        <v>146</v>
      </c>
      <c r="M3009" s="190" t="s">
        <v>146</v>
      </c>
      <c r="N3009" s="190" t="s">
        <v>146</v>
      </c>
    </row>
    <row r="3010" spans="1:14" x14ac:dyDescent="0.2">
      <c r="A3010" s="190">
        <v>814019</v>
      </c>
      <c r="B3010" s="190" t="s">
        <v>58</v>
      </c>
      <c r="C3010" s="190" t="s">
        <v>147</v>
      </c>
      <c r="D3010" s="190" t="s">
        <v>147</v>
      </c>
      <c r="E3010" s="190" t="s">
        <v>147</v>
      </c>
      <c r="F3010" s="190" t="s">
        <v>147</v>
      </c>
      <c r="G3010" s="190" t="s">
        <v>146</v>
      </c>
      <c r="H3010" s="190" t="s">
        <v>147</v>
      </c>
      <c r="I3010" s="190" t="s">
        <v>146</v>
      </c>
      <c r="J3010" s="190" t="s">
        <v>146</v>
      </c>
      <c r="K3010" s="190" t="s">
        <v>146</v>
      </c>
      <c r="L3010" s="190" t="s">
        <v>146</v>
      </c>
      <c r="M3010" s="190" t="s">
        <v>146</v>
      </c>
      <c r="N3010" s="190" t="s">
        <v>146</v>
      </c>
    </row>
    <row r="3011" spans="1:14" x14ac:dyDescent="0.2">
      <c r="A3011" s="190">
        <v>814020</v>
      </c>
      <c r="B3011" s="190" t="s">
        <v>58</v>
      </c>
      <c r="C3011" s="190" t="s">
        <v>147</v>
      </c>
      <c r="D3011" s="190" t="s">
        <v>147</v>
      </c>
      <c r="E3011" s="190" t="s">
        <v>147</v>
      </c>
      <c r="F3011" s="190" t="s">
        <v>147</v>
      </c>
      <c r="G3011" s="190" t="s">
        <v>147</v>
      </c>
      <c r="H3011" s="190" t="s">
        <v>147</v>
      </c>
      <c r="I3011" s="190" t="s">
        <v>146</v>
      </c>
      <c r="J3011" s="190" t="s">
        <v>146</v>
      </c>
      <c r="K3011" s="190" t="s">
        <v>146</v>
      </c>
      <c r="L3011" s="190" t="s">
        <v>146</v>
      </c>
      <c r="M3011" s="190" t="s">
        <v>146</v>
      </c>
      <c r="N3011" s="190" t="s">
        <v>146</v>
      </c>
    </row>
    <row r="3012" spans="1:14" x14ac:dyDescent="0.2">
      <c r="A3012" s="190">
        <v>814021</v>
      </c>
      <c r="B3012" s="190" t="s">
        <v>58</v>
      </c>
      <c r="C3012" s="190" t="s">
        <v>147</v>
      </c>
      <c r="D3012" s="190" t="s">
        <v>147</v>
      </c>
      <c r="E3012" s="190" t="s">
        <v>147</v>
      </c>
      <c r="F3012" s="190" t="s">
        <v>147</v>
      </c>
      <c r="G3012" s="190" t="s">
        <v>146</v>
      </c>
      <c r="H3012" s="190" t="s">
        <v>146</v>
      </c>
      <c r="I3012" s="190" t="s">
        <v>147</v>
      </c>
      <c r="J3012" s="190" t="s">
        <v>147</v>
      </c>
      <c r="K3012" s="190" t="s">
        <v>147</v>
      </c>
      <c r="L3012" s="190" t="s">
        <v>147</v>
      </c>
      <c r="M3012" s="190" t="s">
        <v>147</v>
      </c>
      <c r="N3012" s="190" t="s">
        <v>147</v>
      </c>
    </row>
    <row r="3013" spans="1:14" x14ac:dyDescent="0.2">
      <c r="A3013" s="190">
        <v>814023</v>
      </c>
      <c r="B3013" s="190" t="s">
        <v>58</v>
      </c>
      <c r="C3013" s="190" t="s">
        <v>147</v>
      </c>
      <c r="D3013" s="190" t="s">
        <v>147</v>
      </c>
      <c r="E3013" s="190" t="s">
        <v>147</v>
      </c>
      <c r="F3013" s="190" t="s">
        <v>147</v>
      </c>
      <c r="G3013" s="190" t="s">
        <v>147</v>
      </c>
      <c r="H3013" s="190" t="s">
        <v>147</v>
      </c>
      <c r="I3013" s="190" t="s">
        <v>146</v>
      </c>
      <c r="J3013" s="190" t="s">
        <v>146</v>
      </c>
      <c r="K3013" s="190" t="s">
        <v>146</v>
      </c>
      <c r="L3013" s="190" t="s">
        <v>146</v>
      </c>
      <c r="M3013" s="190" t="s">
        <v>146</v>
      </c>
      <c r="N3013" s="190" t="s">
        <v>146</v>
      </c>
    </row>
    <row r="3014" spans="1:14" x14ac:dyDescent="0.2">
      <c r="A3014" s="190">
        <v>814024</v>
      </c>
      <c r="B3014" s="190" t="s">
        <v>58</v>
      </c>
      <c r="C3014" s="190" t="s">
        <v>147</v>
      </c>
      <c r="D3014" s="190" t="s">
        <v>147</v>
      </c>
      <c r="E3014" s="190" t="s">
        <v>147</v>
      </c>
      <c r="F3014" s="190" t="s">
        <v>146</v>
      </c>
      <c r="G3014" s="190" t="s">
        <v>147</v>
      </c>
      <c r="H3014" s="190" t="s">
        <v>147</v>
      </c>
      <c r="I3014" s="190" t="s">
        <v>146</v>
      </c>
      <c r="J3014" s="190" t="s">
        <v>146</v>
      </c>
      <c r="K3014" s="190" t="s">
        <v>146</v>
      </c>
      <c r="L3014" s="190" t="s">
        <v>146</v>
      </c>
      <c r="M3014" s="190" t="s">
        <v>146</v>
      </c>
      <c r="N3014" s="190" t="s">
        <v>146</v>
      </c>
    </row>
    <row r="3015" spans="1:14" x14ac:dyDescent="0.2">
      <c r="A3015" s="190">
        <v>814025</v>
      </c>
      <c r="B3015" s="190" t="s">
        <v>58</v>
      </c>
      <c r="C3015" s="190" t="s">
        <v>147</v>
      </c>
      <c r="D3015" s="190" t="s">
        <v>147</v>
      </c>
      <c r="E3015" s="190" t="s">
        <v>146</v>
      </c>
      <c r="F3015" s="190" t="s">
        <v>146</v>
      </c>
      <c r="G3015" s="190" t="s">
        <v>146</v>
      </c>
      <c r="H3015" s="190" t="s">
        <v>147</v>
      </c>
      <c r="I3015" s="190" t="s">
        <v>146</v>
      </c>
      <c r="J3015" s="190" t="s">
        <v>146</v>
      </c>
      <c r="K3015" s="190" t="s">
        <v>146</v>
      </c>
      <c r="L3015" s="190" t="s">
        <v>146</v>
      </c>
      <c r="M3015" s="190" t="s">
        <v>146</v>
      </c>
      <c r="N3015" s="190" t="s">
        <v>146</v>
      </c>
    </row>
    <row r="3016" spans="1:14" x14ac:dyDescent="0.2">
      <c r="A3016" s="190">
        <v>814026</v>
      </c>
      <c r="B3016" s="190" t="s">
        <v>58</v>
      </c>
      <c r="D3016" s="190" t="s">
        <v>147</v>
      </c>
      <c r="E3016" s="190" t="s">
        <v>147</v>
      </c>
      <c r="F3016" s="190" t="s">
        <v>147</v>
      </c>
      <c r="H3016" s="190" t="s">
        <v>147</v>
      </c>
      <c r="I3016" s="190" t="s">
        <v>145</v>
      </c>
      <c r="J3016" s="190" t="s">
        <v>147</v>
      </c>
      <c r="K3016" s="190" t="s">
        <v>145</v>
      </c>
      <c r="L3016" s="190" t="s">
        <v>147</v>
      </c>
      <c r="M3016" s="190" t="s">
        <v>147</v>
      </c>
      <c r="N3016" s="190" t="s">
        <v>147</v>
      </c>
    </row>
    <row r="3017" spans="1:14" x14ac:dyDescent="0.2">
      <c r="A3017" s="190">
        <v>814027</v>
      </c>
      <c r="B3017" s="190" t="s">
        <v>58</v>
      </c>
      <c r="C3017" s="190" t="s">
        <v>147</v>
      </c>
      <c r="D3017" s="190" t="s">
        <v>147</v>
      </c>
      <c r="E3017" s="190" t="s">
        <v>146</v>
      </c>
      <c r="F3017" s="190" t="s">
        <v>147</v>
      </c>
      <c r="G3017" s="190" t="s">
        <v>147</v>
      </c>
      <c r="H3017" s="190" t="s">
        <v>147</v>
      </c>
      <c r="I3017" s="190" t="s">
        <v>146</v>
      </c>
      <c r="J3017" s="190" t="s">
        <v>146</v>
      </c>
      <c r="K3017" s="190" t="s">
        <v>146</v>
      </c>
      <c r="L3017" s="190" t="s">
        <v>146</v>
      </c>
      <c r="M3017" s="190" t="s">
        <v>146</v>
      </c>
      <c r="N3017" s="190" t="s">
        <v>146</v>
      </c>
    </row>
    <row r="3018" spans="1:14" x14ac:dyDescent="0.2">
      <c r="A3018" s="190">
        <v>814028</v>
      </c>
      <c r="B3018" s="190" t="s">
        <v>58</v>
      </c>
      <c r="C3018" s="190" t="s">
        <v>147</v>
      </c>
      <c r="D3018" s="190" t="s">
        <v>147</v>
      </c>
      <c r="E3018" s="190" t="s">
        <v>147</v>
      </c>
      <c r="F3018" s="190" t="s">
        <v>147</v>
      </c>
      <c r="G3018" s="190" t="s">
        <v>147</v>
      </c>
      <c r="H3018" s="190" t="s">
        <v>147</v>
      </c>
      <c r="I3018" s="190" t="s">
        <v>147</v>
      </c>
      <c r="J3018" s="190" t="s">
        <v>146</v>
      </c>
      <c r="K3018" s="190" t="s">
        <v>146</v>
      </c>
      <c r="L3018" s="190" t="s">
        <v>146</v>
      </c>
      <c r="M3018" s="190" t="s">
        <v>146</v>
      </c>
      <c r="N3018" s="190" t="s">
        <v>146</v>
      </c>
    </row>
    <row r="3019" spans="1:14" x14ac:dyDescent="0.2">
      <c r="A3019" s="190">
        <v>814029</v>
      </c>
      <c r="B3019" s="190" t="s">
        <v>58</v>
      </c>
      <c r="C3019" s="190" t="s">
        <v>147</v>
      </c>
      <c r="D3019" s="190" t="s">
        <v>147</v>
      </c>
      <c r="E3019" s="190" t="s">
        <v>147</v>
      </c>
      <c r="F3019" s="190" t="s">
        <v>147</v>
      </c>
      <c r="G3019" s="190" t="s">
        <v>147</v>
      </c>
      <c r="H3019" s="190" t="s">
        <v>147</v>
      </c>
      <c r="I3019" s="190" t="s">
        <v>146</v>
      </c>
      <c r="J3019" s="190" t="s">
        <v>146</v>
      </c>
      <c r="K3019" s="190" t="s">
        <v>146</v>
      </c>
      <c r="L3019" s="190" t="s">
        <v>146</v>
      </c>
      <c r="M3019" s="190" t="s">
        <v>146</v>
      </c>
      <c r="N3019" s="190" t="s">
        <v>146</v>
      </c>
    </row>
    <row r="3020" spans="1:14" x14ac:dyDescent="0.2">
      <c r="A3020" s="190">
        <v>814030</v>
      </c>
      <c r="B3020" s="190" t="s">
        <v>58</v>
      </c>
      <c r="C3020" s="190" t="s">
        <v>147</v>
      </c>
      <c r="D3020" s="190" t="s">
        <v>146</v>
      </c>
      <c r="E3020" s="190" t="s">
        <v>147</v>
      </c>
      <c r="F3020" s="190" t="s">
        <v>147</v>
      </c>
      <c r="H3020" s="190" t="s">
        <v>147</v>
      </c>
      <c r="I3020" s="190" t="s">
        <v>146</v>
      </c>
      <c r="J3020" s="190" t="s">
        <v>146</v>
      </c>
      <c r="K3020" s="190" t="s">
        <v>146</v>
      </c>
      <c r="L3020" s="190" t="s">
        <v>146</v>
      </c>
      <c r="M3020" s="190" t="s">
        <v>146</v>
      </c>
      <c r="N3020" s="190" t="s">
        <v>146</v>
      </c>
    </row>
    <row r="3021" spans="1:14" x14ac:dyDescent="0.2">
      <c r="A3021" s="190">
        <v>814031</v>
      </c>
      <c r="B3021" s="190" t="s">
        <v>58</v>
      </c>
      <c r="C3021" s="190" t="s">
        <v>147</v>
      </c>
      <c r="D3021" s="190" t="s">
        <v>147</v>
      </c>
      <c r="E3021" s="190" t="s">
        <v>147</v>
      </c>
      <c r="F3021" s="190" t="s">
        <v>146</v>
      </c>
      <c r="G3021" s="190" t="s">
        <v>147</v>
      </c>
      <c r="H3021" s="190" t="s">
        <v>147</v>
      </c>
      <c r="I3021" s="190" t="s">
        <v>146</v>
      </c>
      <c r="J3021" s="190" t="s">
        <v>146</v>
      </c>
      <c r="K3021" s="190" t="s">
        <v>146</v>
      </c>
      <c r="L3021" s="190" t="s">
        <v>146</v>
      </c>
      <c r="M3021" s="190" t="s">
        <v>146</v>
      </c>
      <c r="N3021" s="190" t="s">
        <v>146</v>
      </c>
    </row>
    <row r="3022" spans="1:14" x14ac:dyDescent="0.2">
      <c r="A3022" s="190">
        <v>814032</v>
      </c>
      <c r="B3022" s="190" t="s">
        <v>58</v>
      </c>
      <c r="C3022" s="190" t="s">
        <v>145</v>
      </c>
      <c r="D3022" s="190" t="s">
        <v>145</v>
      </c>
      <c r="E3022" s="190" t="s">
        <v>145</v>
      </c>
      <c r="F3022" s="190" t="s">
        <v>145</v>
      </c>
      <c r="G3022" s="190" t="s">
        <v>145</v>
      </c>
      <c r="H3022" s="190" t="s">
        <v>145</v>
      </c>
      <c r="I3022" s="190" t="s">
        <v>145</v>
      </c>
      <c r="J3022" s="190" t="s">
        <v>145</v>
      </c>
      <c r="K3022" s="190" t="s">
        <v>145</v>
      </c>
      <c r="L3022" s="190" t="s">
        <v>145</v>
      </c>
      <c r="M3022" s="190" t="s">
        <v>145</v>
      </c>
      <c r="N3022" s="190" t="s">
        <v>145</v>
      </c>
    </row>
    <row r="3023" spans="1:14" x14ac:dyDescent="0.2">
      <c r="A3023" s="190">
        <v>814033</v>
      </c>
      <c r="B3023" s="190" t="s">
        <v>58</v>
      </c>
      <c r="D3023" s="190" t="s">
        <v>146</v>
      </c>
      <c r="E3023" s="190" t="s">
        <v>147</v>
      </c>
      <c r="F3023" s="190" t="s">
        <v>147</v>
      </c>
      <c r="H3023" s="190" t="s">
        <v>147</v>
      </c>
      <c r="I3023" s="190" t="s">
        <v>146</v>
      </c>
      <c r="J3023" s="190" t="s">
        <v>146</v>
      </c>
      <c r="K3023" s="190" t="s">
        <v>146</v>
      </c>
      <c r="L3023" s="190" t="s">
        <v>146</v>
      </c>
      <c r="M3023" s="190" t="s">
        <v>146</v>
      </c>
      <c r="N3023" s="190" t="s">
        <v>146</v>
      </c>
    </row>
    <row r="3024" spans="1:14" x14ac:dyDescent="0.2">
      <c r="A3024" s="190">
        <v>814034</v>
      </c>
      <c r="B3024" s="190" t="s">
        <v>58</v>
      </c>
      <c r="C3024" s="190" t="s">
        <v>146</v>
      </c>
      <c r="D3024" s="190" t="s">
        <v>146</v>
      </c>
      <c r="E3024" s="190" t="s">
        <v>146</v>
      </c>
      <c r="F3024" s="190" t="s">
        <v>146</v>
      </c>
      <c r="G3024" s="190" t="s">
        <v>146</v>
      </c>
      <c r="H3024" s="190" t="s">
        <v>146</v>
      </c>
      <c r="I3024" s="190" t="s">
        <v>146</v>
      </c>
      <c r="J3024" s="190" t="s">
        <v>146</v>
      </c>
      <c r="K3024" s="190" t="s">
        <v>146</v>
      </c>
      <c r="L3024" s="190" t="s">
        <v>146</v>
      </c>
      <c r="M3024" s="190" t="s">
        <v>146</v>
      </c>
      <c r="N3024" s="190" t="s">
        <v>146</v>
      </c>
    </row>
    <row r="3025" spans="1:14" x14ac:dyDescent="0.2">
      <c r="A3025" s="190">
        <v>814035</v>
      </c>
      <c r="B3025" s="190" t="s">
        <v>58</v>
      </c>
      <c r="C3025" s="190" t="s">
        <v>147</v>
      </c>
      <c r="D3025" s="190" t="s">
        <v>146</v>
      </c>
      <c r="E3025" s="190" t="s">
        <v>146</v>
      </c>
      <c r="F3025" s="190" t="s">
        <v>147</v>
      </c>
      <c r="G3025" s="190" t="s">
        <v>146</v>
      </c>
      <c r="H3025" s="190" t="s">
        <v>146</v>
      </c>
      <c r="I3025" s="190" t="s">
        <v>146</v>
      </c>
      <c r="J3025" s="190" t="s">
        <v>146</v>
      </c>
      <c r="K3025" s="190" t="s">
        <v>146</v>
      </c>
      <c r="L3025" s="190" t="s">
        <v>146</v>
      </c>
      <c r="M3025" s="190" t="s">
        <v>146</v>
      </c>
      <c r="N3025" s="190" t="s">
        <v>146</v>
      </c>
    </row>
    <row r="3026" spans="1:14" x14ac:dyDescent="0.2">
      <c r="A3026" s="190">
        <v>814036</v>
      </c>
      <c r="B3026" s="190" t="s">
        <v>58</v>
      </c>
      <c r="C3026" s="190" t="s">
        <v>147</v>
      </c>
      <c r="D3026" s="190" t="s">
        <v>147</v>
      </c>
      <c r="E3026" s="190" t="s">
        <v>146</v>
      </c>
      <c r="F3026" s="190" t="s">
        <v>147</v>
      </c>
      <c r="G3026" s="190" t="s">
        <v>147</v>
      </c>
      <c r="H3026" s="190" t="s">
        <v>147</v>
      </c>
      <c r="I3026" s="190" t="s">
        <v>146</v>
      </c>
      <c r="J3026" s="190" t="s">
        <v>146</v>
      </c>
      <c r="K3026" s="190" t="s">
        <v>146</v>
      </c>
      <c r="L3026" s="190" t="s">
        <v>146</v>
      </c>
      <c r="M3026" s="190" t="s">
        <v>146</v>
      </c>
      <c r="N3026" s="190" t="s">
        <v>146</v>
      </c>
    </row>
    <row r="3027" spans="1:14" x14ac:dyDescent="0.2">
      <c r="A3027" s="190">
        <v>814037</v>
      </c>
      <c r="B3027" s="190" t="s">
        <v>58</v>
      </c>
      <c r="C3027" s="190" t="s">
        <v>147</v>
      </c>
      <c r="D3027" s="190" t="s">
        <v>147</v>
      </c>
      <c r="E3027" s="190" t="s">
        <v>146</v>
      </c>
      <c r="F3027" s="190" t="s">
        <v>147</v>
      </c>
      <c r="G3027" s="190" t="s">
        <v>147</v>
      </c>
      <c r="H3027" s="190" t="s">
        <v>147</v>
      </c>
      <c r="I3027" s="190" t="s">
        <v>146</v>
      </c>
      <c r="J3027" s="190" t="s">
        <v>146</v>
      </c>
      <c r="K3027" s="190" t="s">
        <v>146</v>
      </c>
      <c r="L3027" s="190" t="s">
        <v>146</v>
      </c>
      <c r="M3027" s="190" t="s">
        <v>146</v>
      </c>
      <c r="N3027" s="190" t="s">
        <v>146</v>
      </c>
    </row>
    <row r="3028" spans="1:14" x14ac:dyDescent="0.2">
      <c r="A3028" s="190">
        <v>814038</v>
      </c>
      <c r="B3028" s="190" t="s">
        <v>58</v>
      </c>
      <c r="C3028" s="190" t="s">
        <v>146</v>
      </c>
      <c r="D3028" s="190" t="s">
        <v>147</v>
      </c>
      <c r="E3028" s="190" t="s">
        <v>147</v>
      </c>
      <c r="F3028" s="190" t="s">
        <v>147</v>
      </c>
      <c r="G3028" s="190" t="s">
        <v>147</v>
      </c>
      <c r="H3028" s="190" t="s">
        <v>147</v>
      </c>
      <c r="I3028" s="190" t="s">
        <v>146</v>
      </c>
      <c r="J3028" s="190" t="s">
        <v>146</v>
      </c>
      <c r="K3028" s="190" t="s">
        <v>146</v>
      </c>
      <c r="L3028" s="190" t="s">
        <v>146</v>
      </c>
      <c r="M3028" s="190" t="s">
        <v>146</v>
      </c>
      <c r="N3028" s="190" t="s">
        <v>146</v>
      </c>
    </row>
    <row r="3029" spans="1:14" x14ac:dyDescent="0.2">
      <c r="A3029" s="190">
        <v>814039</v>
      </c>
      <c r="B3029" s="190" t="s">
        <v>58</v>
      </c>
      <c r="C3029" s="190" t="s">
        <v>147</v>
      </c>
      <c r="D3029" s="190" t="s">
        <v>147</v>
      </c>
      <c r="F3029" s="190" t="s">
        <v>147</v>
      </c>
      <c r="G3029" s="190" t="s">
        <v>147</v>
      </c>
      <c r="H3029" s="190" t="s">
        <v>147</v>
      </c>
      <c r="I3029" s="190" t="s">
        <v>147</v>
      </c>
      <c r="K3029" s="190" t="s">
        <v>147</v>
      </c>
      <c r="L3029" s="190" t="s">
        <v>147</v>
      </c>
      <c r="M3029" s="190" t="s">
        <v>147</v>
      </c>
      <c r="N3029" s="190" t="s">
        <v>147</v>
      </c>
    </row>
    <row r="3030" spans="1:14" x14ac:dyDescent="0.2">
      <c r="A3030" s="190">
        <v>814040</v>
      </c>
      <c r="B3030" s="190" t="s">
        <v>58</v>
      </c>
      <c r="C3030" s="190" t="s">
        <v>147</v>
      </c>
      <c r="D3030" s="190" t="s">
        <v>147</v>
      </c>
      <c r="E3030" s="190" t="s">
        <v>146</v>
      </c>
      <c r="F3030" s="190" t="s">
        <v>147</v>
      </c>
      <c r="G3030" s="190" t="s">
        <v>147</v>
      </c>
      <c r="H3030" s="190" t="s">
        <v>147</v>
      </c>
      <c r="I3030" s="190" t="s">
        <v>146</v>
      </c>
      <c r="J3030" s="190" t="s">
        <v>146</v>
      </c>
      <c r="K3030" s="190" t="s">
        <v>146</v>
      </c>
      <c r="L3030" s="190" t="s">
        <v>146</v>
      </c>
      <c r="M3030" s="190" t="s">
        <v>146</v>
      </c>
      <c r="N3030" s="190" t="s">
        <v>146</v>
      </c>
    </row>
    <row r="3031" spans="1:14" x14ac:dyDescent="0.2">
      <c r="A3031" s="190">
        <v>814041</v>
      </c>
      <c r="B3031" s="190" t="s">
        <v>58</v>
      </c>
      <c r="C3031" s="190" t="s">
        <v>147</v>
      </c>
      <c r="D3031" s="190" t="s">
        <v>147</v>
      </c>
      <c r="E3031" s="190" t="s">
        <v>147</v>
      </c>
      <c r="F3031" s="190" t="s">
        <v>147</v>
      </c>
      <c r="G3031" s="190" t="s">
        <v>147</v>
      </c>
      <c r="H3031" s="190" t="s">
        <v>146</v>
      </c>
      <c r="I3031" s="190" t="s">
        <v>146</v>
      </c>
      <c r="J3031" s="190" t="s">
        <v>146</v>
      </c>
      <c r="K3031" s="190" t="s">
        <v>146</v>
      </c>
      <c r="L3031" s="190" t="s">
        <v>146</v>
      </c>
      <c r="M3031" s="190" t="s">
        <v>146</v>
      </c>
      <c r="N3031" s="190" t="s">
        <v>146</v>
      </c>
    </row>
    <row r="3032" spans="1:14" x14ac:dyDescent="0.2">
      <c r="A3032" s="190">
        <v>814042</v>
      </c>
      <c r="B3032" s="190" t="s">
        <v>58</v>
      </c>
      <c r="C3032" s="190" t="s">
        <v>147</v>
      </c>
      <c r="D3032" s="190" t="s">
        <v>147</v>
      </c>
      <c r="E3032" s="190" t="s">
        <v>147</v>
      </c>
      <c r="F3032" s="190" t="s">
        <v>147</v>
      </c>
      <c r="G3032" s="190" t="s">
        <v>147</v>
      </c>
      <c r="H3032" s="190" t="s">
        <v>147</v>
      </c>
      <c r="I3032" s="190" t="s">
        <v>146</v>
      </c>
      <c r="J3032" s="190" t="s">
        <v>146</v>
      </c>
      <c r="K3032" s="190" t="s">
        <v>146</v>
      </c>
      <c r="L3032" s="190" t="s">
        <v>146</v>
      </c>
      <c r="M3032" s="190" t="s">
        <v>146</v>
      </c>
      <c r="N3032" s="190" t="s">
        <v>146</v>
      </c>
    </row>
    <row r="3033" spans="1:14" x14ac:dyDescent="0.2">
      <c r="A3033" s="190">
        <v>814043</v>
      </c>
      <c r="B3033" s="190" t="s">
        <v>58</v>
      </c>
      <c r="D3033" s="190" t="s">
        <v>146</v>
      </c>
      <c r="E3033" s="190" t="s">
        <v>146</v>
      </c>
      <c r="F3033" s="190" t="s">
        <v>147</v>
      </c>
      <c r="G3033" s="190" t="s">
        <v>147</v>
      </c>
      <c r="H3033" s="190" t="s">
        <v>147</v>
      </c>
      <c r="I3033" s="190" t="s">
        <v>146</v>
      </c>
      <c r="J3033" s="190" t="s">
        <v>146</v>
      </c>
      <c r="K3033" s="190" t="s">
        <v>146</v>
      </c>
      <c r="L3033" s="190" t="s">
        <v>146</v>
      </c>
      <c r="M3033" s="190" t="s">
        <v>146</v>
      </c>
      <c r="N3033" s="190" t="s">
        <v>146</v>
      </c>
    </row>
    <row r="3034" spans="1:14" x14ac:dyDescent="0.2">
      <c r="A3034" s="190">
        <v>814044</v>
      </c>
      <c r="B3034" s="190" t="s">
        <v>58</v>
      </c>
      <c r="C3034" s="190" t="s">
        <v>146</v>
      </c>
      <c r="D3034" s="190" t="s">
        <v>146</v>
      </c>
      <c r="E3034" s="190" t="s">
        <v>146</v>
      </c>
      <c r="F3034" s="190" t="s">
        <v>146</v>
      </c>
      <c r="G3034" s="190" t="s">
        <v>146</v>
      </c>
      <c r="H3034" s="190" t="s">
        <v>146</v>
      </c>
      <c r="I3034" s="190" t="s">
        <v>146</v>
      </c>
      <c r="J3034" s="190" t="s">
        <v>146</v>
      </c>
      <c r="K3034" s="190" t="s">
        <v>146</v>
      </c>
      <c r="L3034" s="190" t="s">
        <v>146</v>
      </c>
      <c r="M3034" s="190" t="s">
        <v>146</v>
      </c>
      <c r="N3034" s="190" t="s">
        <v>146</v>
      </c>
    </row>
    <row r="3035" spans="1:14" x14ac:dyDescent="0.2">
      <c r="A3035" s="190">
        <v>814045</v>
      </c>
      <c r="B3035" s="190" t="s">
        <v>58</v>
      </c>
      <c r="C3035" s="190" t="s">
        <v>147</v>
      </c>
      <c r="D3035" s="190" t="s">
        <v>147</v>
      </c>
      <c r="E3035" s="190" t="s">
        <v>147</v>
      </c>
      <c r="F3035" s="190" t="s">
        <v>147</v>
      </c>
      <c r="G3035" s="190" t="s">
        <v>147</v>
      </c>
      <c r="H3035" s="190" t="s">
        <v>146</v>
      </c>
      <c r="I3035" s="190" t="s">
        <v>146</v>
      </c>
      <c r="J3035" s="190" t="s">
        <v>146</v>
      </c>
      <c r="K3035" s="190" t="s">
        <v>146</v>
      </c>
      <c r="L3035" s="190" t="s">
        <v>146</v>
      </c>
      <c r="M3035" s="190" t="s">
        <v>146</v>
      </c>
      <c r="N3035" s="190" t="s">
        <v>146</v>
      </c>
    </row>
    <row r="3036" spans="1:14" x14ac:dyDescent="0.2">
      <c r="A3036" s="190">
        <v>814046</v>
      </c>
      <c r="B3036" s="190" t="s">
        <v>58</v>
      </c>
      <c r="D3036" s="190" t="s">
        <v>146</v>
      </c>
      <c r="E3036" s="190" t="s">
        <v>147</v>
      </c>
      <c r="F3036" s="190" t="s">
        <v>147</v>
      </c>
      <c r="G3036" s="190" t="s">
        <v>147</v>
      </c>
      <c r="H3036" s="190" t="s">
        <v>147</v>
      </c>
      <c r="I3036" s="190" t="s">
        <v>146</v>
      </c>
      <c r="J3036" s="190" t="s">
        <v>146</v>
      </c>
      <c r="K3036" s="190" t="s">
        <v>146</v>
      </c>
      <c r="L3036" s="190" t="s">
        <v>146</v>
      </c>
      <c r="M3036" s="190" t="s">
        <v>146</v>
      </c>
      <c r="N3036" s="190" t="s">
        <v>146</v>
      </c>
    </row>
    <row r="3037" spans="1:14" x14ac:dyDescent="0.2">
      <c r="A3037" s="190">
        <v>814048</v>
      </c>
      <c r="B3037" s="190" t="s">
        <v>58</v>
      </c>
      <c r="C3037" s="190" t="s">
        <v>147</v>
      </c>
      <c r="D3037" s="190" t="s">
        <v>146</v>
      </c>
      <c r="E3037" s="190" t="s">
        <v>147</v>
      </c>
      <c r="F3037" s="190" t="s">
        <v>147</v>
      </c>
      <c r="G3037" s="190" t="s">
        <v>147</v>
      </c>
      <c r="H3037" s="190" t="s">
        <v>147</v>
      </c>
      <c r="I3037" s="190" t="s">
        <v>146</v>
      </c>
      <c r="J3037" s="190" t="s">
        <v>146</v>
      </c>
      <c r="K3037" s="190" t="s">
        <v>146</v>
      </c>
      <c r="L3037" s="190" t="s">
        <v>146</v>
      </c>
      <c r="M3037" s="190" t="s">
        <v>146</v>
      </c>
      <c r="N3037" s="190" t="s">
        <v>146</v>
      </c>
    </row>
    <row r="3038" spans="1:14" x14ac:dyDescent="0.2">
      <c r="A3038" s="190">
        <v>814049</v>
      </c>
      <c r="B3038" s="190" t="s">
        <v>58</v>
      </c>
      <c r="D3038" s="190" t="s">
        <v>146</v>
      </c>
      <c r="E3038" s="190" t="s">
        <v>147</v>
      </c>
      <c r="F3038" s="190" t="s">
        <v>147</v>
      </c>
      <c r="G3038" s="190" t="s">
        <v>147</v>
      </c>
      <c r="H3038" s="190" t="s">
        <v>147</v>
      </c>
      <c r="I3038" s="190" t="s">
        <v>146</v>
      </c>
      <c r="J3038" s="190" t="s">
        <v>146</v>
      </c>
      <c r="K3038" s="190" t="s">
        <v>146</v>
      </c>
      <c r="L3038" s="190" t="s">
        <v>146</v>
      </c>
      <c r="M3038" s="190" t="s">
        <v>146</v>
      </c>
      <c r="N3038" s="190" t="s">
        <v>146</v>
      </c>
    </row>
    <row r="3039" spans="1:14" x14ac:dyDescent="0.2">
      <c r="A3039" s="190">
        <v>814050</v>
      </c>
      <c r="B3039" s="190" t="s">
        <v>58</v>
      </c>
      <c r="D3039" s="190" t="s">
        <v>147</v>
      </c>
      <c r="E3039" s="190" t="s">
        <v>147</v>
      </c>
      <c r="F3039" s="190" t="s">
        <v>146</v>
      </c>
      <c r="G3039" s="190" t="s">
        <v>147</v>
      </c>
      <c r="H3039" s="190" t="s">
        <v>146</v>
      </c>
      <c r="I3039" s="190" t="s">
        <v>146</v>
      </c>
      <c r="J3039" s="190" t="s">
        <v>146</v>
      </c>
      <c r="K3039" s="190" t="s">
        <v>146</v>
      </c>
      <c r="L3039" s="190" t="s">
        <v>146</v>
      </c>
      <c r="M3039" s="190" t="s">
        <v>146</v>
      </c>
      <c r="N3039" s="190" t="s">
        <v>146</v>
      </c>
    </row>
    <row r="3040" spans="1:14" x14ac:dyDescent="0.2">
      <c r="A3040" s="190">
        <v>814051</v>
      </c>
      <c r="B3040" s="190" t="s">
        <v>58</v>
      </c>
      <c r="C3040" s="190" t="s">
        <v>145</v>
      </c>
      <c r="F3040" s="190" t="s">
        <v>145</v>
      </c>
      <c r="I3040" s="190" t="s">
        <v>147</v>
      </c>
      <c r="J3040" s="190" t="s">
        <v>145</v>
      </c>
      <c r="K3040" s="190" t="s">
        <v>147</v>
      </c>
      <c r="L3040" s="190" t="s">
        <v>147</v>
      </c>
      <c r="M3040" s="190" t="s">
        <v>146</v>
      </c>
    </row>
    <row r="3041" spans="1:14" x14ac:dyDescent="0.2">
      <c r="A3041" s="190">
        <v>814052</v>
      </c>
      <c r="B3041" s="190" t="s">
        <v>58</v>
      </c>
      <c r="C3041" s="190" t="s">
        <v>147</v>
      </c>
      <c r="D3041" s="190" t="s">
        <v>147</v>
      </c>
      <c r="E3041" s="190" t="s">
        <v>147</v>
      </c>
      <c r="F3041" s="190" t="s">
        <v>147</v>
      </c>
      <c r="G3041" s="190" t="s">
        <v>146</v>
      </c>
      <c r="H3041" s="190" t="s">
        <v>147</v>
      </c>
      <c r="I3041" s="190" t="s">
        <v>146</v>
      </c>
      <c r="J3041" s="190" t="s">
        <v>146</v>
      </c>
      <c r="K3041" s="190" t="s">
        <v>146</v>
      </c>
      <c r="L3041" s="190" t="s">
        <v>146</v>
      </c>
      <c r="M3041" s="190" t="s">
        <v>146</v>
      </c>
      <c r="N3041" s="190" t="s">
        <v>146</v>
      </c>
    </row>
    <row r="3042" spans="1:14" x14ac:dyDescent="0.2">
      <c r="A3042" s="190">
        <v>814053</v>
      </c>
      <c r="B3042" s="190" t="s">
        <v>58</v>
      </c>
      <c r="C3042" s="190" t="s">
        <v>147</v>
      </c>
      <c r="D3042" s="190" t="s">
        <v>147</v>
      </c>
      <c r="E3042" s="190" t="s">
        <v>147</v>
      </c>
      <c r="F3042" s="190" t="s">
        <v>146</v>
      </c>
      <c r="G3042" s="190" t="s">
        <v>147</v>
      </c>
      <c r="H3042" s="190" t="s">
        <v>147</v>
      </c>
      <c r="I3042" s="190" t="s">
        <v>147</v>
      </c>
      <c r="J3042" s="190" t="s">
        <v>146</v>
      </c>
      <c r="K3042" s="190" t="s">
        <v>146</v>
      </c>
      <c r="L3042" s="190" t="s">
        <v>147</v>
      </c>
      <c r="M3042" s="190" t="s">
        <v>147</v>
      </c>
      <c r="N3042" s="190" t="s">
        <v>147</v>
      </c>
    </row>
    <row r="3043" spans="1:14" x14ac:dyDescent="0.2">
      <c r="A3043" s="190">
        <v>814054</v>
      </c>
      <c r="B3043" s="190" t="s">
        <v>58</v>
      </c>
      <c r="C3043" s="190" t="s">
        <v>147</v>
      </c>
      <c r="D3043" s="190" t="s">
        <v>147</v>
      </c>
      <c r="E3043" s="190" t="s">
        <v>147</v>
      </c>
      <c r="F3043" s="190" t="s">
        <v>147</v>
      </c>
      <c r="G3043" s="190" t="s">
        <v>147</v>
      </c>
      <c r="H3043" s="190" t="s">
        <v>147</v>
      </c>
      <c r="I3043" s="190" t="s">
        <v>146</v>
      </c>
      <c r="J3043" s="190" t="s">
        <v>146</v>
      </c>
      <c r="K3043" s="190" t="s">
        <v>146</v>
      </c>
      <c r="L3043" s="190" t="s">
        <v>146</v>
      </c>
      <c r="M3043" s="190" t="s">
        <v>146</v>
      </c>
      <c r="N3043" s="190" t="s">
        <v>146</v>
      </c>
    </row>
    <row r="3044" spans="1:14" x14ac:dyDescent="0.2">
      <c r="A3044" s="190">
        <v>814055</v>
      </c>
      <c r="B3044" s="190" t="s">
        <v>58</v>
      </c>
      <c r="C3044" s="190" t="s">
        <v>147</v>
      </c>
      <c r="D3044" s="190" t="s">
        <v>147</v>
      </c>
      <c r="E3044" s="190" t="s">
        <v>147</v>
      </c>
      <c r="F3044" s="190" t="s">
        <v>145</v>
      </c>
      <c r="G3044" s="190" t="s">
        <v>145</v>
      </c>
      <c r="H3044" s="190" t="s">
        <v>145</v>
      </c>
      <c r="I3044" s="190" t="s">
        <v>147</v>
      </c>
      <c r="J3044" s="190" t="s">
        <v>147</v>
      </c>
      <c r="K3044" s="190" t="s">
        <v>147</v>
      </c>
      <c r="L3044" s="190" t="s">
        <v>147</v>
      </c>
      <c r="M3044" s="190" t="s">
        <v>147</v>
      </c>
      <c r="N3044" s="190" t="s">
        <v>147</v>
      </c>
    </row>
    <row r="3045" spans="1:14" x14ac:dyDescent="0.2">
      <c r="A3045" s="190">
        <v>814056</v>
      </c>
      <c r="B3045" s="190" t="s">
        <v>58</v>
      </c>
      <c r="C3045" s="190" t="s">
        <v>147</v>
      </c>
      <c r="D3045" s="190" t="s">
        <v>146</v>
      </c>
      <c r="E3045" s="190" t="s">
        <v>147</v>
      </c>
      <c r="F3045" s="190" t="s">
        <v>147</v>
      </c>
      <c r="G3045" s="190" t="s">
        <v>147</v>
      </c>
      <c r="H3045" s="190" t="s">
        <v>146</v>
      </c>
      <c r="I3045" s="190" t="s">
        <v>146</v>
      </c>
      <c r="J3045" s="190" t="s">
        <v>146</v>
      </c>
      <c r="K3045" s="190" t="s">
        <v>146</v>
      </c>
      <c r="L3045" s="190" t="s">
        <v>146</v>
      </c>
      <c r="M3045" s="190" t="s">
        <v>146</v>
      </c>
      <c r="N3045" s="190" t="s">
        <v>146</v>
      </c>
    </row>
    <row r="3046" spans="1:14" x14ac:dyDescent="0.2">
      <c r="A3046" s="190">
        <v>814057</v>
      </c>
      <c r="B3046" s="190" t="s">
        <v>58</v>
      </c>
      <c r="C3046" s="190" t="s">
        <v>147</v>
      </c>
      <c r="D3046" s="190" t="s">
        <v>147</v>
      </c>
      <c r="E3046" s="190" t="s">
        <v>147</v>
      </c>
      <c r="F3046" s="190" t="s">
        <v>147</v>
      </c>
      <c r="G3046" s="190" t="s">
        <v>147</v>
      </c>
      <c r="H3046" s="190" t="s">
        <v>146</v>
      </c>
      <c r="I3046" s="190" t="s">
        <v>146</v>
      </c>
      <c r="J3046" s="190" t="s">
        <v>146</v>
      </c>
      <c r="K3046" s="190" t="s">
        <v>146</v>
      </c>
      <c r="L3046" s="190" t="s">
        <v>146</v>
      </c>
      <c r="M3046" s="190" t="s">
        <v>146</v>
      </c>
      <c r="N3046" s="190" t="s">
        <v>146</v>
      </c>
    </row>
    <row r="3047" spans="1:14" x14ac:dyDescent="0.2">
      <c r="A3047" s="190">
        <v>814058</v>
      </c>
      <c r="B3047" s="190" t="s">
        <v>58</v>
      </c>
      <c r="C3047" s="190" t="s">
        <v>146</v>
      </c>
      <c r="D3047" s="190" t="s">
        <v>147</v>
      </c>
      <c r="E3047" s="190" t="s">
        <v>147</v>
      </c>
      <c r="F3047" s="190" t="s">
        <v>147</v>
      </c>
      <c r="G3047" s="190" t="s">
        <v>147</v>
      </c>
      <c r="H3047" s="190" t="s">
        <v>146</v>
      </c>
      <c r="I3047" s="190" t="s">
        <v>146</v>
      </c>
      <c r="J3047" s="190" t="s">
        <v>146</v>
      </c>
      <c r="K3047" s="190" t="s">
        <v>146</v>
      </c>
      <c r="L3047" s="190" t="s">
        <v>146</v>
      </c>
      <c r="M3047" s="190" t="s">
        <v>146</v>
      </c>
      <c r="N3047" s="190" t="s">
        <v>146</v>
      </c>
    </row>
    <row r="3048" spans="1:14" x14ac:dyDescent="0.2">
      <c r="A3048" s="190">
        <v>814060</v>
      </c>
      <c r="B3048" s="190" t="s">
        <v>58</v>
      </c>
      <c r="C3048" s="190" t="s">
        <v>147</v>
      </c>
      <c r="D3048" s="190" t="s">
        <v>146</v>
      </c>
      <c r="E3048" s="190" t="s">
        <v>147</v>
      </c>
      <c r="F3048" s="190" t="s">
        <v>147</v>
      </c>
      <c r="G3048" s="190" t="s">
        <v>147</v>
      </c>
      <c r="H3048" s="190" t="s">
        <v>147</v>
      </c>
      <c r="J3048" s="190" t="s">
        <v>146</v>
      </c>
      <c r="K3048" s="190" t="s">
        <v>146</v>
      </c>
      <c r="L3048" s="190" t="s">
        <v>146</v>
      </c>
      <c r="M3048" s="190" t="s">
        <v>146</v>
      </c>
      <c r="N3048" s="190" t="s">
        <v>146</v>
      </c>
    </row>
    <row r="3049" spans="1:14" x14ac:dyDescent="0.2">
      <c r="A3049" s="190">
        <v>814063</v>
      </c>
      <c r="B3049" s="190" t="s">
        <v>58</v>
      </c>
      <c r="C3049" s="190" t="s">
        <v>147</v>
      </c>
      <c r="D3049" s="190" t="s">
        <v>147</v>
      </c>
      <c r="E3049" s="190" t="s">
        <v>147</v>
      </c>
      <c r="F3049" s="190" t="s">
        <v>147</v>
      </c>
      <c r="G3049" s="190" t="s">
        <v>147</v>
      </c>
      <c r="H3049" s="190" t="s">
        <v>146</v>
      </c>
      <c r="I3049" s="190" t="s">
        <v>146</v>
      </c>
      <c r="J3049" s="190" t="s">
        <v>145</v>
      </c>
      <c r="K3049" s="190" t="s">
        <v>147</v>
      </c>
      <c r="L3049" s="190" t="s">
        <v>147</v>
      </c>
      <c r="M3049" s="190" t="s">
        <v>146</v>
      </c>
      <c r="N3049" s="190" t="s">
        <v>146</v>
      </c>
    </row>
    <row r="3050" spans="1:14" x14ac:dyDescent="0.2">
      <c r="A3050" s="190">
        <v>814064</v>
      </c>
      <c r="B3050" s="190" t="s">
        <v>58</v>
      </c>
      <c r="E3050" s="190" t="s">
        <v>145</v>
      </c>
      <c r="F3050" s="190" t="s">
        <v>145</v>
      </c>
      <c r="H3050" s="190" t="s">
        <v>147</v>
      </c>
      <c r="I3050" s="190" t="s">
        <v>147</v>
      </c>
      <c r="J3050" s="190" t="s">
        <v>145</v>
      </c>
      <c r="L3050" s="190" t="s">
        <v>146</v>
      </c>
      <c r="M3050" s="190" t="s">
        <v>147</v>
      </c>
      <c r="N3050" s="190" t="s">
        <v>146</v>
      </c>
    </row>
    <row r="3051" spans="1:14" x14ac:dyDescent="0.2">
      <c r="A3051" s="190">
        <v>814065</v>
      </c>
      <c r="B3051" s="190" t="s">
        <v>58</v>
      </c>
      <c r="C3051" s="190" t="s">
        <v>145</v>
      </c>
      <c r="D3051" s="190" t="s">
        <v>145</v>
      </c>
      <c r="E3051" s="190" t="s">
        <v>147</v>
      </c>
      <c r="F3051" s="190" t="s">
        <v>147</v>
      </c>
      <c r="H3051" s="190" t="s">
        <v>145</v>
      </c>
      <c r="I3051" s="190" t="s">
        <v>145</v>
      </c>
      <c r="J3051" s="190" t="s">
        <v>146</v>
      </c>
      <c r="K3051" s="190" t="s">
        <v>147</v>
      </c>
      <c r="L3051" s="190" t="s">
        <v>147</v>
      </c>
      <c r="M3051" s="190" t="s">
        <v>147</v>
      </c>
      <c r="N3051" s="190" t="s">
        <v>145</v>
      </c>
    </row>
    <row r="3052" spans="1:14" x14ac:dyDescent="0.2">
      <c r="A3052" s="190">
        <v>814066</v>
      </c>
      <c r="B3052" s="190" t="s">
        <v>58</v>
      </c>
      <c r="D3052" s="190" t="s">
        <v>147</v>
      </c>
      <c r="E3052" s="190" t="s">
        <v>146</v>
      </c>
      <c r="G3052" s="190" t="s">
        <v>146</v>
      </c>
      <c r="J3052" s="190" t="s">
        <v>147</v>
      </c>
      <c r="K3052" s="190" t="s">
        <v>146</v>
      </c>
      <c r="M3052" s="190" t="s">
        <v>147</v>
      </c>
      <c r="N3052" s="190" t="s">
        <v>147</v>
      </c>
    </row>
    <row r="3053" spans="1:14" x14ac:dyDescent="0.2">
      <c r="A3053" s="190">
        <v>814069</v>
      </c>
      <c r="B3053" s="190" t="s">
        <v>58</v>
      </c>
      <c r="C3053" s="190" t="s">
        <v>147</v>
      </c>
      <c r="D3053" s="190" t="s">
        <v>146</v>
      </c>
      <c r="E3053" s="190" t="s">
        <v>147</v>
      </c>
      <c r="F3053" s="190" t="s">
        <v>147</v>
      </c>
      <c r="I3053" s="190" t="s">
        <v>146</v>
      </c>
      <c r="K3053" s="190" t="s">
        <v>147</v>
      </c>
      <c r="L3053" s="190" t="s">
        <v>147</v>
      </c>
    </row>
    <row r="3054" spans="1:14" x14ac:dyDescent="0.2">
      <c r="A3054" s="190">
        <v>814070</v>
      </c>
      <c r="B3054" s="190" t="s">
        <v>58</v>
      </c>
      <c r="C3054" s="190" t="s">
        <v>146</v>
      </c>
      <c r="D3054" s="190" t="s">
        <v>147</v>
      </c>
      <c r="E3054" s="190" t="s">
        <v>147</v>
      </c>
      <c r="F3054" s="190" t="s">
        <v>147</v>
      </c>
      <c r="G3054" s="190" t="s">
        <v>147</v>
      </c>
      <c r="H3054" s="190" t="s">
        <v>147</v>
      </c>
      <c r="I3054" s="190" t="s">
        <v>146</v>
      </c>
      <c r="J3054" s="190" t="s">
        <v>146</v>
      </c>
      <c r="K3054" s="190" t="s">
        <v>146</v>
      </c>
      <c r="L3054" s="190" t="s">
        <v>146</v>
      </c>
      <c r="M3054" s="190" t="s">
        <v>146</v>
      </c>
      <c r="N3054" s="190" t="s">
        <v>146</v>
      </c>
    </row>
    <row r="3055" spans="1:14" x14ac:dyDescent="0.2">
      <c r="A3055" s="190">
        <v>814073</v>
      </c>
      <c r="B3055" s="190" t="s">
        <v>58</v>
      </c>
      <c r="D3055" s="190" t="s">
        <v>147</v>
      </c>
      <c r="E3055" s="190" t="s">
        <v>147</v>
      </c>
      <c r="F3055" s="190" t="s">
        <v>147</v>
      </c>
      <c r="G3055" s="190" t="s">
        <v>147</v>
      </c>
      <c r="H3055" s="190" t="s">
        <v>147</v>
      </c>
      <c r="I3055" s="190" t="s">
        <v>146</v>
      </c>
      <c r="J3055" s="190" t="s">
        <v>146</v>
      </c>
      <c r="K3055" s="190" t="s">
        <v>146</v>
      </c>
      <c r="L3055" s="190" t="s">
        <v>146</v>
      </c>
      <c r="M3055" s="190" t="s">
        <v>146</v>
      </c>
      <c r="N3055" s="190" t="s">
        <v>146</v>
      </c>
    </row>
    <row r="3056" spans="1:14" x14ac:dyDescent="0.2">
      <c r="A3056" s="190">
        <v>814074</v>
      </c>
      <c r="B3056" s="190" t="s">
        <v>58</v>
      </c>
      <c r="C3056" s="190" t="s">
        <v>147</v>
      </c>
      <c r="D3056" s="190" t="s">
        <v>147</v>
      </c>
      <c r="E3056" s="190" t="s">
        <v>146</v>
      </c>
      <c r="F3056" s="190" t="s">
        <v>147</v>
      </c>
      <c r="I3056" s="190" t="s">
        <v>147</v>
      </c>
      <c r="J3056" s="190" t="s">
        <v>147</v>
      </c>
      <c r="K3056" s="190" t="s">
        <v>147</v>
      </c>
      <c r="L3056" s="190" t="s">
        <v>147</v>
      </c>
      <c r="M3056" s="190" t="s">
        <v>147</v>
      </c>
    </row>
    <row r="3057" spans="1:14" x14ac:dyDescent="0.2">
      <c r="A3057" s="190">
        <v>814075</v>
      </c>
      <c r="B3057" s="190" t="s">
        <v>58</v>
      </c>
      <c r="C3057" s="190" t="s">
        <v>147</v>
      </c>
      <c r="D3057" s="190" t="s">
        <v>146</v>
      </c>
      <c r="E3057" s="190" t="s">
        <v>146</v>
      </c>
      <c r="F3057" s="190" t="s">
        <v>147</v>
      </c>
      <c r="G3057" s="190" t="s">
        <v>147</v>
      </c>
      <c r="H3057" s="190" t="s">
        <v>147</v>
      </c>
      <c r="I3057" s="190" t="s">
        <v>146</v>
      </c>
      <c r="J3057" s="190" t="s">
        <v>146</v>
      </c>
      <c r="K3057" s="190" t="s">
        <v>146</v>
      </c>
      <c r="L3057" s="190" t="s">
        <v>146</v>
      </c>
      <c r="M3057" s="190" t="s">
        <v>146</v>
      </c>
      <c r="N3057" s="190" t="s">
        <v>146</v>
      </c>
    </row>
    <row r="3058" spans="1:14" x14ac:dyDescent="0.2">
      <c r="A3058" s="190">
        <v>814076</v>
      </c>
      <c r="B3058" s="190" t="s">
        <v>58</v>
      </c>
      <c r="G3058" s="190" t="s">
        <v>147</v>
      </c>
      <c r="H3058" s="190" t="s">
        <v>147</v>
      </c>
      <c r="I3058" s="190" t="s">
        <v>147</v>
      </c>
      <c r="J3058" s="190" t="s">
        <v>147</v>
      </c>
      <c r="K3058" s="190" t="s">
        <v>145</v>
      </c>
      <c r="L3058" s="190" t="s">
        <v>145</v>
      </c>
    </row>
    <row r="3059" spans="1:14" x14ac:dyDescent="0.2">
      <c r="A3059" s="190">
        <v>814078</v>
      </c>
      <c r="B3059" s="190" t="s">
        <v>58</v>
      </c>
      <c r="C3059" s="190" t="s">
        <v>147</v>
      </c>
      <c r="D3059" s="190" t="s">
        <v>147</v>
      </c>
      <c r="E3059" s="190" t="s">
        <v>147</v>
      </c>
      <c r="F3059" s="190" t="s">
        <v>147</v>
      </c>
      <c r="G3059" s="190" t="s">
        <v>147</v>
      </c>
      <c r="H3059" s="190" t="s">
        <v>147</v>
      </c>
      <c r="I3059" s="190" t="s">
        <v>146</v>
      </c>
      <c r="J3059" s="190" t="s">
        <v>146</v>
      </c>
      <c r="K3059" s="190" t="s">
        <v>146</v>
      </c>
      <c r="L3059" s="190" t="s">
        <v>146</v>
      </c>
      <c r="M3059" s="190" t="s">
        <v>146</v>
      </c>
      <c r="N3059" s="190" t="s">
        <v>146</v>
      </c>
    </row>
    <row r="3060" spans="1:14" x14ac:dyDescent="0.2">
      <c r="A3060" s="190">
        <v>814079</v>
      </c>
      <c r="B3060" s="190" t="s">
        <v>58</v>
      </c>
      <c r="C3060" s="190" t="s">
        <v>147</v>
      </c>
      <c r="D3060" s="190" t="s">
        <v>147</v>
      </c>
      <c r="E3060" s="190" t="s">
        <v>147</v>
      </c>
      <c r="F3060" s="190" t="s">
        <v>147</v>
      </c>
      <c r="G3060" s="190" t="s">
        <v>147</v>
      </c>
      <c r="H3060" s="190" t="s">
        <v>147</v>
      </c>
      <c r="I3060" s="190" t="s">
        <v>146</v>
      </c>
      <c r="J3060" s="190" t="s">
        <v>146</v>
      </c>
      <c r="K3060" s="190" t="s">
        <v>146</v>
      </c>
      <c r="L3060" s="190" t="s">
        <v>146</v>
      </c>
      <c r="M3060" s="190" t="s">
        <v>146</v>
      </c>
      <c r="N3060" s="190" t="s">
        <v>146</v>
      </c>
    </row>
    <row r="3061" spans="1:14" x14ac:dyDescent="0.2">
      <c r="A3061" s="190">
        <v>814080</v>
      </c>
      <c r="B3061" s="190" t="s">
        <v>58</v>
      </c>
      <c r="D3061" s="190" t="s">
        <v>147</v>
      </c>
      <c r="E3061" s="190" t="s">
        <v>147</v>
      </c>
      <c r="F3061" s="190" t="s">
        <v>147</v>
      </c>
      <c r="G3061" s="190" t="s">
        <v>146</v>
      </c>
      <c r="H3061" s="190" t="s">
        <v>147</v>
      </c>
      <c r="I3061" s="190" t="s">
        <v>146</v>
      </c>
      <c r="J3061" s="190" t="s">
        <v>146</v>
      </c>
      <c r="K3061" s="190" t="s">
        <v>146</v>
      </c>
      <c r="L3061" s="190" t="s">
        <v>146</v>
      </c>
      <c r="M3061" s="190" t="s">
        <v>146</v>
      </c>
      <c r="N3061" s="190" t="s">
        <v>146</v>
      </c>
    </row>
    <row r="3062" spans="1:14" x14ac:dyDescent="0.2">
      <c r="A3062" s="190">
        <v>814082</v>
      </c>
      <c r="B3062" s="190" t="s">
        <v>58</v>
      </c>
      <c r="D3062" s="190" t="s">
        <v>147</v>
      </c>
      <c r="E3062" s="190" t="s">
        <v>147</v>
      </c>
      <c r="F3062" s="190" t="s">
        <v>147</v>
      </c>
      <c r="G3062" s="190" t="s">
        <v>147</v>
      </c>
      <c r="H3062" s="190" t="s">
        <v>147</v>
      </c>
      <c r="I3062" s="190" t="s">
        <v>146</v>
      </c>
      <c r="J3062" s="190" t="s">
        <v>146</v>
      </c>
      <c r="K3062" s="190" t="s">
        <v>146</v>
      </c>
      <c r="L3062" s="190" t="s">
        <v>146</v>
      </c>
      <c r="M3062" s="190" t="s">
        <v>146</v>
      </c>
      <c r="N3062" s="190" t="s">
        <v>146</v>
      </c>
    </row>
    <row r="3063" spans="1:14" x14ac:dyDescent="0.2">
      <c r="A3063" s="190">
        <v>814085</v>
      </c>
      <c r="B3063" s="190" t="s">
        <v>58</v>
      </c>
      <c r="C3063" s="190" t="s">
        <v>145</v>
      </c>
      <c r="D3063" s="190" t="s">
        <v>146</v>
      </c>
      <c r="E3063" s="190" t="s">
        <v>146</v>
      </c>
      <c r="F3063" s="190" t="s">
        <v>145</v>
      </c>
      <c r="H3063" s="190" t="s">
        <v>145</v>
      </c>
      <c r="I3063" s="190" t="s">
        <v>146</v>
      </c>
      <c r="J3063" s="190" t="s">
        <v>146</v>
      </c>
      <c r="K3063" s="190" t="s">
        <v>146</v>
      </c>
      <c r="L3063" s="190" t="s">
        <v>146</v>
      </c>
      <c r="N3063" s="190" t="s">
        <v>146</v>
      </c>
    </row>
    <row r="3064" spans="1:14" x14ac:dyDescent="0.2">
      <c r="A3064" s="190">
        <v>814086</v>
      </c>
      <c r="B3064" s="190" t="s">
        <v>58</v>
      </c>
      <c r="C3064" s="190" t="s">
        <v>147</v>
      </c>
      <c r="D3064" s="190" t="s">
        <v>147</v>
      </c>
      <c r="E3064" s="190" t="s">
        <v>147</v>
      </c>
      <c r="F3064" s="190" t="s">
        <v>146</v>
      </c>
      <c r="G3064" s="190" t="s">
        <v>147</v>
      </c>
      <c r="H3064" s="190" t="s">
        <v>147</v>
      </c>
      <c r="I3064" s="190" t="s">
        <v>146</v>
      </c>
      <c r="J3064" s="190" t="s">
        <v>146</v>
      </c>
      <c r="K3064" s="190" t="s">
        <v>146</v>
      </c>
      <c r="L3064" s="190" t="s">
        <v>146</v>
      </c>
      <c r="M3064" s="190" t="s">
        <v>146</v>
      </c>
      <c r="N3064" s="190" t="s">
        <v>146</v>
      </c>
    </row>
    <row r="3065" spans="1:14" x14ac:dyDescent="0.2">
      <c r="A3065" s="190">
        <v>814087</v>
      </c>
      <c r="B3065" s="190" t="s">
        <v>58</v>
      </c>
      <c r="C3065" s="190" t="s">
        <v>147</v>
      </c>
      <c r="D3065" s="190" t="s">
        <v>147</v>
      </c>
      <c r="E3065" s="190" t="s">
        <v>147</v>
      </c>
      <c r="F3065" s="190" t="s">
        <v>147</v>
      </c>
      <c r="G3065" s="190" t="s">
        <v>147</v>
      </c>
      <c r="H3065" s="190" t="s">
        <v>146</v>
      </c>
      <c r="I3065" s="190" t="s">
        <v>146</v>
      </c>
      <c r="J3065" s="190" t="s">
        <v>146</v>
      </c>
      <c r="K3065" s="190" t="s">
        <v>146</v>
      </c>
      <c r="L3065" s="190" t="s">
        <v>146</v>
      </c>
      <c r="M3065" s="190" t="s">
        <v>146</v>
      </c>
      <c r="N3065" s="190" t="s">
        <v>146</v>
      </c>
    </row>
    <row r="3066" spans="1:14" x14ac:dyDescent="0.2">
      <c r="A3066" s="190">
        <v>814089</v>
      </c>
      <c r="B3066" s="190" t="s">
        <v>58</v>
      </c>
      <c r="C3066" s="190" t="s">
        <v>147</v>
      </c>
      <c r="D3066" s="190" t="s">
        <v>147</v>
      </c>
      <c r="E3066" s="190" t="s">
        <v>147</v>
      </c>
      <c r="F3066" s="190" t="s">
        <v>146</v>
      </c>
      <c r="G3066" s="190" t="s">
        <v>146</v>
      </c>
      <c r="I3066" s="190" t="s">
        <v>146</v>
      </c>
      <c r="J3066" s="190" t="s">
        <v>146</v>
      </c>
      <c r="K3066" s="190" t="s">
        <v>146</v>
      </c>
      <c r="L3066" s="190" t="s">
        <v>146</v>
      </c>
      <c r="M3066" s="190" t="s">
        <v>146</v>
      </c>
      <c r="N3066" s="190" t="s">
        <v>147</v>
      </c>
    </row>
    <row r="3067" spans="1:14" x14ac:dyDescent="0.2">
      <c r="A3067" s="190">
        <v>814091</v>
      </c>
      <c r="B3067" s="190" t="s">
        <v>58</v>
      </c>
      <c r="D3067" s="190" t="s">
        <v>147</v>
      </c>
      <c r="E3067" s="190" t="s">
        <v>147</v>
      </c>
      <c r="G3067" s="190" t="s">
        <v>146</v>
      </c>
      <c r="H3067" s="190" t="s">
        <v>146</v>
      </c>
      <c r="I3067" s="190" t="s">
        <v>146</v>
      </c>
      <c r="J3067" s="190" t="s">
        <v>146</v>
      </c>
      <c r="K3067" s="190" t="s">
        <v>146</v>
      </c>
      <c r="L3067" s="190" t="s">
        <v>146</v>
      </c>
      <c r="M3067" s="190" t="s">
        <v>146</v>
      </c>
      <c r="N3067" s="190" t="s">
        <v>146</v>
      </c>
    </row>
    <row r="3068" spans="1:14" x14ac:dyDescent="0.2">
      <c r="A3068" s="190">
        <v>814092</v>
      </c>
      <c r="B3068" s="190" t="s">
        <v>58</v>
      </c>
      <c r="D3068" s="190" t="s">
        <v>147</v>
      </c>
      <c r="E3068" s="190" t="s">
        <v>147</v>
      </c>
      <c r="F3068" s="190" t="s">
        <v>147</v>
      </c>
      <c r="G3068" s="190" t="s">
        <v>147</v>
      </c>
      <c r="H3068" s="190" t="s">
        <v>145</v>
      </c>
      <c r="I3068" s="190" t="s">
        <v>146</v>
      </c>
      <c r="J3068" s="190" t="s">
        <v>147</v>
      </c>
      <c r="K3068" s="190" t="s">
        <v>147</v>
      </c>
      <c r="L3068" s="190" t="s">
        <v>147</v>
      </c>
      <c r="M3068" s="190" t="s">
        <v>145</v>
      </c>
      <c r="N3068" s="190" t="s">
        <v>145</v>
      </c>
    </row>
    <row r="3069" spans="1:14" x14ac:dyDescent="0.2">
      <c r="A3069" s="190">
        <v>814095</v>
      </c>
      <c r="B3069" s="190" t="s">
        <v>58</v>
      </c>
      <c r="C3069" s="190" t="s">
        <v>147</v>
      </c>
      <c r="D3069" s="190" t="s">
        <v>147</v>
      </c>
      <c r="E3069" s="190" t="s">
        <v>147</v>
      </c>
      <c r="F3069" s="190" t="s">
        <v>147</v>
      </c>
      <c r="G3069" s="190" t="s">
        <v>147</v>
      </c>
      <c r="H3069" s="190" t="s">
        <v>147</v>
      </c>
      <c r="I3069" s="190" t="s">
        <v>146</v>
      </c>
      <c r="J3069" s="190" t="s">
        <v>146</v>
      </c>
      <c r="K3069" s="190" t="s">
        <v>146</v>
      </c>
      <c r="L3069" s="190" t="s">
        <v>146</v>
      </c>
      <c r="M3069" s="190" t="s">
        <v>146</v>
      </c>
      <c r="N3069" s="190" t="s">
        <v>146</v>
      </c>
    </row>
    <row r="3070" spans="1:14" x14ac:dyDescent="0.2">
      <c r="A3070" s="190">
        <v>814096</v>
      </c>
      <c r="B3070" s="190" t="s">
        <v>58</v>
      </c>
      <c r="E3070" s="190" t="s">
        <v>145</v>
      </c>
      <c r="F3070" s="190" t="s">
        <v>145</v>
      </c>
      <c r="J3070" s="190" t="s">
        <v>145</v>
      </c>
      <c r="K3070" s="190" t="s">
        <v>145</v>
      </c>
      <c r="L3070" s="190" t="s">
        <v>145</v>
      </c>
    </row>
    <row r="3071" spans="1:14" x14ac:dyDescent="0.2">
      <c r="A3071" s="190">
        <v>814100</v>
      </c>
      <c r="B3071" s="190" t="s">
        <v>58</v>
      </c>
      <c r="D3071" s="190" t="s">
        <v>147</v>
      </c>
      <c r="F3071" s="190" t="s">
        <v>147</v>
      </c>
      <c r="G3071" s="190" t="s">
        <v>147</v>
      </c>
      <c r="I3071" s="190" t="s">
        <v>146</v>
      </c>
      <c r="K3071" s="190" t="s">
        <v>146</v>
      </c>
      <c r="L3071" s="190" t="s">
        <v>146</v>
      </c>
    </row>
    <row r="3072" spans="1:14" x14ac:dyDescent="0.2">
      <c r="A3072" s="190">
        <v>814101</v>
      </c>
      <c r="B3072" s="190" t="s">
        <v>58</v>
      </c>
      <c r="D3072" s="190" t="s">
        <v>147</v>
      </c>
      <c r="E3072" s="190" t="s">
        <v>147</v>
      </c>
      <c r="H3072" s="190" t="s">
        <v>147</v>
      </c>
      <c r="J3072" s="190" t="s">
        <v>147</v>
      </c>
      <c r="K3072" s="190" t="s">
        <v>147</v>
      </c>
      <c r="L3072" s="190" t="s">
        <v>147</v>
      </c>
      <c r="N3072" s="190" t="s">
        <v>147</v>
      </c>
    </row>
    <row r="3073" spans="1:14" x14ac:dyDescent="0.2">
      <c r="A3073" s="190">
        <v>814102</v>
      </c>
      <c r="B3073" s="190" t="s">
        <v>58</v>
      </c>
      <c r="C3073" s="190" t="s">
        <v>147</v>
      </c>
      <c r="D3073" s="190" t="s">
        <v>147</v>
      </c>
      <c r="E3073" s="190" t="s">
        <v>147</v>
      </c>
      <c r="G3073" s="190" t="s">
        <v>147</v>
      </c>
      <c r="I3073" s="190" t="s">
        <v>146</v>
      </c>
      <c r="J3073" s="190" t="s">
        <v>146</v>
      </c>
      <c r="K3073" s="190" t="s">
        <v>146</v>
      </c>
      <c r="L3073" s="190" t="s">
        <v>146</v>
      </c>
      <c r="M3073" s="190" t="s">
        <v>146</v>
      </c>
    </row>
    <row r="3074" spans="1:14" x14ac:dyDescent="0.2">
      <c r="A3074" s="190">
        <v>814103</v>
      </c>
      <c r="B3074" s="190" t="s">
        <v>58</v>
      </c>
      <c r="C3074" s="190" t="s">
        <v>147</v>
      </c>
      <c r="E3074" s="190" t="s">
        <v>146</v>
      </c>
      <c r="I3074" s="190" t="s">
        <v>146</v>
      </c>
      <c r="J3074" s="190" t="s">
        <v>146</v>
      </c>
      <c r="L3074" s="190" t="s">
        <v>146</v>
      </c>
      <c r="M3074" s="190" t="s">
        <v>146</v>
      </c>
      <c r="N3074" s="190" t="s">
        <v>146</v>
      </c>
    </row>
    <row r="3075" spans="1:14" x14ac:dyDescent="0.2">
      <c r="A3075" s="190">
        <v>814104</v>
      </c>
      <c r="B3075" s="190" t="s">
        <v>58</v>
      </c>
      <c r="C3075" s="190" t="s">
        <v>145</v>
      </c>
      <c r="D3075" s="190" t="s">
        <v>146</v>
      </c>
      <c r="E3075" s="190" t="s">
        <v>147</v>
      </c>
      <c r="F3075" s="190" t="s">
        <v>145</v>
      </c>
      <c r="G3075" s="190" t="s">
        <v>146</v>
      </c>
      <c r="H3075" s="190" t="s">
        <v>145</v>
      </c>
      <c r="I3075" s="190" t="s">
        <v>147</v>
      </c>
      <c r="J3075" s="190" t="s">
        <v>146</v>
      </c>
      <c r="K3075" s="190" t="s">
        <v>146</v>
      </c>
      <c r="L3075" s="190" t="s">
        <v>146</v>
      </c>
      <c r="M3075" s="190" t="s">
        <v>146</v>
      </c>
      <c r="N3075" s="190" t="s">
        <v>147</v>
      </c>
    </row>
    <row r="3076" spans="1:14" x14ac:dyDescent="0.2">
      <c r="A3076" s="190">
        <v>814105</v>
      </c>
      <c r="B3076" s="190" t="s">
        <v>58</v>
      </c>
      <c r="C3076" s="190" t="s">
        <v>145</v>
      </c>
      <c r="D3076" s="190" t="s">
        <v>146</v>
      </c>
      <c r="E3076" s="190" t="s">
        <v>146</v>
      </c>
      <c r="F3076" s="190" t="s">
        <v>147</v>
      </c>
      <c r="G3076" s="190" t="s">
        <v>145</v>
      </c>
      <c r="H3076" s="190" t="s">
        <v>147</v>
      </c>
      <c r="I3076" s="190" t="s">
        <v>146</v>
      </c>
      <c r="J3076" s="190" t="s">
        <v>146</v>
      </c>
      <c r="K3076" s="190" t="s">
        <v>146</v>
      </c>
      <c r="L3076" s="190" t="s">
        <v>146</v>
      </c>
      <c r="M3076" s="190" t="s">
        <v>146</v>
      </c>
      <c r="N3076" s="190" t="s">
        <v>146</v>
      </c>
    </row>
    <row r="3077" spans="1:14" x14ac:dyDescent="0.2">
      <c r="A3077" s="190">
        <v>814108</v>
      </c>
      <c r="B3077" s="190" t="s">
        <v>58</v>
      </c>
      <c r="C3077" s="190" t="s">
        <v>145</v>
      </c>
      <c r="D3077" s="190" t="s">
        <v>145</v>
      </c>
      <c r="F3077" s="190" t="s">
        <v>145</v>
      </c>
      <c r="H3077" s="190" t="s">
        <v>145</v>
      </c>
      <c r="I3077" s="190" t="s">
        <v>146</v>
      </c>
      <c r="J3077" s="190" t="s">
        <v>147</v>
      </c>
      <c r="K3077" s="190" t="s">
        <v>147</v>
      </c>
      <c r="L3077" s="190" t="s">
        <v>146</v>
      </c>
      <c r="M3077" s="190" t="s">
        <v>147</v>
      </c>
      <c r="N3077" s="190" t="s">
        <v>146</v>
      </c>
    </row>
    <row r="3078" spans="1:14" x14ac:dyDescent="0.2">
      <c r="A3078" s="190">
        <v>814109</v>
      </c>
      <c r="B3078" s="190" t="s">
        <v>58</v>
      </c>
      <c r="C3078" s="190" t="s">
        <v>147</v>
      </c>
      <c r="D3078" s="190" t="s">
        <v>147</v>
      </c>
      <c r="E3078" s="190" t="s">
        <v>146</v>
      </c>
      <c r="F3078" s="190" t="s">
        <v>147</v>
      </c>
      <c r="G3078" s="190" t="s">
        <v>146</v>
      </c>
      <c r="H3078" s="190" t="s">
        <v>147</v>
      </c>
      <c r="I3078" s="190" t="s">
        <v>145</v>
      </c>
      <c r="J3078" s="190" t="s">
        <v>147</v>
      </c>
      <c r="K3078" s="190" t="s">
        <v>146</v>
      </c>
      <c r="L3078" s="190" t="s">
        <v>147</v>
      </c>
      <c r="M3078" s="190" t="s">
        <v>147</v>
      </c>
      <c r="N3078" s="190" t="s">
        <v>147</v>
      </c>
    </row>
    <row r="3079" spans="1:14" x14ac:dyDescent="0.2">
      <c r="A3079" s="190">
        <v>814111</v>
      </c>
      <c r="B3079" s="190" t="s">
        <v>58</v>
      </c>
      <c r="C3079" s="190" t="s">
        <v>147</v>
      </c>
      <c r="D3079" s="190" t="s">
        <v>147</v>
      </c>
      <c r="E3079" s="190" t="s">
        <v>147</v>
      </c>
      <c r="F3079" s="190" t="s">
        <v>147</v>
      </c>
      <c r="H3079" s="190" t="s">
        <v>146</v>
      </c>
      <c r="I3079" s="190" t="s">
        <v>146</v>
      </c>
      <c r="J3079" s="190" t="s">
        <v>147</v>
      </c>
      <c r="K3079" s="190" t="s">
        <v>146</v>
      </c>
      <c r="L3079" s="190" t="s">
        <v>146</v>
      </c>
      <c r="M3079" s="190" t="s">
        <v>146</v>
      </c>
      <c r="N3079" s="190" t="s">
        <v>146</v>
      </c>
    </row>
    <row r="3080" spans="1:14" x14ac:dyDescent="0.2">
      <c r="A3080" s="190">
        <v>814112</v>
      </c>
      <c r="B3080" s="190" t="s">
        <v>58</v>
      </c>
      <c r="C3080" s="190" t="s">
        <v>147</v>
      </c>
      <c r="D3080" s="190" t="s">
        <v>147</v>
      </c>
      <c r="E3080" s="190" t="s">
        <v>147</v>
      </c>
      <c r="F3080" s="190" t="s">
        <v>147</v>
      </c>
      <c r="G3080" s="190" t="s">
        <v>147</v>
      </c>
      <c r="H3080" s="190" t="s">
        <v>147</v>
      </c>
      <c r="I3080" s="190" t="s">
        <v>146</v>
      </c>
      <c r="J3080" s="190" t="s">
        <v>146</v>
      </c>
      <c r="K3080" s="190" t="s">
        <v>146</v>
      </c>
      <c r="L3080" s="190" t="s">
        <v>146</v>
      </c>
      <c r="M3080" s="190" t="s">
        <v>146</v>
      </c>
      <c r="N3080" s="190" t="s">
        <v>146</v>
      </c>
    </row>
    <row r="3081" spans="1:14" x14ac:dyDescent="0.2">
      <c r="A3081" s="190">
        <v>814113</v>
      </c>
      <c r="B3081" s="190" t="s">
        <v>58</v>
      </c>
      <c r="C3081" s="190" t="s">
        <v>147</v>
      </c>
      <c r="D3081" s="190" t="s">
        <v>147</v>
      </c>
      <c r="E3081" s="190" t="s">
        <v>147</v>
      </c>
      <c r="F3081" s="190" t="s">
        <v>147</v>
      </c>
      <c r="G3081" s="190" t="s">
        <v>147</v>
      </c>
      <c r="H3081" s="190" t="s">
        <v>147</v>
      </c>
      <c r="I3081" s="190" t="s">
        <v>146</v>
      </c>
      <c r="J3081" s="190" t="s">
        <v>146</v>
      </c>
      <c r="K3081" s="190" t="s">
        <v>146</v>
      </c>
      <c r="L3081" s="190" t="s">
        <v>146</v>
      </c>
      <c r="M3081" s="190" t="s">
        <v>146</v>
      </c>
      <c r="N3081" s="190" t="s">
        <v>146</v>
      </c>
    </row>
    <row r="3082" spans="1:14" x14ac:dyDescent="0.2">
      <c r="A3082" s="190">
        <v>814114</v>
      </c>
      <c r="B3082" s="190" t="s">
        <v>58</v>
      </c>
      <c r="C3082" s="190" t="s">
        <v>147</v>
      </c>
      <c r="D3082" s="190" t="s">
        <v>147</v>
      </c>
      <c r="E3082" s="190" t="s">
        <v>147</v>
      </c>
      <c r="F3082" s="190" t="s">
        <v>147</v>
      </c>
      <c r="G3082" s="190" t="s">
        <v>146</v>
      </c>
      <c r="H3082" s="190" t="s">
        <v>146</v>
      </c>
      <c r="I3082" s="190" t="s">
        <v>146</v>
      </c>
      <c r="J3082" s="190" t="s">
        <v>146</v>
      </c>
      <c r="K3082" s="190" t="s">
        <v>146</v>
      </c>
      <c r="L3082" s="190" t="s">
        <v>146</v>
      </c>
      <c r="M3082" s="190" t="s">
        <v>146</v>
      </c>
      <c r="N3082" s="190" t="s">
        <v>146</v>
      </c>
    </row>
    <row r="3083" spans="1:14" x14ac:dyDescent="0.2">
      <c r="A3083" s="190">
        <v>814115</v>
      </c>
      <c r="B3083" s="190" t="s">
        <v>58</v>
      </c>
      <c r="C3083" s="190" t="s">
        <v>147</v>
      </c>
      <c r="D3083" s="190" t="s">
        <v>147</v>
      </c>
      <c r="E3083" s="190" t="s">
        <v>147</v>
      </c>
      <c r="F3083" s="190" t="s">
        <v>147</v>
      </c>
      <c r="G3083" s="190" t="s">
        <v>147</v>
      </c>
      <c r="H3083" s="190" t="s">
        <v>147</v>
      </c>
      <c r="I3083" s="190" t="s">
        <v>146</v>
      </c>
      <c r="J3083" s="190" t="s">
        <v>146</v>
      </c>
      <c r="K3083" s="190" t="s">
        <v>146</v>
      </c>
      <c r="L3083" s="190" t="s">
        <v>146</v>
      </c>
      <c r="M3083" s="190" t="s">
        <v>146</v>
      </c>
      <c r="N3083" s="190" t="s">
        <v>146</v>
      </c>
    </row>
    <row r="3084" spans="1:14" x14ac:dyDescent="0.2">
      <c r="A3084" s="190">
        <v>814116</v>
      </c>
      <c r="B3084" s="190" t="s">
        <v>58</v>
      </c>
      <c r="D3084" s="190" t="s">
        <v>147</v>
      </c>
      <c r="E3084" s="190" t="s">
        <v>147</v>
      </c>
      <c r="G3084" s="190" t="s">
        <v>147</v>
      </c>
      <c r="J3084" s="190" t="s">
        <v>147</v>
      </c>
      <c r="K3084" s="190" t="s">
        <v>147</v>
      </c>
      <c r="M3084" s="190" t="s">
        <v>147</v>
      </c>
    </row>
    <row r="3085" spans="1:14" x14ac:dyDescent="0.2">
      <c r="A3085" s="190">
        <v>814117</v>
      </c>
      <c r="B3085" s="190" t="s">
        <v>58</v>
      </c>
      <c r="D3085" s="190" t="s">
        <v>146</v>
      </c>
      <c r="E3085" s="190" t="s">
        <v>147</v>
      </c>
      <c r="F3085" s="190" t="s">
        <v>146</v>
      </c>
      <c r="G3085" s="190" t="s">
        <v>147</v>
      </c>
      <c r="H3085" s="190" t="s">
        <v>147</v>
      </c>
      <c r="I3085" s="190" t="s">
        <v>146</v>
      </c>
      <c r="J3085" s="190" t="s">
        <v>146</v>
      </c>
      <c r="K3085" s="190" t="s">
        <v>146</v>
      </c>
      <c r="L3085" s="190" t="s">
        <v>146</v>
      </c>
      <c r="M3085" s="190" t="s">
        <v>146</v>
      </c>
      <c r="N3085" s="190" t="s">
        <v>146</v>
      </c>
    </row>
    <row r="3086" spans="1:14" x14ac:dyDescent="0.2">
      <c r="A3086" s="190">
        <v>814118</v>
      </c>
      <c r="B3086" s="190" t="s">
        <v>58</v>
      </c>
      <c r="C3086" s="190" t="s">
        <v>147</v>
      </c>
      <c r="D3086" s="190" t="s">
        <v>146</v>
      </c>
      <c r="E3086" s="190" t="s">
        <v>147</v>
      </c>
      <c r="F3086" s="190" t="s">
        <v>147</v>
      </c>
      <c r="G3086" s="190" t="s">
        <v>147</v>
      </c>
      <c r="H3086" s="190" t="s">
        <v>146</v>
      </c>
      <c r="I3086" s="190" t="s">
        <v>146</v>
      </c>
      <c r="J3086" s="190" t="s">
        <v>146</v>
      </c>
      <c r="K3086" s="190" t="s">
        <v>145</v>
      </c>
      <c r="L3086" s="190" t="s">
        <v>146</v>
      </c>
      <c r="M3086" s="190" t="s">
        <v>146</v>
      </c>
      <c r="N3086" s="190" t="s">
        <v>147</v>
      </c>
    </row>
    <row r="3087" spans="1:14" x14ac:dyDescent="0.2">
      <c r="A3087" s="190">
        <v>814119</v>
      </c>
      <c r="B3087" s="190" t="s">
        <v>58</v>
      </c>
      <c r="C3087" s="190" t="s">
        <v>147</v>
      </c>
      <c r="D3087" s="190" t="s">
        <v>147</v>
      </c>
      <c r="E3087" s="190" t="s">
        <v>147</v>
      </c>
      <c r="F3087" s="190" t="s">
        <v>147</v>
      </c>
      <c r="H3087" s="190" t="s">
        <v>146</v>
      </c>
      <c r="I3087" s="190" t="s">
        <v>146</v>
      </c>
      <c r="J3087" s="190" t="s">
        <v>146</v>
      </c>
      <c r="K3087" s="190" t="s">
        <v>146</v>
      </c>
      <c r="L3087" s="190" t="s">
        <v>146</v>
      </c>
      <c r="M3087" s="190" t="s">
        <v>146</v>
      </c>
      <c r="N3087" s="190" t="s">
        <v>146</v>
      </c>
    </row>
    <row r="3088" spans="1:14" x14ac:dyDescent="0.2">
      <c r="A3088" s="190">
        <v>814120</v>
      </c>
      <c r="B3088" s="190" t="s">
        <v>58</v>
      </c>
      <c r="D3088" s="190" t="s">
        <v>147</v>
      </c>
      <c r="F3088" s="190" t="s">
        <v>145</v>
      </c>
      <c r="I3088" s="190" t="s">
        <v>145</v>
      </c>
      <c r="J3088" s="190" t="s">
        <v>147</v>
      </c>
      <c r="K3088" s="190" t="s">
        <v>147</v>
      </c>
      <c r="L3088" s="190" t="s">
        <v>145</v>
      </c>
    </row>
    <row r="3089" spans="1:14" x14ac:dyDescent="0.2">
      <c r="A3089" s="190">
        <v>814121</v>
      </c>
      <c r="B3089" s="190" t="s">
        <v>58</v>
      </c>
      <c r="D3089" s="190" t="s">
        <v>147</v>
      </c>
      <c r="E3089" s="190" t="s">
        <v>147</v>
      </c>
      <c r="F3089" s="190" t="s">
        <v>145</v>
      </c>
      <c r="G3089" s="190" t="s">
        <v>145</v>
      </c>
      <c r="H3089" s="190" t="s">
        <v>145</v>
      </c>
      <c r="I3089" s="190" t="s">
        <v>147</v>
      </c>
      <c r="J3089" s="190" t="s">
        <v>146</v>
      </c>
      <c r="K3089" s="190" t="s">
        <v>146</v>
      </c>
      <c r="L3089" s="190" t="s">
        <v>146</v>
      </c>
      <c r="M3089" s="190" t="s">
        <v>146</v>
      </c>
      <c r="N3089" s="190" t="s">
        <v>146</v>
      </c>
    </row>
    <row r="3090" spans="1:14" x14ac:dyDescent="0.2">
      <c r="A3090" s="190">
        <v>814122</v>
      </c>
      <c r="B3090" s="190" t="s">
        <v>58</v>
      </c>
      <c r="C3090" s="190" t="s">
        <v>147</v>
      </c>
      <c r="D3090" s="190" t="s">
        <v>146</v>
      </c>
      <c r="E3090" s="190" t="s">
        <v>147</v>
      </c>
      <c r="H3090" s="190" t="s">
        <v>147</v>
      </c>
      <c r="J3090" s="190" t="s">
        <v>145</v>
      </c>
      <c r="K3090" s="190" t="s">
        <v>145</v>
      </c>
      <c r="L3090" s="190" t="s">
        <v>147</v>
      </c>
      <c r="N3090" s="190" t="s">
        <v>146</v>
      </c>
    </row>
    <row r="3091" spans="1:14" x14ac:dyDescent="0.2">
      <c r="A3091" s="190">
        <v>814124</v>
      </c>
      <c r="B3091" s="190" t="s">
        <v>58</v>
      </c>
      <c r="D3091" s="190" t="s">
        <v>147</v>
      </c>
      <c r="E3091" s="190" t="s">
        <v>147</v>
      </c>
      <c r="F3091" s="190" t="s">
        <v>147</v>
      </c>
      <c r="G3091" s="190" t="s">
        <v>147</v>
      </c>
      <c r="H3091" s="190" t="s">
        <v>147</v>
      </c>
      <c r="I3091" s="190" t="s">
        <v>146</v>
      </c>
      <c r="J3091" s="190" t="s">
        <v>146</v>
      </c>
      <c r="K3091" s="190" t="s">
        <v>146</v>
      </c>
      <c r="L3091" s="190" t="s">
        <v>146</v>
      </c>
      <c r="M3091" s="190" t="s">
        <v>146</v>
      </c>
      <c r="N3091" s="190" t="s">
        <v>146</v>
      </c>
    </row>
    <row r="3092" spans="1:14" x14ac:dyDescent="0.2">
      <c r="A3092" s="190">
        <v>814125</v>
      </c>
      <c r="B3092" s="190" t="s">
        <v>58</v>
      </c>
      <c r="H3092" s="190" t="s">
        <v>147</v>
      </c>
      <c r="I3092" s="190" t="s">
        <v>145</v>
      </c>
      <c r="J3092" s="190" t="s">
        <v>145</v>
      </c>
      <c r="K3092" s="190" t="s">
        <v>145</v>
      </c>
      <c r="L3092" s="190" t="s">
        <v>147</v>
      </c>
      <c r="M3092" s="190" t="s">
        <v>147</v>
      </c>
      <c r="N3092" s="190" t="s">
        <v>146</v>
      </c>
    </row>
    <row r="3093" spans="1:14" x14ac:dyDescent="0.2">
      <c r="A3093" s="190">
        <v>814126</v>
      </c>
      <c r="B3093" s="190" t="s">
        <v>58</v>
      </c>
      <c r="C3093" s="190" t="s">
        <v>147</v>
      </c>
      <c r="D3093" s="190" t="s">
        <v>147</v>
      </c>
      <c r="E3093" s="190" t="s">
        <v>147</v>
      </c>
      <c r="F3093" s="190" t="s">
        <v>147</v>
      </c>
      <c r="G3093" s="190" t="s">
        <v>147</v>
      </c>
      <c r="H3093" s="190" t="s">
        <v>146</v>
      </c>
      <c r="I3093" s="190" t="s">
        <v>146</v>
      </c>
      <c r="J3093" s="190" t="s">
        <v>146</v>
      </c>
      <c r="K3093" s="190" t="s">
        <v>146</v>
      </c>
      <c r="L3093" s="190" t="s">
        <v>146</v>
      </c>
      <c r="M3093" s="190" t="s">
        <v>146</v>
      </c>
      <c r="N3093" s="190" t="s">
        <v>146</v>
      </c>
    </row>
    <row r="3094" spans="1:14" x14ac:dyDescent="0.2">
      <c r="A3094" s="190">
        <v>814130</v>
      </c>
      <c r="B3094" s="190" t="s">
        <v>58</v>
      </c>
      <c r="D3094" s="190" t="s">
        <v>147</v>
      </c>
      <c r="H3094" s="190" t="s">
        <v>147</v>
      </c>
      <c r="K3094" s="190" t="s">
        <v>147</v>
      </c>
      <c r="M3094" s="190" t="s">
        <v>145</v>
      </c>
      <c r="N3094" s="190" t="s">
        <v>147</v>
      </c>
    </row>
    <row r="3095" spans="1:14" x14ac:dyDescent="0.2">
      <c r="A3095" s="190">
        <v>814131</v>
      </c>
      <c r="B3095" s="190" t="s">
        <v>58</v>
      </c>
      <c r="D3095" s="190" t="s">
        <v>147</v>
      </c>
      <c r="E3095" s="190" t="s">
        <v>147</v>
      </c>
      <c r="F3095" s="190" t="s">
        <v>147</v>
      </c>
      <c r="G3095" s="190" t="s">
        <v>147</v>
      </c>
      <c r="I3095" s="190" t="s">
        <v>147</v>
      </c>
      <c r="J3095" s="190" t="s">
        <v>147</v>
      </c>
      <c r="K3095" s="190" t="s">
        <v>146</v>
      </c>
      <c r="L3095" s="190" t="s">
        <v>146</v>
      </c>
      <c r="N3095" s="190" t="s">
        <v>147</v>
      </c>
    </row>
    <row r="3096" spans="1:14" x14ac:dyDescent="0.2">
      <c r="A3096" s="190">
        <v>814133</v>
      </c>
      <c r="B3096" s="190" t="s">
        <v>58</v>
      </c>
      <c r="C3096" s="190" t="s">
        <v>147</v>
      </c>
      <c r="D3096" s="190" t="s">
        <v>147</v>
      </c>
      <c r="E3096" s="190" t="s">
        <v>147</v>
      </c>
      <c r="F3096" s="190" t="s">
        <v>147</v>
      </c>
      <c r="G3096" s="190" t="s">
        <v>147</v>
      </c>
      <c r="H3096" s="190" t="s">
        <v>147</v>
      </c>
      <c r="I3096" s="190" t="s">
        <v>147</v>
      </c>
      <c r="J3096" s="190" t="s">
        <v>146</v>
      </c>
      <c r="K3096" s="190" t="s">
        <v>147</v>
      </c>
      <c r="L3096" s="190" t="s">
        <v>146</v>
      </c>
      <c r="M3096" s="190" t="s">
        <v>146</v>
      </c>
      <c r="N3096" s="190" t="s">
        <v>146</v>
      </c>
    </row>
    <row r="3097" spans="1:14" x14ac:dyDescent="0.2">
      <c r="A3097" s="190">
        <v>814136</v>
      </c>
      <c r="B3097" s="190" t="s">
        <v>58</v>
      </c>
      <c r="D3097" s="190" t="s">
        <v>147</v>
      </c>
      <c r="F3097" s="190" t="s">
        <v>146</v>
      </c>
      <c r="I3097" s="190" t="s">
        <v>146</v>
      </c>
      <c r="J3097" s="190" t="s">
        <v>147</v>
      </c>
      <c r="K3097" s="190" t="s">
        <v>146</v>
      </c>
      <c r="L3097" s="190" t="s">
        <v>147</v>
      </c>
      <c r="M3097" s="190" t="s">
        <v>147</v>
      </c>
      <c r="N3097" s="190" t="s">
        <v>146</v>
      </c>
    </row>
    <row r="3098" spans="1:14" x14ac:dyDescent="0.2">
      <c r="A3098" s="190">
        <v>814141</v>
      </c>
      <c r="B3098" s="190" t="s">
        <v>58</v>
      </c>
      <c r="D3098" s="190" t="s">
        <v>146</v>
      </c>
      <c r="E3098" s="190" t="s">
        <v>146</v>
      </c>
      <c r="I3098" s="190" t="s">
        <v>146</v>
      </c>
      <c r="J3098" s="190" t="s">
        <v>146</v>
      </c>
      <c r="K3098" s="190" t="s">
        <v>146</v>
      </c>
      <c r="L3098" s="190" t="s">
        <v>146</v>
      </c>
      <c r="M3098" s="190" t="s">
        <v>146</v>
      </c>
      <c r="N3098" s="190" t="s">
        <v>146</v>
      </c>
    </row>
    <row r="3099" spans="1:14" x14ac:dyDescent="0.2">
      <c r="A3099" s="190">
        <v>814147</v>
      </c>
      <c r="B3099" s="190" t="s">
        <v>58</v>
      </c>
      <c r="D3099" s="190" t="s">
        <v>147</v>
      </c>
      <c r="E3099" s="190" t="s">
        <v>145</v>
      </c>
      <c r="F3099" s="190" t="s">
        <v>145</v>
      </c>
      <c r="K3099" s="190" t="s">
        <v>145</v>
      </c>
      <c r="L3099" s="190" t="s">
        <v>146</v>
      </c>
      <c r="M3099" s="190" t="s">
        <v>146</v>
      </c>
    </row>
    <row r="3100" spans="1:14" x14ac:dyDescent="0.2">
      <c r="A3100" s="190">
        <v>814150</v>
      </c>
      <c r="B3100" s="190" t="s">
        <v>58</v>
      </c>
      <c r="C3100" s="190" t="s">
        <v>147</v>
      </c>
      <c r="D3100" s="190" t="s">
        <v>146</v>
      </c>
      <c r="E3100" s="190" t="s">
        <v>147</v>
      </c>
      <c r="F3100" s="190" t="s">
        <v>147</v>
      </c>
      <c r="G3100" s="190" t="s">
        <v>147</v>
      </c>
      <c r="H3100" s="190" t="s">
        <v>147</v>
      </c>
      <c r="I3100" s="190" t="s">
        <v>146</v>
      </c>
      <c r="J3100" s="190" t="s">
        <v>146</v>
      </c>
      <c r="K3100" s="190" t="s">
        <v>146</v>
      </c>
      <c r="L3100" s="190" t="s">
        <v>146</v>
      </c>
      <c r="M3100" s="190" t="s">
        <v>146</v>
      </c>
      <c r="N3100" s="190" t="s">
        <v>146</v>
      </c>
    </row>
    <row r="3101" spans="1:14" x14ac:dyDescent="0.2">
      <c r="A3101" s="190">
        <v>814151</v>
      </c>
      <c r="B3101" s="190" t="s">
        <v>58</v>
      </c>
      <c r="C3101" s="190" t="s">
        <v>147</v>
      </c>
      <c r="D3101" s="190" t="s">
        <v>147</v>
      </c>
      <c r="E3101" s="190" t="s">
        <v>147</v>
      </c>
      <c r="F3101" s="190" t="s">
        <v>147</v>
      </c>
      <c r="G3101" s="190" t="s">
        <v>147</v>
      </c>
      <c r="H3101" s="190" t="s">
        <v>147</v>
      </c>
      <c r="I3101" s="190" t="s">
        <v>146</v>
      </c>
      <c r="J3101" s="190" t="s">
        <v>146</v>
      </c>
      <c r="K3101" s="190" t="s">
        <v>146</v>
      </c>
      <c r="L3101" s="190" t="s">
        <v>146</v>
      </c>
      <c r="M3101" s="190" t="s">
        <v>146</v>
      </c>
      <c r="N3101" s="190" t="s">
        <v>146</v>
      </c>
    </row>
    <row r="3102" spans="1:14" x14ac:dyDescent="0.2">
      <c r="A3102" s="190">
        <v>814152</v>
      </c>
      <c r="B3102" s="190" t="s">
        <v>58</v>
      </c>
      <c r="C3102" s="190" t="s">
        <v>146</v>
      </c>
      <c r="D3102" s="190" t="s">
        <v>146</v>
      </c>
      <c r="E3102" s="190" t="s">
        <v>146</v>
      </c>
      <c r="F3102" s="190" t="s">
        <v>146</v>
      </c>
      <c r="G3102" s="190" t="s">
        <v>146</v>
      </c>
      <c r="H3102" s="190" t="s">
        <v>146</v>
      </c>
      <c r="I3102" s="190" t="s">
        <v>146</v>
      </c>
      <c r="J3102" s="190" t="s">
        <v>146</v>
      </c>
      <c r="K3102" s="190" t="s">
        <v>146</v>
      </c>
      <c r="L3102" s="190" t="s">
        <v>146</v>
      </c>
      <c r="M3102" s="190" t="s">
        <v>146</v>
      </c>
      <c r="N3102" s="190" t="s">
        <v>146</v>
      </c>
    </row>
    <row r="3103" spans="1:14" x14ac:dyDescent="0.2">
      <c r="A3103" s="190">
        <v>814153</v>
      </c>
      <c r="B3103" s="190" t="s">
        <v>58</v>
      </c>
      <c r="C3103" s="190" t="s">
        <v>147</v>
      </c>
      <c r="D3103" s="190" t="s">
        <v>147</v>
      </c>
      <c r="E3103" s="190" t="s">
        <v>147</v>
      </c>
      <c r="F3103" s="190" t="s">
        <v>147</v>
      </c>
      <c r="G3103" s="190" t="s">
        <v>147</v>
      </c>
      <c r="H3103" s="190" t="s">
        <v>147</v>
      </c>
      <c r="I3103" s="190" t="s">
        <v>146</v>
      </c>
      <c r="J3103" s="190" t="s">
        <v>146</v>
      </c>
      <c r="K3103" s="190" t="s">
        <v>146</v>
      </c>
      <c r="L3103" s="190" t="s">
        <v>146</v>
      </c>
      <c r="M3103" s="190" t="s">
        <v>146</v>
      </c>
      <c r="N3103" s="190" t="s">
        <v>146</v>
      </c>
    </row>
    <row r="3104" spans="1:14" x14ac:dyDescent="0.2">
      <c r="A3104" s="190">
        <v>814154</v>
      </c>
      <c r="B3104" s="190" t="s">
        <v>58</v>
      </c>
      <c r="E3104" s="190" t="s">
        <v>146</v>
      </c>
      <c r="F3104" s="190" t="s">
        <v>146</v>
      </c>
      <c r="I3104" s="190" t="s">
        <v>146</v>
      </c>
      <c r="J3104" s="190" t="s">
        <v>146</v>
      </c>
      <c r="K3104" s="190" t="s">
        <v>146</v>
      </c>
      <c r="L3104" s="190" t="s">
        <v>146</v>
      </c>
      <c r="M3104" s="190" t="s">
        <v>146</v>
      </c>
      <c r="N3104" s="190" t="s">
        <v>146</v>
      </c>
    </row>
    <row r="3105" spans="1:14" x14ac:dyDescent="0.2">
      <c r="A3105" s="190">
        <v>814155</v>
      </c>
      <c r="B3105" s="190" t="s">
        <v>58</v>
      </c>
      <c r="C3105" s="190" t="s">
        <v>147</v>
      </c>
      <c r="D3105" s="190" t="s">
        <v>147</v>
      </c>
      <c r="E3105" s="190" t="s">
        <v>146</v>
      </c>
      <c r="F3105" s="190" t="s">
        <v>146</v>
      </c>
      <c r="G3105" s="190" t="s">
        <v>147</v>
      </c>
      <c r="H3105" s="190" t="s">
        <v>147</v>
      </c>
      <c r="I3105" s="190" t="s">
        <v>146</v>
      </c>
      <c r="J3105" s="190" t="s">
        <v>146</v>
      </c>
      <c r="K3105" s="190" t="s">
        <v>146</v>
      </c>
      <c r="L3105" s="190" t="s">
        <v>146</v>
      </c>
      <c r="M3105" s="190" t="s">
        <v>146</v>
      </c>
      <c r="N3105" s="190" t="s">
        <v>146</v>
      </c>
    </row>
    <row r="3106" spans="1:14" x14ac:dyDescent="0.2">
      <c r="A3106" s="190">
        <v>814156</v>
      </c>
      <c r="B3106" s="190" t="s">
        <v>58</v>
      </c>
      <c r="C3106" s="190" t="s">
        <v>147</v>
      </c>
      <c r="D3106" s="190" t="s">
        <v>146</v>
      </c>
      <c r="E3106" s="190" t="s">
        <v>147</v>
      </c>
      <c r="F3106" s="190" t="s">
        <v>147</v>
      </c>
      <c r="G3106" s="190" t="s">
        <v>147</v>
      </c>
      <c r="H3106" s="190" t="s">
        <v>146</v>
      </c>
      <c r="I3106" s="190" t="s">
        <v>146</v>
      </c>
      <c r="J3106" s="190" t="s">
        <v>146</v>
      </c>
      <c r="K3106" s="190" t="s">
        <v>146</v>
      </c>
      <c r="L3106" s="190" t="s">
        <v>146</v>
      </c>
      <c r="M3106" s="190" t="s">
        <v>146</v>
      </c>
      <c r="N3106" s="190" t="s">
        <v>146</v>
      </c>
    </row>
    <row r="3107" spans="1:14" x14ac:dyDescent="0.2">
      <c r="A3107" s="190">
        <v>814161</v>
      </c>
      <c r="B3107" s="190" t="s">
        <v>58</v>
      </c>
      <c r="C3107" s="190" t="s">
        <v>147</v>
      </c>
      <c r="D3107" s="190" t="s">
        <v>147</v>
      </c>
      <c r="E3107" s="190" t="s">
        <v>147</v>
      </c>
      <c r="F3107" s="190" t="s">
        <v>147</v>
      </c>
      <c r="G3107" s="190" t="s">
        <v>147</v>
      </c>
      <c r="H3107" s="190" t="s">
        <v>147</v>
      </c>
      <c r="I3107" s="190" t="s">
        <v>146</v>
      </c>
      <c r="J3107" s="190" t="s">
        <v>146</v>
      </c>
      <c r="K3107" s="190" t="s">
        <v>146</v>
      </c>
      <c r="L3107" s="190" t="s">
        <v>146</v>
      </c>
      <c r="M3107" s="190" t="s">
        <v>146</v>
      </c>
      <c r="N3107" s="190" t="s">
        <v>146</v>
      </c>
    </row>
    <row r="3108" spans="1:14" x14ac:dyDescent="0.2">
      <c r="A3108" s="190">
        <v>814164</v>
      </c>
      <c r="B3108" s="190" t="s">
        <v>58</v>
      </c>
      <c r="C3108" s="190" t="s">
        <v>147</v>
      </c>
      <c r="D3108" s="190" t="s">
        <v>147</v>
      </c>
      <c r="E3108" s="190" t="s">
        <v>146</v>
      </c>
      <c r="F3108" s="190" t="s">
        <v>147</v>
      </c>
      <c r="G3108" s="190" t="s">
        <v>146</v>
      </c>
      <c r="H3108" s="190" t="s">
        <v>147</v>
      </c>
      <c r="I3108" s="190" t="s">
        <v>146</v>
      </c>
      <c r="J3108" s="190" t="s">
        <v>146</v>
      </c>
      <c r="K3108" s="190" t="s">
        <v>146</v>
      </c>
      <c r="L3108" s="190" t="s">
        <v>146</v>
      </c>
      <c r="M3108" s="190" t="s">
        <v>146</v>
      </c>
      <c r="N3108" s="190" t="s">
        <v>146</v>
      </c>
    </row>
    <row r="3109" spans="1:14" x14ac:dyDescent="0.2">
      <c r="A3109" s="190">
        <v>814166</v>
      </c>
      <c r="B3109" s="190" t="s">
        <v>58</v>
      </c>
      <c r="C3109" s="190" t="s">
        <v>147</v>
      </c>
      <c r="D3109" s="190" t="s">
        <v>147</v>
      </c>
      <c r="E3109" s="190" t="s">
        <v>147</v>
      </c>
      <c r="F3109" s="190" t="s">
        <v>147</v>
      </c>
      <c r="G3109" s="190" t="s">
        <v>147</v>
      </c>
      <c r="H3109" s="190" t="s">
        <v>147</v>
      </c>
      <c r="I3109" s="190" t="s">
        <v>147</v>
      </c>
      <c r="J3109" s="190" t="s">
        <v>147</v>
      </c>
      <c r="K3109" s="190" t="s">
        <v>147</v>
      </c>
      <c r="L3109" s="190" t="s">
        <v>147</v>
      </c>
      <c r="M3109" s="190" t="s">
        <v>147</v>
      </c>
      <c r="N3109" s="190" t="s">
        <v>147</v>
      </c>
    </row>
    <row r="3110" spans="1:14" x14ac:dyDescent="0.2">
      <c r="A3110" s="190">
        <v>814167</v>
      </c>
      <c r="B3110" s="190" t="s">
        <v>58</v>
      </c>
      <c r="C3110" s="190" t="s">
        <v>147</v>
      </c>
      <c r="D3110" s="190" t="s">
        <v>147</v>
      </c>
      <c r="F3110" s="190" t="s">
        <v>147</v>
      </c>
      <c r="G3110" s="190" t="s">
        <v>147</v>
      </c>
      <c r="H3110" s="190" t="s">
        <v>147</v>
      </c>
      <c r="J3110" s="190" t="s">
        <v>147</v>
      </c>
      <c r="K3110" s="190" t="s">
        <v>146</v>
      </c>
      <c r="L3110" s="190" t="s">
        <v>146</v>
      </c>
      <c r="M3110" s="190" t="s">
        <v>147</v>
      </c>
    </row>
    <row r="3111" spans="1:14" x14ac:dyDescent="0.2">
      <c r="A3111" s="190">
        <v>814168</v>
      </c>
      <c r="B3111" s="190" t="s">
        <v>58</v>
      </c>
      <c r="D3111" s="190" t="s">
        <v>146</v>
      </c>
      <c r="H3111" s="190" t="s">
        <v>147</v>
      </c>
      <c r="J3111" s="190" t="s">
        <v>146</v>
      </c>
      <c r="M3111" s="190" t="s">
        <v>147</v>
      </c>
      <c r="N3111" s="190" t="s">
        <v>146</v>
      </c>
    </row>
    <row r="3112" spans="1:14" x14ac:dyDescent="0.2">
      <c r="A3112" s="190">
        <v>814169</v>
      </c>
      <c r="B3112" s="190" t="s">
        <v>58</v>
      </c>
      <c r="C3112" s="190" t="s">
        <v>147</v>
      </c>
      <c r="D3112" s="190" t="s">
        <v>147</v>
      </c>
      <c r="E3112" s="190" t="s">
        <v>147</v>
      </c>
      <c r="F3112" s="190" t="s">
        <v>145</v>
      </c>
      <c r="G3112" s="190" t="s">
        <v>145</v>
      </c>
      <c r="H3112" s="190" t="s">
        <v>145</v>
      </c>
      <c r="I3112" s="190" t="s">
        <v>146</v>
      </c>
      <c r="J3112" s="190" t="s">
        <v>146</v>
      </c>
      <c r="K3112" s="190" t="s">
        <v>146</v>
      </c>
      <c r="L3112" s="190" t="s">
        <v>146</v>
      </c>
      <c r="M3112" s="190" t="s">
        <v>146</v>
      </c>
      <c r="N3112" s="190" t="s">
        <v>146</v>
      </c>
    </row>
    <row r="3113" spans="1:14" x14ac:dyDescent="0.2">
      <c r="A3113" s="190">
        <v>814170</v>
      </c>
      <c r="B3113" s="190" t="s">
        <v>58</v>
      </c>
      <c r="C3113" s="190" t="s">
        <v>147</v>
      </c>
      <c r="D3113" s="190" t="s">
        <v>146</v>
      </c>
      <c r="E3113" s="190" t="s">
        <v>146</v>
      </c>
      <c r="F3113" s="190" t="s">
        <v>147</v>
      </c>
      <c r="G3113" s="190" t="s">
        <v>147</v>
      </c>
      <c r="H3113" s="190" t="s">
        <v>146</v>
      </c>
      <c r="I3113" s="190" t="s">
        <v>146</v>
      </c>
      <c r="J3113" s="190" t="s">
        <v>146</v>
      </c>
      <c r="K3113" s="190" t="s">
        <v>146</v>
      </c>
      <c r="L3113" s="190" t="s">
        <v>146</v>
      </c>
      <c r="M3113" s="190" t="s">
        <v>146</v>
      </c>
      <c r="N3113" s="190" t="s">
        <v>146</v>
      </c>
    </row>
    <row r="3114" spans="1:14" x14ac:dyDescent="0.2">
      <c r="A3114" s="190">
        <v>814171</v>
      </c>
      <c r="B3114" s="190" t="s">
        <v>58</v>
      </c>
      <c r="D3114" s="190" t="s">
        <v>147</v>
      </c>
      <c r="E3114" s="190" t="s">
        <v>147</v>
      </c>
      <c r="F3114" s="190" t="s">
        <v>145</v>
      </c>
      <c r="K3114" s="190" t="s">
        <v>145</v>
      </c>
      <c r="L3114" s="190" t="s">
        <v>147</v>
      </c>
    </row>
    <row r="3115" spans="1:14" x14ac:dyDescent="0.2">
      <c r="A3115" s="190">
        <v>814173</v>
      </c>
      <c r="B3115" s="190" t="s">
        <v>58</v>
      </c>
      <c r="C3115" s="190" t="s">
        <v>147</v>
      </c>
      <c r="D3115" s="190" t="s">
        <v>146</v>
      </c>
      <c r="E3115" s="190" t="s">
        <v>146</v>
      </c>
      <c r="F3115" s="190" t="s">
        <v>146</v>
      </c>
      <c r="G3115" s="190" t="s">
        <v>147</v>
      </c>
      <c r="H3115" s="190" t="s">
        <v>147</v>
      </c>
      <c r="I3115" s="190" t="s">
        <v>146</v>
      </c>
      <c r="J3115" s="190" t="s">
        <v>146</v>
      </c>
      <c r="K3115" s="190" t="s">
        <v>146</v>
      </c>
      <c r="L3115" s="190" t="s">
        <v>146</v>
      </c>
      <c r="M3115" s="190" t="s">
        <v>146</v>
      </c>
      <c r="N3115" s="190" t="s">
        <v>146</v>
      </c>
    </row>
    <row r="3116" spans="1:14" x14ac:dyDescent="0.2">
      <c r="A3116" s="190">
        <v>814176</v>
      </c>
      <c r="B3116" s="190" t="s">
        <v>58</v>
      </c>
      <c r="C3116" s="190" t="s">
        <v>147</v>
      </c>
      <c r="D3116" s="190" t="s">
        <v>147</v>
      </c>
      <c r="E3116" s="190" t="s">
        <v>146</v>
      </c>
      <c r="F3116" s="190" t="s">
        <v>147</v>
      </c>
      <c r="G3116" s="190" t="s">
        <v>146</v>
      </c>
      <c r="H3116" s="190" t="s">
        <v>147</v>
      </c>
      <c r="I3116" s="190" t="s">
        <v>146</v>
      </c>
      <c r="J3116" s="190" t="s">
        <v>146</v>
      </c>
      <c r="K3116" s="190" t="s">
        <v>146</v>
      </c>
      <c r="L3116" s="190" t="s">
        <v>146</v>
      </c>
      <c r="M3116" s="190" t="s">
        <v>146</v>
      </c>
      <c r="N3116" s="190" t="s">
        <v>146</v>
      </c>
    </row>
    <row r="3117" spans="1:14" x14ac:dyDescent="0.2">
      <c r="A3117" s="190">
        <v>814178</v>
      </c>
      <c r="B3117" s="190" t="s">
        <v>58</v>
      </c>
      <c r="D3117" s="190" t="s">
        <v>146</v>
      </c>
      <c r="E3117" s="190" t="s">
        <v>147</v>
      </c>
      <c r="H3117" s="190" t="s">
        <v>147</v>
      </c>
      <c r="I3117" s="190" t="s">
        <v>146</v>
      </c>
      <c r="J3117" s="190" t="s">
        <v>146</v>
      </c>
      <c r="K3117" s="190" t="s">
        <v>146</v>
      </c>
      <c r="L3117" s="190" t="s">
        <v>146</v>
      </c>
      <c r="M3117" s="190" t="s">
        <v>146</v>
      </c>
      <c r="N3117" s="190" t="s">
        <v>146</v>
      </c>
    </row>
    <row r="3118" spans="1:14" x14ac:dyDescent="0.2">
      <c r="A3118" s="190">
        <v>814179</v>
      </c>
      <c r="B3118" s="190" t="s">
        <v>58</v>
      </c>
      <c r="D3118" s="190" t="s">
        <v>147</v>
      </c>
      <c r="E3118" s="190" t="s">
        <v>147</v>
      </c>
      <c r="F3118" s="190" t="s">
        <v>147</v>
      </c>
      <c r="G3118" s="190" t="s">
        <v>147</v>
      </c>
      <c r="H3118" s="190" t="s">
        <v>147</v>
      </c>
      <c r="I3118" s="190" t="s">
        <v>146</v>
      </c>
      <c r="J3118" s="190" t="s">
        <v>146</v>
      </c>
      <c r="K3118" s="190" t="s">
        <v>146</v>
      </c>
      <c r="L3118" s="190" t="s">
        <v>146</v>
      </c>
      <c r="M3118" s="190" t="s">
        <v>146</v>
      </c>
      <c r="N3118" s="190" t="s">
        <v>146</v>
      </c>
    </row>
    <row r="3119" spans="1:14" x14ac:dyDescent="0.2">
      <c r="A3119" s="190">
        <v>814180</v>
      </c>
      <c r="B3119" s="190" t="s">
        <v>58</v>
      </c>
      <c r="C3119" s="190" t="s">
        <v>146</v>
      </c>
      <c r="D3119" s="190" t="s">
        <v>147</v>
      </c>
      <c r="E3119" s="190" t="s">
        <v>147</v>
      </c>
      <c r="F3119" s="190" t="s">
        <v>147</v>
      </c>
      <c r="G3119" s="190" t="s">
        <v>147</v>
      </c>
      <c r="H3119" s="190" t="s">
        <v>147</v>
      </c>
      <c r="I3119" s="190" t="s">
        <v>146</v>
      </c>
      <c r="J3119" s="190" t="s">
        <v>146</v>
      </c>
      <c r="K3119" s="190" t="s">
        <v>146</v>
      </c>
      <c r="L3119" s="190" t="s">
        <v>146</v>
      </c>
      <c r="M3119" s="190" t="s">
        <v>146</v>
      </c>
      <c r="N3119" s="190" t="s">
        <v>146</v>
      </c>
    </row>
    <row r="3120" spans="1:14" x14ac:dyDescent="0.2">
      <c r="A3120" s="190">
        <v>814181</v>
      </c>
      <c r="B3120" s="190" t="s">
        <v>58</v>
      </c>
      <c r="C3120" s="190" t="s">
        <v>146</v>
      </c>
      <c r="D3120" s="190" t="s">
        <v>147</v>
      </c>
      <c r="E3120" s="190" t="s">
        <v>146</v>
      </c>
      <c r="F3120" s="190" t="s">
        <v>146</v>
      </c>
      <c r="G3120" s="190" t="s">
        <v>147</v>
      </c>
      <c r="H3120" s="190" t="s">
        <v>147</v>
      </c>
      <c r="I3120" s="190" t="s">
        <v>146</v>
      </c>
      <c r="J3120" s="190" t="s">
        <v>146</v>
      </c>
      <c r="K3120" s="190" t="s">
        <v>146</v>
      </c>
      <c r="L3120" s="190" t="s">
        <v>146</v>
      </c>
      <c r="M3120" s="190" t="s">
        <v>146</v>
      </c>
      <c r="N3120" s="190" t="s">
        <v>146</v>
      </c>
    </row>
    <row r="3121" spans="1:14" x14ac:dyDescent="0.2">
      <c r="A3121" s="190">
        <v>814182</v>
      </c>
      <c r="B3121" s="190" t="s">
        <v>58</v>
      </c>
      <c r="C3121" s="190" t="s">
        <v>147</v>
      </c>
      <c r="D3121" s="190" t="s">
        <v>146</v>
      </c>
      <c r="E3121" s="190" t="s">
        <v>147</v>
      </c>
      <c r="F3121" s="190" t="s">
        <v>147</v>
      </c>
      <c r="G3121" s="190" t="s">
        <v>147</v>
      </c>
      <c r="H3121" s="190" t="s">
        <v>147</v>
      </c>
      <c r="I3121" s="190" t="s">
        <v>146</v>
      </c>
      <c r="J3121" s="190" t="s">
        <v>146</v>
      </c>
      <c r="K3121" s="190" t="s">
        <v>146</v>
      </c>
      <c r="L3121" s="190" t="s">
        <v>146</v>
      </c>
      <c r="M3121" s="190" t="s">
        <v>146</v>
      </c>
      <c r="N3121" s="190" t="s">
        <v>146</v>
      </c>
    </row>
    <row r="3122" spans="1:14" x14ac:dyDescent="0.2">
      <c r="A3122" s="190">
        <v>814183</v>
      </c>
      <c r="B3122" s="190" t="s">
        <v>58</v>
      </c>
      <c r="E3122" s="190" t="s">
        <v>147</v>
      </c>
      <c r="H3122" s="190" t="s">
        <v>147</v>
      </c>
      <c r="K3122" s="190" t="s">
        <v>147</v>
      </c>
      <c r="L3122" s="190" t="s">
        <v>147</v>
      </c>
      <c r="M3122" s="190" t="s">
        <v>147</v>
      </c>
      <c r="N3122" s="190" t="s">
        <v>146</v>
      </c>
    </row>
    <row r="3123" spans="1:14" x14ac:dyDescent="0.2">
      <c r="A3123" s="190">
        <v>814184</v>
      </c>
      <c r="B3123" s="190" t="s">
        <v>58</v>
      </c>
      <c r="C3123" s="190" t="s">
        <v>147</v>
      </c>
      <c r="D3123" s="190" t="s">
        <v>147</v>
      </c>
      <c r="E3123" s="190" t="s">
        <v>147</v>
      </c>
      <c r="F3123" s="190" t="s">
        <v>147</v>
      </c>
      <c r="G3123" s="190" t="s">
        <v>147</v>
      </c>
      <c r="H3123" s="190" t="s">
        <v>147</v>
      </c>
      <c r="I3123" s="190" t="s">
        <v>147</v>
      </c>
      <c r="J3123" s="190" t="s">
        <v>146</v>
      </c>
      <c r="K3123" s="190" t="s">
        <v>147</v>
      </c>
      <c r="L3123" s="190" t="s">
        <v>146</v>
      </c>
      <c r="M3123" s="190" t="s">
        <v>146</v>
      </c>
      <c r="N3123" s="190" t="s">
        <v>146</v>
      </c>
    </row>
    <row r="3124" spans="1:14" x14ac:dyDescent="0.2">
      <c r="A3124" s="190">
        <v>814185</v>
      </c>
      <c r="B3124" s="190" t="s">
        <v>58</v>
      </c>
      <c r="C3124" s="190" t="s">
        <v>145</v>
      </c>
      <c r="D3124" s="190" t="s">
        <v>147</v>
      </c>
      <c r="E3124" s="190" t="s">
        <v>147</v>
      </c>
      <c r="F3124" s="190" t="s">
        <v>145</v>
      </c>
      <c r="H3124" s="190" t="s">
        <v>147</v>
      </c>
      <c r="I3124" s="190" t="s">
        <v>146</v>
      </c>
      <c r="J3124" s="190" t="s">
        <v>146</v>
      </c>
      <c r="K3124" s="190" t="s">
        <v>146</v>
      </c>
      <c r="L3124" s="190" t="s">
        <v>146</v>
      </c>
      <c r="M3124" s="190" t="s">
        <v>146</v>
      </c>
      <c r="N3124" s="190" t="s">
        <v>146</v>
      </c>
    </row>
    <row r="3125" spans="1:14" x14ac:dyDescent="0.2">
      <c r="A3125" s="190">
        <v>814186</v>
      </c>
      <c r="B3125" s="190" t="s">
        <v>58</v>
      </c>
      <c r="C3125" s="190" t="s">
        <v>146</v>
      </c>
      <c r="D3125" s="190" t="s">
        <v>147</v>
      </c>
      <c r="E3125" s="190" t="s">
        <v>147</v>
      </c>
      <c r="F3125" s="190" t="s">
        <v>147</v>
      </c>
      <c r="G3125" s="190" t="s">
        <v>147</v>
      </c>
      <c r="H3125" s="190" t="s">
        <v>147</v>
      </c>
      <c r="I3125" s="190" t="s">
        <v>146</v>
      </c>
      <c r="J3125" s="190" t="s">
        <v>146</v>
      </c>
      <c r="K3125" s="190" t="s">
        <v>146</v>
      </c>
      <c r="L3125" s="190" t="s">
        <v>146</v>
      </c>
      <c r="M3125" s="190" t="s">
        <v>146</v>
      </c>
      <c r="N3125" s="190" t="s">
        <v>146</v>
      </c>
    </row>
    <row r="3126" spans="1:14" x14ac:dyDescent="0.2">
      <c r="A3126" s="190">
        <v>814187</v>
      </c>
      <c r="B3126" s="190" t="s">
        <v>58</v>
      </c>
      <c r="C3126" s="190" t="s">
        <v>147</v>
      </c>
      <c r="D3126" s="190" t="s">
        <v>147</v>
      </c>
      <c r="E3126" s="190" t="s">
        <v>146</v>
      </c>
      <c r="F3126" s="190" t="s">
        <v>147</v>
      </c>
      <c r="G3126" s="190" t="s">
        <v>147</v>
      </c>
      <c r="H3126" s="190" t="s">
        <v>147</v>
      </c>
      <c r="I3126" s="190" t="s">
        <v>146</v>
      </c>
      <c r="J3126" s="190" t="s">
        <v>146</v>
      </c>
      <c r="K3126" s="190" t="s">
        <v>146</v>
      </c>
      <c r="L3126" s="190" t="s">
        <v>146</v>
      </c>
      <c r="M3126" s="190" t="s">
        <v>146</v>
      </c>
      <c r="N3126" s="190" t="s">
        <v>146</v>
      </c>
    </row>
    <row r="3127" spans="1:14" x14ac:dyDescent="0.2">
      <c r="A3127" s="190">
        <v>814189</v>
      </c>
      <c r="B3127" s="190" t="s">
        <v>58</v>
      </c>
      <c r="C3127" s="190" t="s">
        <v>146</v>
      </c>
      <c r="D3127" s="190" t="s">
        <v>146</v>
      </c>
      <c r="E3127" s="190" t="s">
        <v>147</v>
      </c>
      <c r="F3127" s="190" t="s">
        <v>147</v>
      </c>
      <c r="G3127" s="190" t="s">
        <v>147</v>
      </c>
      <c r="H3127" s="190" t="s">
        <v>147</v>
      </c>
      <c r="I3127" s="190" t="s">
        <v>146</v>
      </c>
      <c r="J3127" s="190" t="s">
        <v>146</v>
      </c>
      <c r="K3127" s="190" t="s">
        <v>146</v>
      </c>
      <c r="L3127" s="190" t="s">
        <v>146</v>
      </c>
      <c r="M3127" s="190" t="s">
        <v>146</v>
      </c>
      <c r="N3127" s="190" t="s">
        <v>146</v>
      </c>
    </row>
    <row r="3128" spans="1:14" x14ac:dyDescent="0.2">
      <c r="A3128" s="190">
        <v>814190</v>
      </c>
      <c r="B3128" s="190" t="s">
        <v>58</v>
      </c>
      <c r="D3128" s="190" t="s">
        <v>146</v>
      </c>
      <c r="E3128" s="190" t="s">
        <v>146</v>
      </c>
      <c r="F3128" s="190" t="s">
        <v>146</v>
      </c>
      <c r="G3128" s="190" t="s">
        <v>147</v>
      </c>
      <c r="H3128" s="190" t="s">
        <v>147</v>
      </c>
      <c r="I3128" s="190" t="s">
        <v>146</v>
      </c>
      <c r="J3128" s="190" t="s">
        <v>146</v>
      </c>
      <c r="K3128" s="190" t="s">
        <v>146</v>
      </c>
      <c r="L3128" s="190" t="s">
        <v>146</v>
      </c>
      <c r="M3128" s="190" t="s">
        <v>146</v>
      </c>
      <c r="N3128" s="190" t="s">
        <v>146</v>
      </c>
    </row>
    <row r="3129" spans="1:14" x14ac:dyDescent="0.2">
      <c r="A3129" s="190">
        <v>814191</v>
      </c>
      <c r="B3129" s="190" t="s">
        <v>58</v>
      </c>
      <c r="C3129" s="190" t="s">
        <v>147</v>
      </c>
      <c r="D3129" s="190" t="s">
        <v>146</v>
      </c>
      <c r="E3129" s="190" t="s">
        <v>147</v>
      </c>
      <c r="F3129" s="190" t="s">
        <v>147</v>
      </c>
      <c r="G3129" s="190" t="s">
        <v>147</v>
      </c>
      <c r="H3129" s="190" t="s">
        <v>147</v>
      </c>
      <c r="I3129" s="190" t="s">
        <v>146</v>
      </c>
      <c r="J3129" s="190" t="s">
        <v>146</v>
      </c>
      <c r="K3129" s="190" t="s">
        <v>146</v>
      </c>
      <c r="L3129" s="190" t="s">
        <v>146</v>
      </c>
      <c r="M3129" s="190" t="s">
        <v>146</v>
      </c>
      <c r="N3129" s="190" t="s">
        <v>146</v>
      </c>
    </row>
    <row r="3130" spans="1:14" x14ac:dyDescent="0.2">
      <c r="A3130" s="190">
        <v>814192</v>
      </c>
      <c r="B3130" s="190" t="s">
        <v>58</v>
      </c>
      <c r="C3130" s="190" t="s">
        <v>147</v>
      </c>
      <c r="D3130" s="190" t="s">
        <v>146</v>
      </c>
      <c r="E3130" s="190" t="s">
        <v>147</v>
      </c>
      <c r="F3130" s="190" t="s">
        <v>146</v>
      </c>
      <c r="G3130" s="190" t="s">
        <v>147</v>
      </c>
      <c r="H3130" s="190" t="s">
        <v>147</v>
      </c>
      <c r="I3130" s="190" t="s">
        <v>146</v>
      </c>
      <c r="J3130" s="190" t="s">
        <v>146</v>
      </c>
      <c r="K3130" s="190" t="s">
        <v>146</v>
      </c>
      <c r="L3130" s="190" t="s">
        <v>146</v>
      </c>
      <c r="M3130" s="190" t="s">
        <v>146</v>
      </c>
      <c r="N3130" s="190" t="s">
        <v>146</v>
      </c>
    </row>
    <row r="3131" spans="1:14" x14ac:dyDescent="0.2">
      <c r="A3131" s="190">
        <v>814193</v>
      </c>
      <c r="B3131" s="190" t="s">
        <v>58</v>
      </c>
      <c r="D3131" s="190" t="s">
        <v>147</v>
      </c>
      <c r="F3131" s="190" t="s">
        <v>147</v>
      </c>
      <c r="G3131" s="190" t="s">
        <v>147</v>
      </c>
      <c r="H3131" s="190" t="s">
        <v>147</v>
      </c>
      <c r="I3131" s="190" t="s">
        <v>146</v>
      </c>
      <c r="J3131" s="190" t="s">
        <v>146</v>
      </c>
      <c r="K3131" s="190" t="s">
        <v>146</v>
      </c>
      <c r="L3131" s="190" t="s">
        <v>146</v>
      </c>
      <c r="M3131" s="190" t="s">
        <v>146</v>
      </c>
      <c r="N3131" s="190" t="s">
        <v>146</v>
      </c>
    </row>
    <row r="3132" spans="1:14" x14ac:dyDescent="0.2">
      <c r="A3132" s="190">
        <v>814194</v>
      </c>
      <c r="B3132" s="190" t="s">
        <v>58</v>
      </c>
      <c r="C3132" s="190" t="s">
        <v>147</v>
      </c>
      <c r="D3132" s="190" t="s">
        <v>147</v>
      </c>
      <c r="E3132" s="190" t="s">
        <v>147</v>
      </c>
      <c r="F3132" s="190" t="s">
        <v>147</v>
      </c>
      <c r="G3132" s="190" t="s">
        <v>147</v>
      </c>
      <c r="H3132" s="190" t="s">
        <v>147</v>
      </c>
      <c r="I3132" s="190" t="s">
        <v>146</v>
      </c>
      <c r="J3132" s="190" t="s">
        <v>146</v>
      </c>
      <c r="K3132" s="190" t="s">
        <v>146</v>
      </c>
      <c r="L3132" s="190" t="s">
        <v>146</v>
      </c>
      <c r="M3132" s="190" t="s">
        <v>146</v>
      </c>
      <c r="N3132" s="190" t="s">
        <v>146</v>
      </c>
    </row>
    <row r="3133" spans="1:14" x14ac:dyDescent="0.2">
      <c r="A3133" s="190">
        <v>814196</v>
      </c>
      <c r="B3133" s="190" t="s">
        <v>58</v>
      </c>
      <c r="C3133" s="190" t="s">
        <v>147</v>
      </c>
      <c r="D3133" s="190" t="s">
        <v>147</v>
      </c>
      <c r="E3133" s="190" t="s">
        <v>147</v>
      </c>
      <c r="F3133" s="190" t="s">
        <v>147</v>
      </c>
      <c r="G3133" s="190" t="s">
        <v>146</v>
      </c>
      <c r="H3133" s="190" t="s">
        <v>146</v>
      </c>
      <c r="I3133" s="190" t="s">
        <v>146</v>
      </c>
      <c r="J3133" s="190" t="s">
        <v>146</v>
      </c>
      <c r="K3133" s="190" t="s">
        <v>146</v>
      </c>
      <c r="L3133" s="190" t="s">
        <v>146</v>
      </c>
      <c r="M3133" s="190" t="s">
        <v>146</v>
      </c>
      <c r="N3133" s="190" t="s">
        <v>146</v>
      </c>
    </row>
    <row r="3134" spans="1:14" x14ac:dyDescent="0.2">
      <c r="A3134" s="190">
        <v>814197</v>
      </c>
      <c r="B3134" s="190" t="s">
        <v>58</v>
      </c>
      <c r="C3134" s="190" t="s">
        <v>147</v>
      </c>
      <c r="D3134" s="190" t="s">
        <v>147</v>
      </c>
      <c r="E3134" s="190" t="s">
        <v>147</v>
      </c>
      <c r="G3134" s="190" t="s">
        <v>147</v>
      </c>
      <c r="H3134" s="190" t="s">
        <v>147</v>
      </c>
      <c r="I3134" s="190" t="s">
        <v>146</v>
      </c>
      <c r="J3134" s="190" t="s">
        <v>146</v>
      </c>
      <c r="K3134" s="190" t="s">
        <v>146</v>
      </c>
      <c r="L3134" s="190" t="s">
        <v>146</v>
      </c>
      <c r="M3134" s="190" t="s">
        <v>146</v>
      </c>
      <c r="N3134" s="190" t="s">
        <v>147</v>
      </c>
    </row>
    <row r="3135" spans="1:14" x14ac:dyDescent="0.2">
      <c r="A3135" s="190">
        <v>814199</v>
      </c>
      <c r="B3135" s="190" t="s">
        <v>58</v>
      </c>
      <c r="C3135" s="190" t="s">
        <v>147</v>
      </c>
      <c r="D3135" s="190" t="s">
        <v>147</v>
      </c>
      <c r="E3135" s="190" t="s">
        <v>147</v>
      </c>
      <c r="I3135" s="190" t="s">
        <v>146</v>
      </c>
      <c r="J3135" s="190" t="s">
        <v>146</v>
      </c>
      <c r="K3135" s="190" t="s">
        <v>146</v>
      </c>
      <c r="L3135" s="190" t="s">
        <v>146</v>
      </c>
      <c r="M3135" s="190" t="s">
        <v>146</v>
      </c>
      <c r="N3135" s="190" t="s">
        <v>146</v>
      </c>
    </row>
    <row r="3136" spans="1:14" x14ac:dyDescent="0.2">
      <c r="A3136" s="190">
        <v>814221</v>
      </c>
      <c r="B3136" s="190" t="s">
        <v>58</v>
      </c>
      <c r="C3136" s="190" t="s">
        <v>146</v>
      </c>
      <c r="D3136" s="190" t="s">
        <v>146</v>
      </c>
      <c r="E3136" s="190" t="s">
        <v>147</v>
      </c>
      <c r="F3136" s="190" t="s">
        <v>147</v>
      </c>
      <c r="G3136" s="190" t="s">
        <v>147</v>
      </c>
      <c r="H3136" s="190" t="s">
        <v>147</v>
      </c>
      <c r="I3136" s="190" t="s">
        <v>146</v>
      </c>
      <c r="J3136" s="190" t="s">
        <v>147</v>
      </c>
      <c r="K3136" s="190" t="s">
        <v>147</v>
      </c>
      <c r="L3136" s="190" t="s">
        <v>146</v>
      </c>
      <c r="M3136" s="190" t="s">
        <v>147</v>
      </c>
      <c r="N3136" s="190" t="s">
        <v>147</v>
      </c>
    </row>
    <row r="3137" spans="1:14" x14ac:dyDescent="0.2">
      <c r="A3137" s="190">
        <v>814223</v>
      </c>
      <c r="B3137" s="190" t="s">
        <v>58</v>
      </c>
      <c r="C3137" s="190" t="s">
        <v>147</v>
      </c>
      <c r="E3137" s="190" t="s">
        <v>147</v>
      </c>
      <c r="H3137" s="190" t="s">
        <v>145</v>
      </c>
      <c r="J3137" s="190" t="s">
        <v>146</v>
      </c>
      <c r="K3137" s="190" t="s">
        <v>146</v>
      </c>
      <c r="L3137" s="190" t="s">
        <v>146</v>
      </c>
      <c r="M3137" s="190" t="s">
        <v>146</v>
      </c>
      <c r="N3137" s="190" t="s">
        <v>146</v>
      </c>
    </row>
    <row r="3138" spans="1:14" x14ac:dyDescent="0.2">
      <c r="A3138" s="190">
        <v>814225</v>
      </c>
      <c r="B3138" s="190" t="s">
        <v>58</v>
      </c>
      <c r="C3138" s="190" t="s">
        <v>146</v>
      </c>
      <c r="D3138" s="190" t="s">
        <v>146</v>
      </c>
      <c r="E3138" s="190" t="s">
        <v>146</v>
      </c>
      <c r="F3138" s="190" t="s">
        <v>146</v>
      </c>
      <c r="G3138" s="190" t="s">
        <v>147</v>
      </c>
      <c r="H3138" s="190" t="s">
        <v>147</v>
      </c>
      <c r="I3138" s="190" t="s">
        <v>146</v>
      </c>
      <c r="J3138" s="190" t="s">
        <v>146</v>
      </c>
      <c r="K3138" s="190" t="s">
        <v>146</v>
      </c>
      <c r="L3138" s="190" t="s">
        <v>146</v>
      </c>
      <c r="M3138" s="190" t="s">
        <v>146</v>
      </c>
      <c r="N3138" s="190" t="s">
        <v>146</v>
      </c>
    </row>
    <row r="3139" spans="1:14" x14ac:dyDescent="0.2">
      <c r="A3139" s="190">
        <v>814226</v>
      </c>
      <c r="B3139" s="190" t="s">
        <v>58</v>
      </c>
      <c r="C3139" s="190" t="s">
        <v>145</v>
      </c>
      <c r="D3139" s="190" t="s">
        <v>145</v>
      </c>
      <c r="E3139" s="190" t="s">
        <v>146</v>
      </c>
      <c r="F3139" s="190" t="s">
        <v>146</v>
      </c>
      <c r="G3139" s="190" t="s">
        <v>146</v>
      </c>
      <c r="H3139" s="190" t="s">
        <v>147</v>
      </c>
      <c r="J3139" s="190" t="s">
        <v>146</v>
      </c>
      <c r="K3139" s="190" t="s">
        <v>146</v>
      </c>
      <c r="L3139" s="190" t="s">
        <v>146</v>
      </c>
      <c r="M3139" s="190" t="s">
        <v>146</v>
      </c>
    </row>
    <row r="3140" spans="1:14" x14ac:dyDescent="0.2">
      <c r="A3140" s="190">
        <v>814227</v>
      </c>
      <c r="B3140" s="190" t="s">
        <v>58</v>
      </c>
      <c r="D3140" s="190" t="s">
        <v>146</v>
      </c>
      <c r="H3140" s="190" t="s">
        <v>145</v>
      </c>
      <c r="I3140" s="190" t="s">
        <v>146</v>
      </c>
      <c r="J3140" s="190" t="s">
        <v>146</v>
      </c>
      <c r="K3140" s="190" t="s">
        <v>146</v>
      </c>
      <c r="L3140" s="190" t="s">
        <v>146</v>
      </c>
      <c r="M3140" s="190" t="s">
        <v>146</v>
      </c>
      <c r="N3140" s="190" t="s">
        <v>147</v>
      </c>
    </row>
    <row r="3141" spans="1:14" x14ac:dyDescent="0.2">
      <c r="A3141" s="190">
        <v>814228</v>
      </c>
      <c r="B3141" s="190" t="s">
        <v>58</v>
      </c>
      <c r="C3141" s="190" t="s">
        <v>147</v>
      </c>
      <c r="D3141" s="190" t="s">
        <v>147</v>
      </c>
      <c r="E3141" s="190" t="s">
        <v>146</v>
      </c>
      <c r="F3141" s="190" t="s">
        <v>146</v>
      </c>
      <c r="G3141" s="190" t="s">
        <v>147</v>
      </c>
      <c r="H3141" s="190" t="s">
        <v>147</v>
      </c>
      <c r="I3141" s="190" t="s">
        <v>146</v>
      </c>
      <c r="J3141" s="190" t="s">
        <v>146</v>
      </c>
      <c r="K3141" s="190" t="s">
        <v>146</v>
      </c>
      <c r="L3141" s="190" t="s">
        <v>146</v>
      </c>
      <c r="M3141" s="190" t="s">
        <v>146</v>
      </c>
      <c r="N3141" s="190" t="s">
        <v>146</v>
      </c>
    </row>
    <row r="3142" spans="1:14" x14ac:dyDescent="0.2">
      <c r="A3142" s="190">
        <v>814230</v>
      </c>
      <c r="B3142" s="190" t="s">
        <v>58</v>
      </c>
      <c r="C3142" s="190" t="s">
        <v>147</v>
      </c>
      <c r="D3142" s="190" t="s">
        <v>147</v>
      </c>
      <c r="E3142" s="190" t="s">
        <v>147</v>
      </c>
      <c r="F3142" s="190" t="s">
        <v>147</v>
      </c>
      <c r="G3142" s="190" t="s">
        <v>147</v>
      </c>
      <c r="H3142" s="190" t="s">
        <v>146</v>
      </c>
      <c r="I3142" s="190" t="s">
        <v>146</v>
      </c>
      <c r="J3142" s="190" t="s">
        <v>146</v>
      </c>
      <c r="K3142" s="190" t="s">
        <v>146</v>
      </c>
      <c r="L3142" s="190" t="s">
        <v>146</v>
      </c>
      <c r="M3142" s="190" t="s">
        <v>146</v>
      </c>
      <c r="N3142" s="190" t="s">
        <v>146</v>
      </c>
    </row>
    <row r="3143" spans="1:14" x14ac:dyDescent="0.2">
      <c r="A3143" s="190">
        <v>814232</v>
      </c>
      <c r="B3143" s="190" t="s">
        <v>58</v>
      </c>
      <c r="C3143" s="190" t="s">
        <v>147</v>
      </c>
      <c r="D3143" s="190" t="s">
        <v>146</v>
      </c>
      <c r="E3143" s="190" t="s">
        <v>147</v>
      </c>
      <c r="F3143" s="190" t="s">
        <v>146</v>
      </c>
      <c r="G3143" s="190" t="s">
        <v>147</v>
      </c>
      <c r="H3143" s="190" t="s">
        <v>147</v>
      </c>
      <c r="I3143" s="190" t="s">
        <v>146</v>
      </c>
      <c r="J3143" s="190" t="s">
        <v>146</v>
      </c>
      <c r="K3143" s="190" t="s">
        <v>146</v>
      </c>
      <c r="L3143" s="190" t="s">
        <v>146</v>
      </c>
      <c r="M3143" s="190" t="s">
        <v>146</v>
      </c>
      <c r="N3143" s="190" t="s">
        <v>146</v>
      </c>
    </row>
    <row r="3144" spans="1:14" x14ac:dyDescent="0.2">
      <c r="A3144" s="190">
        <v>814233</v>
      </c>
      <c r="B3144" s="190" t="s">
        <v>58</v>
      </c>
      <c r="C3144" s="190" t="s">
        <v>147</v>
      </c>
      <c r="D3144" s="190" t="s">
        <v>147</v>
      </c>
      <c r="E3144" s="190" t="s">
        <v>147</v>
      </c>
      <c r="F3144" s="190" t="s">
        <v>147</v>
      </c>
      <c r="I3144" s="190" t="s">
        <v>146</v>
      </c>
      <c r="J3144" s="190" t="s">
        <v>146</v>
      </c>
      <c r="K3144" s="190" t="s">
        <v>146</v>
      </c>
      <c r="L3144" s="190" t="s">
        <v>146</v>
      </c>
      <c r="M3144" s="190" t="s">
        <v>146</v>
      </c>
      <c r="N3144" s="190" t="s">
        <v>146</v>
      </c>
    </row>
    <row r="3145" spans="1:14" x14ac:dyDescent="0.2">
      <c r="A3145" s="190">
        <v>814234</v>
      </c>
      <c r="B3145" s="190" t="s">
        <v>58</v>
      </c>
      <c r="D3145" s="190" t="s">
        <v>147</v>
      </c>
      <c r="E3145" s="190" t="s">
        <v>146</v>
      </c>
      <c r="G3145" s="190" t="s">
        <v>146</v>
      </c>
      <c r="H3145" s="190" t="s">
        <v>146</v>
      </c>
      <c r="I3145" s="190" t="s">
        <v>146</v>
      </c>
      <c r="J3145" s="190" t="s">
        <v>146</v>
      </c>
      <c r="K3145" s="190" t="s">
        <v>146</v>
      </c>
      <c r="L3145" s="190" t="s">
        <v>146</v>
      </c>
      <c r="M3145" s="190" t="s">
        <v>146</v>
      </c>
      <c r="N3145" s="190" t="s">
        <v>146</v>
      </c>
    </row>
    <row r="3146" spans="1:14" x14ac:dyDescent="0.2">
      <c r="A3146" s="190">
        <v>814235</v>
      </c>
      <c r="B3146" s="190" t="s">
        <v>58</v>
      </c>
      <c r="C3146" s="190" t="s">
        <v>147</v>
      </c>
      <c r="D3146" s="190" t="s">
        <v>147</v>
      </c>
      <c r="E3146" s="190" t="s">
        <v>147</v>
      </c>
      <c r="F3146" s="190" t="s">
        <v>146</v>
      </c>
      <c r="G3146" s="190" t="s">
        <v>146</v>
      </c>
      <c r="H3146" s="190" t="s">
        <v>147</v>
      </c>
      <c r="I3146" s="190" t="s">
        <v>146</v>
      </c>
      <c r="J3146" s="190" t="s">
        <v>146</v>
      </c>
      <c r="K3146" s="190" t="s">
        <v>146</v>
      </c>
      <c r="L3146" s="190" t="s">
        <v>146</v>
      </c>
      <c r="M3146" s="190" t="s">
        <v>146</v>
      </c>
      <c r="N3146" s="190" t="s">
        <v>146</v>
      </c>
    </row>
    <row r="3147" spans="1:14" x14ac:dyDescent="0.2">
      <c r="A3147" s="190">
        <v>814236</v>
      </c>
      <c r="B3147" s="190" t="s">
        <v>58</v>
      </c>
      <c r="C3147" s="190" t="s">
        <v>146</v>
      </c>
      <c r="D3147" s="190" t="s">
        <v>146</v>
      </c>
      <c r="E3147" s="190" t="s">
        <v>147</v>
      </c>
      <c r="F3147" s="190" t="s">
        <v>147</v>
      </c>
      <c r="G3147" s="190" t="s">
        <v>146</v>
      </c>
      <c r="I3147" s="190" t="s">
        <v>146</v>
      </c>
      <c r="J3147" s="190" t="s">
        <v>146</v>
      </c>
      <c r="K3147" s="190" t="s">
        <v>146</v>
      </c>
      <c r="L3147" s="190" t="s">
        <v>146</v>
      </c>
      <c r="M3147" s="190" t="s">
        <v>146</v>
      </c>
      <c r="N3147" s="190" t="s">
        <v>146</v>
      </c>
    </row>
    <row r="3148" spans="1:14" x14ac:dyDescent="0.2">
      <c r="A3148" s="190">
        <v>814237</v>
      </c>
      <c r="B3148" s="190" t="s">
        <v>58</v>
      </c>
      <c r="C3148" s="190" t="s">
        <v>147</v>
      </c>
      <c r="D3148" s="190" t="s">
        <v>147</v>
      </c>
      <c r="I3148" s="190" t="s">
        <v>146</v>
      </c>
      <c r="J3148" s="190" t="s">
        <v>146</v>
      </c>
      <c r="K3148" s="190" t="s">
        <v>146</v>
      </c>
      <c r="L3148" s="190" t="s">
        <v>146</v>
      </c>
      <c r="M3148" s="190" t="s">
        <v>146</v>
      </c>
      <c r="N3148" s="190" t="s">
        <v>146</v>
      </c>
    </row>
    <row r="3149" spans="1:14" x14ac:dyDescent="0.2">
      <c r="A3149" s="190">
        <v>814238</v>
      </c>
      <c r="B3149" s="190" t="s">
        <v>58</v>
      </c>
      <c r="C3149" s="190" t="s">
        <v>147</v>
      </c>
      <c r="D3149" s="190" t="s">
        <v>147</v>
      </c>
      <c r="E3149" s="190" t="s">
        <v>147</v>
      </c>
      <c r="H3149" s="190" t="s">
        <v>147</v>
      </c>
      <c r="I3149" s="190" t="s">
        <v>146</v>
      </c>
      <c r="J3149" s="190" t="s">
        <v>146</v>
      </c>
      <c r="K3149" s="190" t="s">
        <v>146</v>
      </c>
      <c r="L3149" s="190" t="s">
        <v>147</v>
      </c>
      <c r="N3149" s="190" t="s">
        <v>146</v>
      </c>
    </row>
    <row r="3150" spans="1:14" x14ac:dyDescent="0.2">
      <c r="A3150" s="190">
        <v>814239</v>
      </c>
      <c r="B3150" s="190" t="s">
        <v>58</v>
      </c>
      <c r="C3150" s="190" t="s">
        <v>147</v>
      </c>
      <c r="D3150" s="190" t="s">
        <v>147</v>
      </c>
      <c r="E3150" s="190" t="s">
        <v>147</v>
      </c>
      <c r="F3150" s="190" t="s">
        <v>147</v>
      </c>
      <c r="G3150" s="190" t="s">
        <v>147</v>
      </c>
      <c r="H3150" s="190" t="s">
        <v>147</v>
      </c>
      <c r="I3150" s="190" t="s">
        <v>146</v>
      </c>
      <c r="J3150" s="190" t="s">
        <v>146</v>
      </c>
      <c r="K3150" s="190" t="s">
        <v>146</v>
      </c>
      <c r="L3150" s="190" t="s">
        <v>146</v>
      </c>
      <c r="M3150" s="190" t="s">
        <v>146</v>
      </c>
      <c r="N3150" s="190" t="s">
        <v>146</v>
      </c>
    </row>
    <row r="3151" spans="1:14" x14ac:dyDescent="0.2">
      <c r="A3151" s="190">
        <v>814240</v>
      </c>
      <c r="B3151" s="190" t="s">
        <v>58</v>
      </c>
      <c r="D3151" s="190" t="s">
        <v>147</v>
      </c>
      <c r="E3151" s="190" t="s">
        <v>147</v>
      </c>
      <c r="F3151" s="190" t="s">
        <v>147</v>
      </c>
      <c r="G3151" s="190" t="s">
        <v>147</v>
      </c>
      <c r="H3151" s="190" t="s">
        <v>147</v>
      </c>
      <c r="I3151" s="190" t="s">
        <v>146</v>
      </c>
      <c r="J3151" s="190" t="s">
        <v>146</v>
      </c>
      <c r="K3151" s="190" t="s">
        <v>146</v>
      </c>
      <c r="L3151" s="190" t="s">
        <v>146</v>
      </c>
      <c r="M3151" s="190" t="s">
        <v>146</v>
      </c>
      <c r="N3151" s="190" t="s">
        <v>146</v>
      </c>
    </row>
    <row r="3152" spans="1:14" x14ac:dyDescent="0.2">
      <c r="A3152" s="190">
        <v>814241</v>
      </c>
      <c r="B3152" s="190" t="s">
        <v>58</v>
      </c>
      <c r="C3152" s="190" t="s">
        <v>146</v>
      </c>
      <c r="D3152" s="190" t="s">
        <v>147</v>
      </c>
      <c r="E3152" s="190" t="s">
        <v>147</v>
      </c>
      <c r="F3152" s="190" t="s">
        <v>147</v>
      </c>
      <c r="G3152" s="190" t="s">
        <v>146</v>
      </c>
      <c r="H3152" s="190" t="s">
        <v>146</v>
      </c>
      <c r="I3152" s="190" t="s">
        <v>146</v>
      </c>
      <c r="J3152" s="190" t="s">
        <v>146</v>
      </c>
      <c r="K3152" s="190" t="s">
        <v>146</v>
      </c>
      <c r="L3152" s="190" t="s">
        <v>146</v>
      </c>
      <c r="M3152" s="190" t="s">
        <v>146</v>
      </c>
      <c r="N3152" s="190" t="s">
        <v>146</v>
      </c>
    </row>
    <row r="3153" spans="1:14" x14ac:dyDescent="0.2">
      <c r="A3153" s="190">
        <v>814242</v>
      </c>
      <c r="B3153" s="190" t="s">
        <v>58</v>
      </c>
      <c r="D3153" s="190" t="s">
        <v>146</v>
      </c>
      <c r="I3153" s="190" t="s">
        <v>146</v>
      </c>
      <c r="J3153" s="190" t="s">
        <v>146</v>
      </c>
      <c r="K3153" s="190" t="s">
        <v>146</v>
      </c>
      <c r="L3153" s="190" t="s">
        <v>146</v>
      </c>
      <c r="M3153" s="190" t="s">
        <v>146</v>
      </c>
      <c r="N3153" s="190" t="s">
        <v>146</v>
      </c>
    </row>
    <row r="3154" spans="1:14" x14ac:dyDescent="0.2">
      <c r="A3154" s="190">
        <v>814243</v>
      </c>
      <c r="B3154" s="190" t="s">
        <v>58</v>
      </c>
      <c r="C3154" s="190" t="s">
        <v>147</v>
      </c>
      <c r="D3154" s="190" t="s">
        <v>147</v>
      </c>
      <c r="E3154" s="190" t="s">
        <v>147</v>
      </c>
      <c r="F3154" s="190" t="s">
        <v>147</v>
      </c>
      <c r="G3154" s="190" t="s">
        <v>146</v>
      </c>
      <c r="H3154" s="190" t="s">
        <v>147</v>
      </c>
      <c r="I3154" s="190" t="s">
        <v>146</v>
      </c>
      <c r="J3154" s="190" t="s">
        <v>146</v>
      </c>
      <c r="K3154" s="190" t="s">
        <v>146</v>
      </c>
      <c r="L3154" s="190" t="s">
        <v>146</v>
      </c>
      <c r="M3154" s="190" t="s">
        <v>146</v>
      </c>
      <c r="N3154" s="190" t="s">
        <v>146</v>
      </c>
    </row>
    <row r="3155" spans="1:14" x14ac:dyDescent="0.2">
      <c r="A3155" s="190">
        <v>814245</v>
      </c>
      <c r="B3155" s="190" t="s">
        <v>58</v>
      </c>
      <c r="C3155" s="190" t="s">
        <v>147</v>
      </c>
      <c r="D3155" s="190" t="s">
        <v>147</v>
      </c>
      <c r="E3155" s="190" t="s">
        <v>146</v>
      </c>
      <c r="F3155" s="190" t="s">
        <v>146</v>
      </c>
      <c r="G3155" s="190" t="s">
        <v>146</v>
      </c>
      <c r="H3155" s="190" t="s">
        <v>146</v>
      </c>
      <c r="I3155" s="190" t="s">
        <v>146</v>
      </c>
      <c r="J3155" s="190" t="s">
        <v>146</v>
      </c>
      <c r="K3155" s="190" t="s">
        <v>146</v>
      </c>
      <c r="L3155" s="190" t="s">
        <v>146</v>
      </c>
      <c r="M3155" s="190" t="s">
        <v>146</v>
      </c>
      <c r="N3155" s="190" t="s">
        <v>146</v>
      </c>
    </row>
    <row r="3156" spans="1:14" x14ac:dyDescent="0.2">
      <c r="A3156" s="190">
        <v>814246</v>
      </c>
      <c r="B3156" s="190" t="s">
        <v>58</v>
      </c>
      <c r="C3156" s="190" t="s">
        <v>146</v>
      </c>
      <c r="D3156" s="190" t="s">
        <v>146</v>
      </c>
      <c r="E3156" s="190" t="s">
        <v>147</v>
      </c>
      <c r="F3156" s="190" t="s">
        <v>147</v>
      </c>
      <c r="G3156" s="190" t="s">
        <v>147</v>
      </c>
      <c r="H3156" s="190" t="s">
        <v>146</v>
      </c>
      <c r="I3156" s="190" t="s">
        <v>146</v>
      </c>
      <c r="J3156" s="190" t="s">
        <v>146</v>
      </c>
      <c r="K3156" s="190" t="s">
        <v>146</v>
      </c>
      <c r="L3156" s="190" t="s">
        <v>146</v>
      </c>
      <c r="M3156" s="190" t="s">
        <v>146</v>
      </c>
      <c r="N3156" s="190" t="s">
        <v>146</v>
      </c>
    </row>
    <row r="3157" spans="1:14" x14ac:dyDescent="0.2">
      <c r="A3157" s="190">
        <v>814247</v>
      </c>
      <c r="B3157" s="190" t="s">
        <v>58</v>
      </c>
      <c r="C3157" s="190" t="s">
        <v>147</v>
      </c>
      <c r="D3157" s="190" t="s">
        <v>147</v>
      </c>
      <c r="E3157" s="190" t="s">
        <v>147</v>
      </c>
      <c r="F3157" s="190" t="s">
        <v>147</v>
      </c>
      <c r="G3157" s="190" t="s">
        <v>147</v>
      </c>
      <c r="H3157" s="190" t="s">
        <v>147</v>
      </c>
      <c r="I3157" s="190" t="s">
        <v>146</v>
      </c>
      <c r="J3157" s="190" t="s">
        <v>146</v>
      </c>
      <c r="K3157" s="190" t="s">
        <v>146</v>
      </c>
      <c r="L3157" s="190" t="s">
        <v>146</v>
      </c>
      <c r="M3157" s="190" t="s">
        <v>146</v>
      </c>
      <c r="N3157" s="190" t="s">
        <v>146</v>
      </c>
    </row>
    <row r="3158" spans="1:14" x14ac:dyDescent="0.2">
      <c r="A3158" s="190">
        <v>814248</v>
      </c>
      <c r="B3158" s="190" t="s">
        <v>58</v>
      </c>
      <c r="C3158" s="190" t="s">
        <v>147</v>
      </c>
      <c r="D3158" s="190" t="s">
        <v>147</v>
      </c>
      <c r="F3158" s="190" t="s">
        <v>147</v>
      </c>
      <c r="G3158" s="190" t="s">
        <v>147</v>
      </c>
      <c r="I3158" s="190" t="s">
        <v>146</v>
      </c>
      <c r="J3158" s="190" t="s">
        <v>146</v>
      </c>
      <c r="K3158" s="190" t="s">
        <v>146</v>
      </c>
      <c r="L3158" s="190" t="s">
        <v>146</v>
      </c>
      <c r="M3158" s="190" t="s">
        <v>146</v>
      </c>
      <c r="N3158" s="190" t="s">
        <v>146</v>
      </c>
    </row>
    <row r="3159" spans="1:14" x14ac:dyDescent="0.2">
      <c r="A3159" s="190">
        <v>814249</v>
      </c>
      <c r="B3159" s="190" t="s">
        <v>58</v>
      </c>
      <c r="C3159" s="190" t="s">
        <v>147</v>
      </c>
      <c r="D3159" s="190" t="s">
        <v>147</v>
      </c>
      <c r="E3159" s="190" t="s">
        <v>147</v>
      </c>
      <c r="F3159" s="190" t="s">
        <v>147</v>
      </c>
      <c r="I3159" s="190" t="s">
        <v>146</v>
      </c>
      <c r="J3159" s="190" t="s">
        <v>146</v>
      </c>
      <c r="K3159" s="190" t="s">
        <v>146</v>
      </c>
      <c r="L3159" s="190" t="s">
        <v>146</v>
      </c>
      <c r="M3159" s="190" t="s">
        <v>146</v>
      </c>
      <c r="N3159" s="190" t="s">
        <v>146</v>
      </c>
    </row>
    <row r="3160" spans="1:14" x14ac:dyDescent="0.2">
      <c r="A3160" s="190">
        <v>814250</v>
      </c>
      <c r="B3160" s="190" t="s">
        <v>58</v>
      </c>
      <c r="C3160" s="190" t="s">
        <v>147</v>
      </c>
      <c r="D3160" s="190" t="s">
        <v>146</v>
      </c>
      <c r="E3160" s="190" t="s">
        <v>146</v>
      </c>
      <c r="I3160" s="190" t="s">
        <v>146</v>
      </c>
      <c r="J3160" s="190" t="s">
        <v>146</v>
      </c>
      <c r="K3160" s="190" t="s">
        <v>146</v>
      </c>
      <c r="L3160" s="190" t="s">
        <v>146</v>
      </c>
      <c r="M3160" s="190" t="s">
        <v>146</v>
      </c>
      <c r="N3160" s="190" t="s">
        <v>146</v>
      </c>
    </row>
    <row r="3161" spans="1:14" x14ac:dyDescent="0.2">
      <c r="A3161" s="190">
        <v>814251</v>
      </c>
      <c r="B3161" s="190" t="s">
        <v>58</v>
      </c>
      <c r="D3161" s="190" t="s">
        <v>146</v>
      </c>
      <c r="E3161" s="190" t="s">
        <v>147</v>
      </c>
      <c r="I3161" s="190" t="s">
        <v>146</v>
      </c>
      <c r="J3161" s="190" t="s">
        <v>146</v>
      </c>
      <c r="K3161" s="190" t="s">
        <v>146</v>
      </c>
      <c r="L3161" s="190" t="s">
        <v>146</v>
      </c>
      <c r="M3161" s="190" t="s">
        <v>146</v>
      </c>
      <c r="N3161" s="190" t="s">
        <v>146</v>
      </c>
    </row>
    <row r="3162" spans="1:14" x14ac:dyDescent="0.2">
      <c r="A3162" s="190">
        <v>814255</v>
      </c>
      <c r="B3162" s="190" t="s">
        <v>58</v>
      </c>
      <c r="C3162" s="190" t="s">
        <v>147</v>
      </c>
      <c r="D3162" s="190" t="s">
        <v>147</v>
      </c>
      <c r="E3162" s="190" t="s">
        <v>146</v>
      </c>
      <c r="F3162" s="190" t="s">
        <v>146</v>
      </c>
      <c r="G3162" s="190" t="s">
        <v>147</v>
      </c>
      <c r="I3162" s="190" t="s">
        <v>146</v>
      </c>
      <c r="J3162" s="190" t="s">
        <v>146</v>
      </c>
      <c r="K3162" s="190" t="s">
        <v>146</v>
      </c>
      <c r="L3162" s="190" t="s">
        <v>146</v>
      </c>
      <c r="M3162" s="190" t="s">
        <v>146</v>
      </c>
      <c r="N3162" s="190" t="s">
        <v>146</v>
      </c>
    </row>
    <row r="3163" spans="1:14" x14ac:dyDescent="0.2">
      <c r="A3163" s="190">
        <v>814256</v>
      </c>
      <c r="B3163" s="190" t="s">
        <v>58</v>
      </c>
      <c r="C3163" s="190" t="s">
        <v>147</v>
      </c>
      <c r="D3163" s="190" t="s">
        <v>147</v>
      </c>
      <c r="G3163" s="190" t="s">
        <v>147</v>
      </c>
      <c r="I3163" s="190" t="s">
        <v>146</v>
      </c>
      <c r="J3163" s="190" t="s">
        <v>146</v>
      </c>
      <c r="K3163" s="190" t="s">
        <v>146</v>
      </c>
      <c r="L3163" s="190" t="s">
        <v>146</v>
      </c>
      <c r="M3163" s="190" t="s">
        <v>146</v>
      </c>
      <c r="N3163" s="190" t="s">
        <v>146</v>
      </c>
    </row>
    <row r="3164" spans="1:14" x14ac:dyDescent="0.2">
      <c r="A3164" s="190">
        <v>814257</v>
      </c>
      <c r="B3164" s="190" t="s">
        <v>58</v>
      </c>
      <c r="C3164" s="190" t="s">
        <v>147</v>
      </c>
      <c r="D3164" s="190" t="s">
        <v>147</v>
      </c>
      <c r="E3164" s="190" t="s">
        <v>147</v>
      </c>
      <c r="F3164" s="190" t="s">
        <v>147</v>
      </c>
      <c r="H3164" s="190" t="s">
        <v>147</v>
      </c>
      <c r="I3164" s="190" t="s">
        <v>146</v>
      </c>
      <c r="J3164" s="190" t="s">
        <v>146</v>
      </c>
      <c r="K3164" s="190" t="s">
        <v>146</v>
      </c>
      <c r="L3164" s="190" t="s">
        <v>146</v>
      </c>
      <c r="M3164" s="190" t="s">
        <v>146</v>
      </c>
      <c r="N3164" s="190" t="s">
        <v>146</v>
      </c>
    </row>
    <row r="3165" spans="1:14" x14ac:dyDescent="0.2">
      <c r="A3165" s="190">
        <v>814259</v>
      </c>
      <c r="B3165" s="190" t="s">
        <v>58</v>
      </c>
      <c r="C3165" s="190" t="s">
        <v>147</v>
      </c>
      <c r="D3165" s="190" t="s">
        <v>147</v>
      </c>
      <c r="E3165" s="190" t="s">
        <v>147</v>
      </c>
      <c r="F3165" s="190" t="s">
        <v>147</v>
      </c>
      <c r="G3165" s="190" t="s">
        <v>146</v>
      </c>
      <c r="H3165" s="190" t="s">
        <v>147</v>
      </c>
      <c r="I3165" s="190" t="s">
        <v>146</v>
      </c>
      <c r="J3165" s="190" t="s">
        <v>146</v>
      </c>
      <c r="K3165" s="190" t="s">
        <v>146</v>
      </c>
      <c r="L3165" s="190" t="s">
        <v>146</v>
      </c>
      <c r="M3165" s="190" t="s">
        <v>146</v>
      </c>
      <c r="N3165" s="190" t="s">
        <v>146</v>
      </c>
    </row>
    <row r="3166" spans="1:14" x14ac:dyDescent="0.2">
      <c r="A3166" s="190">
        <v>814260</v>
      </c>
      <c r="B3166" s="190" t="s">
        <v>58</v>
      </c>
      <c r="C3166" s="190" t="s">
        <v>147</v>
      </c>
      <c r="D3166" s="190" t="s">
        <v>147</v>
      </c>
      <c r="E3166" s="190" t="s">
        <v>147</v>
      </c>
      <c r="I3166" s="190" t="s">
        <v>146</v>
      </c>
      <c r="J3166" s="190" t="s">
        <v>146</v>
      </c>
      <c r="K3166" s="190" t="s">
        <v>146</v>
      </c>
      <c r="L3166" s="190" t="s">
        <v>146</v>
      </c>
      <c r="M3166" s="190" t="s">
        <v>146</v>
      </c>
      <c r="N3166" s="190" t="s">
        <v>146</v>
      </c>
    </row>
    <row r="3167" spans="1:14" x14ac:dyDescent="0.2">
      <c r="A3167" s="190">
        <v>814261</v>
      </c>
      <c r="B3167" s="190" t="s">
        <v>58</v>
      </c>
      <c r="C3167" s="190" t="s">
        <v>147</v>
      </c>
      <c r="D3167" s="190" t="s">
        <v>147</v>
      </c>
      <c r="E3167" s="190" t="s">
        <v>147</v>
      </c>
      <c r="F3167" s="190" t="s">
        <v>147</v>
      </c>
      <c r="G3167" s="190" t="s">
        <v>147</v>
      </c>
      <c r="H3167" s="190" t="s">
        <v>147</v>
      </c>
      <c r="I3167" s="190" t="s">
        <v>146</v>
      </c>
      <c r="J3167" s="190" t="s">
        <v>146</v>
      </c>
      <c r="K3167" s="190" t="s">
        <v>146</v>
      </c>
      <c r="L3167" s="190" t="s">
        <v>146</v>
      </c>
      <c r="M3167" s="190" t="s">
        <v>146</v>
      </c>
      <c r="N3167" s="190" t="s">
        <v>146</v>
      </c>
    </row>
    <row r="3168" spans="1:14" x14ac:dyDescent="0.2">
      <c r="A3168" s="190">
        <v>814263</v>
      </c>
      <c r="B3168" s="190" t="s">
        <v>58</v>
      </c>
      <c r="C3168" s="190" t="s">
        <v>147</v>
      </c>
      <c r="D3168" s="190" t="s">
        <v>147</v>
      </c>
      <c r="E3168" s="190" t="s">
        <v>147</v>
      </c>
      <c r="F3168" s="190" t="s">
        <v>147</v>
      </c>
      <c r="G3168" s="190" t="s">
        <v>147</v>
      </c>
      <c r="H3168" s="190" t="s">
        <v>147</v>
      </c>
      <c r="I3168" s="190" t="s">
        <v>146</v>
      </c>
      <c r="J3168" s="190" t="s">
        <v>146</v>
      </c>
      <c r="K3168" s="190" t="s">
        <v>146</v>
      </c>
      <c r="L3168" s="190" t="s">
        <v>146</v>
      </c>
      <c r="M3168" s="190" t="s">
        <v>146</v>
      </c>
      <c r="N3168" s="190" t="s">
        <v>146</v>
      </c>
    </row>
    <row r="3169" spans="1:14" x14ac:dyDescent="0.2">
      <c r="A3169" s="190">
        <v>814264</v>
      </c>
      <c r="B3169" s="190" t="s">
        <v>58</v>
      </c>
      <c r="D3169" s="190" t="s">
        <v>146</v>
      </c>
      <c r="E3169" s="190" t="s">
        <v>146</v>
      </c>
      <c r="I3169" s="190" t="s">
        <v>146</v>
      </c>
      <c r="J3169" s="190" t="s">
        <v>146</v>
      </c>
      <c r="K3169" s="190" t="s">
        <v>146</v>
      </c>
      <c r="L3169" s="190" t="s">
        <v>146</v>
      </c>
      <c r="M3169" s="190" t="s">
        <v>146</v>
      </c>
      <c r="N3169" s="190" t="s">
        <v>146</v>
      </c>
    </row>
    <row r="3170" spans="1:14" x14ac:dyDescent="0.2">
      <c r="A3170" s="190">
        <v>814265</v>
      </c>
      <c r="B3170" s="190" t="s">
        <v>58</v>
      </c>
      <c r="D3170" s="190" t="s">
        <v>147</v>
      </c>
      <c r="F3170" s="190" t="s">
        <v>147</v>
      </c>
      <c r="G3170" s="190" t="s">
        <v>147</v>
      </c>
      <c r="I3170" s="190" t="s">
        <v>146</v>
      </c>
      <c r="J3170" s="190" t="s">
        <v>146</v>
      </c>
      <c r="K3170" s="190" t="s">
        <v>146</v>
      </c>
      <c r="L3170" s="190" t="s">
        <v>146</v>
      </c>
      <c r="M3170" s="190" t="s">
        <v>146</v>
      </c>
      <c r="N3170" s="190" t="s">
        <v>146</v>
      </c>
    </row>
    <row r="3171" spans="1:14" x14ac:dyDescent="0.2">
      <c r="A3171" s="190">
        <v>814266</v>
      </c>
      <c r="B3171" s="190" t="s">
        <v>58</v>
      </c>
      <c r="C3171" s="190" t="s">
        <v>147</v>
      </c>
      <c r="D3171" s="190" t="s">
        <v>147</v>
      </c>
      <c r="E3171" s="190" t="s">
        <v>147</v>
      </c>
      <c r="F3171" s="190" t="s">
        <v>147</v>
      </c>
      <c r="H3171" s="190" t="s">
        <v>147</v>
      </c>
      <c r="I3171" s="190" t="s">
        <v>146</v>
      </c>
      <c r="J3171" s="190" t="s">
        <v>146</v>
      </c>
      <c r="K3171" s="190" t="s">
        <v>146</v>
      </c>
      <c r="L3171" s="190" t="s">
        <v>146</v>
      </c>
      <c r="M3171" s="190" t="s">
        <v>146</v>
      </c>
      <c r="N3171" s="190" t="s">
        <v>146</v>
      </c>
    </row>
    <row r="3172" spans="1:14" x14ac:dyDescent="0.2">
      <c r="A3172" s="190">
        <v>814267</v>
      </c>
      <c r="B3172" s="190" t="s">
        <v>58</v>
      </c>
      <c r="C3172" s="190" t="s">
        <v>147</v>
      </c>
      <c r="E3172" s="190" t="s">
        <v>146</v>
      </c>
      <c r="H3172" s="190" t="s">
        <v>146</v>
      </c>
      <c r="I3172" s="190" t="s">
        <v>146</v>
      </c>
      <c r="J3172" s="190" t="s">
        <v>146</v>
      </c>
      <c r="K3172" s="190" t="s">
        <v>146</v>
      </c>
      <c r="L3172" s="190" t="s">
        <v>146</v>
      </c>
      <c r="M3172" s="190" t="s">
        <v>146</v>
      </c>
      <c r="N3172" s="190" t="s">
        <v>146</v>
      </c>
    </row>
    <row r="3173" spans="1:14" x14ac:dyDescent="0.2">
      <c r="A3173" s="190">
        <v>814268</v>
      </c>
      <c r="B3173" s="190" t="s">
        <v>58</v>
      </c>
      <c r="C3173" s="190" t="s">
        <v>147</v>
      </c>
      <c r="D3173" s="190" t="s">
        <v>147</v>
      </c>
      <c r="E3173" s="190" t="s">
        <v>147</v>
      </c>
      <c r="F3173" s="190" t="s">
        <v>147</v>
      </c>
      <c r="G3173" s="190" t="s">
        <v>147</v>
      </c>
      <c r="H3173" s="190" t="s">
        <v>147</v>
      </c>
      <c r="I3173" s="190" t="s">
        <v>146</v>
      </c>
      <c r="J3173" s="190" t="s">
        <v>146</v>
      </c>
      <c r="K3173" s="190" t="s">
        <v>146</v>
      </c>
      <c r="L3173" s="190" t="s">
        <v>146</v>
      </c>
      <c r="M3173" s="190" t="s">
        <v>146</v>
      </c>
      <c r="N3173" s="190" t="s">
        <v>146</v>
      </c>
    </row>
    <row r="3174" spans="1:14" x14ac:dyDescent="0.2">
      <c r="A3174" s="190">
        <v>814270</v>
      </c>
      <c r="B3174" s="190" t="s">
        <v>58</v>
      </c>
      <c r="C3174" s="190" t="s">
        <v>147</v>
      </c>
      <c r="D3174" s="190" t="s">
        <v>147</v>
      </c>
      <c r="E3174" s="190" t="s">
        <v>147</v>
      </c>
      <c r="F3174" s="190" t="s">
        <v>147</v>
      </c>
      <c r="G3174" s="190" t="s">
        <v>147</v>
      </c>
      <c r="H3174" s="190" t="s">
        <v>147</v>
      </c>
      <c r="I3174" s="190" t="s">
        <v>146</v>
      </c>
      <c r="J3174" s="190" t="s">
        <v>146</v>
      </c>
      <c r="K3174" s="190" t="s">
        <v>146</v>
      </c>
      <c r="L3174" s="190" t="s">
        <v>146</v>
      </c>
      <c r="M3174" s="190" t="s">
        <v>146</v>
      </c>
      <c r="N3174" s="190" t="s">
        <v>146</v>
      </c>
    </row>
    <row r="3175" spans="1:14" x14ac:dyDescent="0.2">
      <c r="A3175" s="190">
        <v>814271</v>
      </c>
      <c r="B3175" s="190" t="s">
        <v>58</v>
      </c>
      <c r="D3175" s="190" t="s">
        <v>147</v>
      </c>
      <c r="K3175" s="190" t="s">
        <v>146</v>
      </c>
      <c r="L3175" s="190" t="s">
        <v>146</v>
      </c>
      <c r="M3175" s="190" t="s">
        <v>147</v>
      </c>
      <c r="N3175" s="190" t="s">
        <v>146</v>
      </c>
    </row>
    <row r="3176" spans="1:14" x14ac:dyDescent="0.2">
      <c r="A3176" s="190">
        <v>814272</v>
      </c>
      <c r="B3176" s="190" t="s">
        <v>58</v>
      </c>
      <c r="I3176" s="190" t="s">
        <v>146</v>
      </c>
      <c r="J3176" s="190" t="s">
        <v>146</v>
      </c>
      <c r="K3176" s="190" t="s">
        <v>146</v>
      </c>
      <c r="L3176" s="190" t="s">
        <v>146</v>
      </c>
      <c r="M3176" s="190" t="s">
        <v>146</v>
      </c>
      <c r="N3176" s="190" t="s">
        <v>146</v>
      </c>
    </row>
    <row r="3177" spans="1:14" x14ac:dyDescent="0.2">
      <c r="A3177" s="190">
        <v>814273</v>
      </c>
      <c r="B3177" s="190" t="s">
        <v>58</v>
      </c>
      <c r="D3177" s="190" t="s">
        <v>147</v>
      </c>
      <c r="E3177" s="190" t="s">
        <v>147</v>
      </c>
      <c r="H3177" s="190" t="s">
        <v>147</v>
      </c>
      <c r="I3177" s="190" t="s">
        <v>146</v>
      </c>
      <c r="J3177" s="190" t="s">
        <v>146</v>
      </c>
      <c r="K3177" s="190" t="s">
        <v>146</v>
      </c>
      <c r="L3177" s="190" t="s">
        <v>146</v>
      </c>
      <c r="M3177" s="190" t="s">
        <v>146</v>
      </c>
      <c r="N3177" s="190" t="s">
        <v>146</v>
      </c>
    </row>
    <row r="3178" spans="1:14" x14ac:dyDescent="0.2">
      <c r="A3178" s="190">
        <v>814274</v>
      </c>
      <c r="B3178" s="190" t="s">
        <v>58</v>
      </c>
      <c r="D3178" s="190" t="s">
        <v>147</v>
      </c>
      <c r="F3178" s="190" t="s">
        <v>146</v>
      </c>
      <c r="G3178" s="190" t="s">
        <v>147</v>
      </c>
      <c r="I3178" s="190" t="s">
        <v>146</v>
      </c>
      <c r="J3178" s="190" t="s">
        <v>146</v>
      </c>
      <c r="K3178" s="190" t="s">
        <v>146</v>
      </c>
      <c r="L3178" s="190" t="s">
        <v>146</v>
      </c>
      <c r="M3178" s="190" t="s">
        <v>146</v>
      </c>
      <c r="N3178" s="190" t="s">
        <v>146</v>
      </c>
    </row>
    <row r="3179" spans="1:14" x14ac:dyDescent="0.2">
      <c r="A3179" s="190">
        <v>814275</v>
      </c>
      <c r="B3179" s="190" t="s">
        <v>58</v>
      </c>
      <c r="C3179" s="190" t="s">
        <v>147</v>
      </c>
      <c r="F3179" s="190" t="s">
        <v>147</v>
      </c>
      <c r="G3179" s="190" t="s">
        <v>147</v>
      </c>
      <c r="I3179" s="190" t="s">
        <v>146</v>
      </c>
      <c r="J3179" s="190" t="s">
        <v>146</v>
      </c>
      <c r="K3179" s="190" t="s">
        <v>146</v>
      </c>
      <c r="L3179" s="190" t="s">
        <v>146</v>
      </c>
      <c r="M3179" s="190" t="s">
        <v>146</v>
      </c>
      <c r="N3179" s="190" t="s">
        <v>146</v>
      </c>
    </row>
    <row r="3180" spans="1:14" x14ac:dyDescent="0.2">
      <c r="A3180" s="190">
        <v>814276</v>
      </c>
      <c r="B3180" s="190" t="s">
        <v>58</v>
      </c>
      <c r="I3180" s="190" t="s">
        <v>146</v>
      </c>
      <c r="J3180" s="190" t="s">
        <v>146</v>
      </c>
      <c r="K3180" s="190" t="s">
        <v>146</v>
      </c>
      <c r="L3180" s="190" t="s">
        <v>146</v>
      </c>
      <c r="M3180" s="190" t="s">
        <v>146</v>
      </c>
      <c r="N3180" s="190" t="s">
        <v>146</v>
      </c>
    </row>
    <row r="3181" spans="1:14" x14ac:dyDescent="0.2">
      <c r="A3181" s="190">
        <v>814277</v>
      </c>
      <c r="B3181" s="190" t="s">
        <v>58</v>
      </c>
      <c r="E3181" s="190" t="s">
        <v>147</v>
      </c>
      <c r="I3181" s="190" t="s">
        <v>146</v>
      </c>
      <c r="J3181" s="190" t="s">
        <v>146</v>
      </c>
      <c r="K3181" s="190" t="s">
        <v>146</v>
      </c>
      <c r="L3181" s="190" t="s">
        <v>146</v>
      </c>
      <c r="M3181" s="190" t="s">
        <v>146</v>
      </c>
      <c r="N3181" s="190" t="s">
        <v>146</v>
      </c>
    </row>
    <row r="3182" spans="1:14" x14ac:dyDescent="0.2">
      <c r="A3182" s="190">
        <v>814278</v>
      </c>
      <c r="B3182" s="190" t="s">
        <v>58</v>
      </c>
      <c r="C3182" s="190" t="s">
        <v>147</v>
      </c>
      <c r="F3182" s="190" t="s">
        <v>147</v>
      </c>
      <c r="G3182" s="190" t="s">
        <v>147</v>
      </c>
      <c r="I3182" s="190" t="s">
        <v>146</v>
      </c>
      <c r="J3182" s="190" t="s">
        <v>146</v>
      </c>
      <c r="K3182" s="190" t="s">
        <v>146</v>
      </c>
      <c r="L3182" s="190" t="s">
        <v>146</v>
      </c>
      <c r="M3182" s="190" t="s">
        <v>146</v>
      </c>
      <c r="N3182" s="190" t="s">
        <v>146</v>
      </c>
    </row>
    <row r="3183" spans="1:14" x14ac:dyDescent="0.2">
      <c r="A3183" s="190">
        <v>814279</v>
      </c>
      <c r="B3183" s="190" t="s">
        <v>58</v>
      </c>
      <c r="D3183" s="190" t="s">
        <v>147</v>
      </c>
      <c r="E3183" s="190" t="s">
        <v>147</v>
      </c>
      <c r="F3183" s="190" t="s">
        <v>147</v>
      </c>
      <c r="G3183" s="190" t="s">
        <v>147</v>
      </c>
      <c r="H3183" s="190" t="s">
        <v>147</v>
      </c>
      <c r="I3183" s="190" t="s">
        <v>146</v>
      </c>
      <c r="J3183" s="190" t="s">
        <v>146</v>
      </c>
      <c r="K3183" s="190" t="s">
        <v>146</v>
      </c>
      <c r="L3183" s="190" t="s">
        <v>146</v>
      </c>
      <c r="M3183" s="190" t="s">
        <v>146</v>
      </c>
      <c r="N3183" s="190" t="s">
        <v>146</v>
      </c>
    </row>
    <row r="3184" spans="1:14" x14ac:dyDescent="0.2">
      <c r="A3184" s="190">
        <v>814280</v>
      </c>
      <c r="B3184" s="190" t="s">
        <v>58</v>
      </c>
      <c r="C3184" s="190" t="s">
        <v>147</v>
      </c>
      <c r="D3184" s="190" t="s">
        <v>147</v>
      </c>
      <c r="E3184" s="190" t="s">
        <v>147</v>
      </c>
      <c r="F3184" s="190" t="s">
        <v>147</v>
      </c>
      <c r="G3184" s="190" t="s">
        <v>147</v>
      </c>
      <c r="H3184" s="190" t="s">
        <v>147</v>
      </c>
      <c r="I3184" s="190" t="s">
        <v>146</v>
      </c>
      <c r="J3184" s="190" t="s">
        <v>146</v>
      </c>
      <c r="K3184" s="190" t="s">
        <v>146</v>
      </c>
      <c r="L3184" s="190" t="s">
        <v>146</v>
      </c>
      <c r="M3184" s="190" t="s">
        <v>146</v>
      </c>
      <c r="N3184" s="190" t="s">
        <v>146</v>
      </c>
    </row>
    <row r="3185" spans="1:14" x14ac:dyDescent="0.2">
      <c r="A3185" s="190">
        <v>814281</v>
      </c>
      <c r="B3185" s="190" t="s">
        <v>58</v>
      </c>
      <c r="C3185" s="190" t="s">
        <v>147</v>
      </c>
      <c r="D3185" s="190" t="s">
        <v>147</v>
      </c>
      <c r="E3185" s="190" t="s">
        <v>146</v>
      </c>
      <c r="F3185" s="190" t="s">
        <v>146</v>
      </c>
      <c r="G3185" s="190" t="s">
        <v>146</v>
      </c>
      <c r="H3185" s="190" t="s">
        <v>147</v>
      </c>
      <c r="I3185" s="190" t="s">
        <v>146</v>
      </c>
      <c r="J3185" s="190" t="s">
        <v>146</v>
      </c>
      <c r="K3185" s="190" t="s">
        <v>146</v>
      </c>
      <c r="L3185" s="190" t="s">
        <v>146</v>
      </c>
      <c r="M3185" s="190" t="s">
        <v>146</v>
      </c>
      <c r="N3185" s="190" t="s">
        <v>146</v>
      </c>
    </row>
    <row r="3186" spans="1:14" x14ac:dyDescent="0.2">
      <c r="A3186" s="190">
        <v>814282</v>
      </c>
      <c r="B3186" s="190" t="s">
        <v>58</v>
      </c>
      <c r="C3186" s="190" t="s">
        <v>147</v>
      </c>
      <c r="E3186" s="190" t="s">
        <v>147</v>
      </c>
      <c r="F3186" s="190" t="s">
        <v>147</v>
      </c>
      <c r="G3186" s="190" t="s">
        <v>147</v>
      </c>
      <c r="H3186" s="190" t="s">
        <v>146</v>
      </c>
      <c r="I3186" s="190" t="s">
        <v>146</v>
      </c>
      <c r="J3186" s="190" t="s">
        <v>146</v>
      </c>
      <c r="K3186" s="190" t="s">
        <v>146</v>
      </c>
      <c r="L3186" s="190" t="s">
        <v>146</v>
      </c>
      <c r="M3186" s="190" t="s">
        <v>146</v>
      </c>
      <c r="N3186" s="190" t="s">
        <v>146</v>
      </c>
    </row>
    <row r="3187" spans="1:14" x14ac:dyDescent="0.2">
      <c r="A3187" s="190">
        <v>814284</v>
      </c>
      <c r="B3187" s="190" t="s">
        <v>58</v>
      </c>
      <c r="I3187" s="190" t="s">
        <v>146</v>
      </c>
      <c r="J3187" s="190" t="s">
        <v>146</v>
      </c>
      <c r="K3187" s="190" t="s">
        <v>146</v>
      </c>
      <c r="L3187" s="190" t="s">
        <v>146</v>
      </c>
      <c r="M3187" s="190" t="s">
        <v>146</v>
      </c>
      <c r="N3187" s="190" t="s">
        <v>146</v>
      </c>
    </row>
    <row r="3188" spans="1:14" x14ac:dyDescent="0.2">
      <c r="A3188" s="190">
        <v>814285</v>
      </c>
      <c r="B3188" s="190" t="s">
        <v>58</v>
      </c>
      <c r="C3188" s="190" t="s">
        <v>147</v>
      </c>
      <c r="D3188" s="190" t="s">
        <v>147</v>
      </c>
      <c r="E3188" s="190" t="s">
        <v>147</v>
      </c>
      <c r="F3188" s="190" t="s">
        <v>147</v>
      </c>
      <c r="G3188" s="190" t="s">
        <v>147</v>
      </c>
      <c r="H3188" s="190" t="s">
        <v>147</v>
      </c>
      <c r="I3188" s="190" t="s">
        <v>146</v>
      </c>
      <c r="J3188" s="190" t="s">
        <v>146</v>
      </c>
      <c r="K3188" s="190" t="s">
        <v>146</v>
      </c>
      <c r="L3188" s="190" t="s">
        <v>146</v>
      </c>
      <c r="M3188" s="190" t="s">
        <v>146</v>
      </c>
      <c r="N3188" s="190" t="s">
        <v>146</v>
      </c>
    </row>
    <row r="3189" spans="1:14" x14ac:dyDescent="0.2">
      <c r="A3189" s="190">
        <v>814286</v>
      </c>
      <c r="B3189" s="190" t="s">
        <v>58</v>
      </c>
      <c r="C3189" s="190" t="s">
        <v>147</v>
      </c>
      <c r="D3189" s="190" t="s">
        <v>147</v>
      </c>
      <c r="E3189" s="190" t="s">
        <v>147</v>
      </c>
      <c r="F3189" s="190" t="s">
        <v>147</v>
      </c>
      <c r="G3189" s="190" t="s">
        <v>147</v>
      </c>
      <c r="H3189" s="190" t="s">
        <v>147</v>
      </c>
      <c r="I3189" s="190" t="s">
        <v>146</v>
      </c>
      <c r="J3189" s="190" t="s">
        <v>146</v>
      </c>
      <c r="K3189" s="190" t="s">
        <v>146</v>
      </c>
      <c r="L3189" s="190" t="s">
        <v>146</v>
      </c>
      <c r="M3189" s="190" t="s">
        <v>146</v>
      </c>
      <c r="N3189" s="190" t="s">
        <v>146</v>
      </c>
    </row>
    <row r="3190" spans="1:14" x14ac:dyDescent="0.2">
      <c r="A3190" s="190">
        <v>814287</v>
      </c>
      <c r="B3190" s="190" t="s">
        <v>58</v>
      </c>
      <c r="C3190" s="190" t="s">
        <v>147</v>
      </c>
      <c r="D3190" s="190" t="s">
        <v>147</v>
      </c>
      <c r="E3190" s="190" t="s">
        <v>147</v>
      </c>
      <c r="F3190" s="190" t="s">
        <v>147</v>
      </c>
      <c r="G3190" s="190" t="s">
        <v>147</v>
      </c>
      <c r="H3190" s="190" t="s">
        <v>146</v>
      </c>
      <c r="I3190" s="190" t="s">
        <v>146</v>
      </c>
      <c r="J3190" s="190" t="s">
        <v>146</v>
      </c>
      <c r="K3190" s="190" t="s">
        <v>146</v>
      </c>
      <c r="L3190" s="190" t="s">
        <v>146</v>
      </c>
      <c r="M3190" s="190" t="s">
        <v>146</v>
      </c>
      <c r="N3190" s="190" t="s">
        <v>146</v>
      </c>
    </row>
    <row r="3191" spans="1:14" x14ac:dyDescent="0.2">
      <c r="A3191" s="190">
        <v>814288</v>
      </c>
      <c r="B3191" s="190" t="s">
        <v>58</v>
      </c>
      <c r="D3191" s="190" t="s">
        <v>147</v>
      </c>
      <c r="I3191" s="190" t="s">
        <v>146</v>
      </c>
      <c r="J3191" s="190" t="s">
        <v>146</v>
      </c>
      <c r="K3191" s="190" t="s">
        <v>146</v>
      </c>
      <c r="L3191" s="190" t="s">
        <v>146</v>
      </c>
      <c r="M3191" s="190" t="s">
        <v>146</v>
      </c>
      <c r="N3191" s="190" t="s">
        <v>146</v>
      </c>
    </row>
    <row r="3192" spans="1:14" x14ac:dyDescent="0.2">
      <c r="A3192" s="190">
        <v>814289</v>
      </c>
      <c r="B3192" s="190" t="s">
        <v>58</v>
      </c>
      <c r="C3192" s="190" t="s">
        <v>147</v>
      </c>
      <c r="D3192" s="190" t="s">
        <v>147</v>
      </c>
      <c r="E3192" s="190" t="s">
        <v>147</v>
      </c>
      <c r="F3192" s="190" t="s">
        <v>147</v>
      </c>
      <c r="G3192" s="190" t="s">
        <v>146</v>
      </c>
      <c r="H3192" s="190" t="s">
        <v>146</v>
      </c>
      <c r="I3192" s="190" t="s">
        <v>146</v>
      </c>
      <c r="J3192" s="190" t="s">
        <v>146</v>
      </c>
      <c r="K3192" s="190" t="s">
        <v>146</v>
      </c>
      <c r="L3192" s="190" t="s">
        <v>146</v>
      </c>
      <c r="M3192" s="190" t="s">
        <v>146</v>
      </c>
      <c r="N3192" s="190" t="s">
        <v>146</v>
      </c>
    </row>
    <row r="3193" spans="1:14" x14ac:dyDescent="0.2">
      <c r="A3193" s="190">
        <v>814290</v>
      </c>
      <c r="B3193" s="190" t="s">
        <v>58</v>
      </c>
      <c r="C3193" s="190" t="s">
        <v>147</v>
      </c>
      <c r="D3193" s="190" t="s">
        <v>147</v>
      </c>
      <c r="E3193" s="190" t="s">
        <v>147</v>
      </c>
      <c r="I3193" s="190" t="s">
        <v>146</v>
      </c>
      <c r="J3193" s="190" t="s">
        <v>146</v>
      </c>
      <c r="K3193" s="190" t="s">
        <v>146</v>
      </c>
      <c r="L3193" s="190" t="s">
        <v>146</v>
      </c>
      <c r="M3193" s="190" t="s">
        <v>146</v>
      </c>
      <c r="N3193" s="190" t="s">
        <v>146</v>
      </c>
    </row>
    <row r="3194" spans="1:14" x14ac:dyDescent="0.2">
      <c r="A3194" s="190">
        <v>814291</v>
      </c>
      <c r="B3194" s="190" t="s">
        <v>58</v>
      </c>
      <c r="C3194" s="190" t="s">
        <v>146</v>
      </c>
      <c r="D3194" s="190" t="s">
        <v>147</v>
      </c>
      <c r="E3194" s="190" t="s">
        <v>146</v>
      </c>
      <c r="F3194" s="190" t="s">
        <v>147</v>
      </c>
      <c r="G3194" s="190" t="s">
        <v>146</v>
      </c>
      <c r="H3194" s="190" t="s">
        <v>146</v>
      </c>
      <c r="I3194" s="190" t="s">
        <v>146</v>
      </c>
      <c r="J3194" s="190" t="s">
        <v>146</v>
      </c>
      <c r="K3194" s="190" t="s">
        <v>146</v>
      </c>
      <c r="L3194" s="190" t="s">
        <v>146</v>
      </c>
      <c r="M3194" s="190" t="s">
        <v>146</v>
      </c>
      <c r="N3194" s="190" t="s">
        <v>146</v>
      </c>
    </row>
    <row r="3195" spans="1:14" x14ac:dyDescent="0.2">
      <c r="A3195" s="190">
        <v>814292</v>
      </c>
      <c r="B3195" s="190" t="s">
        <v>58</v>
      </c>
      <c r="C3195" s="190" t="s">
        <v>147</v>
      </c>
      <c r="E3195" s="190" t="s">
        <v>147</v>
      </c>
      <c r="F3195" s="190" t="s">
        <v>147</v>
      </c>
      <c r="H3195" s="190" t="s">
        <v>147</v>
      </c>
      <c r="I3195" s="190" t="s">
        <v>146</v>
      </c>
      <c r="J3195" s="190" t="s">
        <v>146</v>
      </c>
      <c r="K3195" s="190" t="s">
        <v>146</v>
      </c>
      <c r="L3195" s="190" t="s">
        <v>146</v>
      </c>
      <c r="M3195" s="190" t="s">
        <v>146</v>
      </c>
      <c r="N3195" s="190" t="s">
        <v>146</v>
      </c>
    </row>
    <row r="3196" spans="1:14" x14ac:dyDescent="0.2">
      <c r="A3196" s="190">
        <v>814293</v>
      </c>
      <c r="B3196" s="190" t="s">
        <v>58</v>
      </c>
      <c r="C3196" s="190" t="s">
        <v>147</v>
      </c>
      <c r="D3196" s="190" t="s">
        <v>146</v>
      </c>
      <c r="E3196" s="190" t="s">
        <v>146</v>
      </c>
      <c r="F3196" s="190" t="s">
        <v>147</v>
      </c>
      <c r="G3196" s="190" t="s">
        <v>147</v>
      </c>
      <c r="H3196" s="190" t="s">
        <v>146</v>
      </c>
      <c r="I3196" s="190" t="s">
        <v>146</v>
      </c>
      <c r="J3196" s="190" t="s">
        <v>146</v>
      </c>
      <c r="K3196" s="190" t="s">
        <v>146</v>
      </c>
      <c r="L3196" s="190" t="s">
        <v>146</v>
      </c>
      <c r="M3196" s="190" t="s">
        <v>146</v>
      </c>
      <c r="N3196" s="190" t="s">
        <v>146</v>
      </c>
    </row>
    <row r="3197" spans="1:14" x14ac:dyDescent="0.2">
      <c r="A3197" s="190">
        <v>814294</v>
      </c>
      <c r="B3197" s="190" t="s">
        <v>58</v>
      </c>
      <c r="C3197" s="190" t="s">
        <v>147</v>
      </c>
      <c r="D3197" s="190" t="s">
        <v>146</v>
      </c>
      <c r="E3197" s="190" t="s">
        <v>146</v>
      </c>
      <c r="G3197" s="190" t="s">
        <v>146</v>
      </c>
      <c r="H3197" s="190" t="s">
        <v>147</v>
      </c>
      <c r="I3197" s="190" t="s">
        <v>146</v>
      </c>
      <c r="J3197" s="190" t="s">
        <v>146</v>
      </c>
      <c r="K3197" s="190" t="s">
        <v>146</v>
      </c>
      <c r="L3197" s="190" t="s">
        <v>146</v>
      </c>
      <c r="M3197" s="190" t="s">
        <v>146</v>
      </c>
      <c r="N3197" s="190" t="s">
        <v>146</v>
      </c>
    </row>
    <row r="3198" spans="1:14" x14ac:dyDescent="0.2">
      <c r="A3198" s="190">
        <v>814295</v>
      </c>
      <c r="B3198" s="190" t="s">
        <v>58</v>
      </c>
      <c r="C3198" s="190" t="s">
        <v>147</v>
      </c>
      <c r="D3198" s="190" t="s">
        <v>147</v>
      </c>
      <c r="E3198" s="190" t="s">
        <v>146</v>
      </c>
      <c r="F3198" s="190" t="s">
        <v>146</v>
      </c>
      <c r="G3198" s="190" t="s">
        <v>146</v>
      </c>
      <c r="H3198" s="190" t="s">
        <v>147</v>
      </c>
      <c r="I3198" s="190" t="s">
        <v>146</v>
      </c>
      <c r="J3198" s="190" t="s">
        <v>146</v>
      </c>
      <c r="K3198" s="190" t="s">
        <v>146</v>
      </c>
      <c r="L3198" s="190" t="s">
        <v>146</v>
      </c>
      <c r="M3198" s="190" t="s">
        <v>146</v>
      </c>
      <c r="N3198" s="190" t="s">
        <v>146</v>
      </c>
    </row>
    <row r="3199" spans="1:14" x14ac:dyDescent="0.2">
      <c r="A3199" s="190">
        <v>814297</v>
      </c>
      <c r="B3199" s="190" t="s">
        <v>58</v>
      </c>
      <c r="F3199" s="190" t="s">
        <v>147</v>
      </c>
      <c r="I3199" s="190" t="s">
        <v>146</v>
      </c>
      <c r="J3199" s="190" t="s">
        <v>146</v>
      </c>
      <c r="K3199" s="190" t="s">
        <v>146</v>
      </c>
      <c r="L3199" s="190" t="s">
        <v>146</v>
      </c>
      <c r="M3199" s="190" t="s">
        <v>146</v>
      </c>
      <c r="N3199" s="190" t="s">
        <v>146</v>
      </c>
    </row>
    <row r="3200" spans="1:14" x14ac:dyDescent="0.2">
      <c r="A3200" s="190">
        <v>814298</v>
      </c>
      <c r="B3200" s="190" t="s">
        <v>58</v>
      </c>
      <c r="C3200" s="190" t="s">
        <v>147</v>
      </c>
      <c r="E3200" s="190" t="s">
        <v>147</v>
      </c>
      <c r="F3200" s="190" t="s">
        <v>147</v>
      </c>
      <c r="I3200" s="190" t="s">
        <v>146</v>
      </c>
      <c r="J3200" s="190" t="s">
        <v>146</v>
      </c>
      <c r="K3200" s="190" t="s">
        <v>146</v>
      </c>
      <c r="L3200" s="190" t="s">
        <v>146</v>
      </c>
      <c r="M3200" s="190" t="s">
        <v>146</v>
      </c>
      <c r="N3200" s="190" t="s">
        <v>146</v>
      </c>
    </row>
    <row r="3201" spans="1:14" x14ac:dyDescent="0.2">
      <c r="A3201" s="190">
        <v>814299</v>
      </c>
      <c r="B3201" s="190" t="s">
        <v>58</v>
      </c>
      <c r="C3201" s="190" t="s">
        <v>147</v>
      </c>
      <c r="D3201" s="190" t="s">
        <v>147</v>
      </c>
      <c r="E3201" s="190" t="s">
        <v>146</v>
      </c>
      <c r="F3201" s="190" t="s">
        <v>146</v>
      </c>
      <c r="G3201" s="190" t="s">
        <v>146</v>
      </c>
      <c r="H3201" s="190" t="s">
        <v>146</v>
      </c>
      <c r="I3201" s="190" t="s">
        <v>146</v>
      </c>
      <c r="J3201" s="190" t="s">
        <v>146</v>
      </c>
      <c r="K3201" s="190" t="s">
        <v>146</v>
      </c>
      <c r="L3201" s="190" t="s">
        <v>146</v>
      </c>
      <c r="M3201" s="190" t="s">
        <v>146</v>
      </c>
      <c r="N3201" s="190" t="s">
        <v>146</v>
      </c>
    </row>
    <row r="3202" spans="1:14" x14ac:dyDescent="0.2">
      <c r="A3202" s="190">
        <v>814301</v>
      </c>
      <c r="B3202" s="190" t="s">
        <v>58</v>
      </c>
      <c r="D3202" s="190" t="s">
        <v>147</v>
      </c>
      <c r="E3202" s="190" t="s">
        <v>147</v>
      </c>
      <c r="F3202" s="190" t="s">
        <v>147</v>
      </c>
      <c r="G3202" s="190" t="s">
        <v>147</v>
      </c>
      <c r="H3202" s="190" t="s">
        <v>147</v>
      </c>
      <c r="I3202" s="190" t="s">
        <v>146</v>
      </c>
      <c r="J3202" s="190" t="s">
        <v>146</v>
      </c>
      <c r="K3202" s="190" t="s">
        <v>146</v>
      </c>
      <c r="L3202" s="190" t="s">
        <v>146</v>
      </c>
      <c r="M3202" s="190" t="s">
        <v>146</v>
      </c>
      <c r="N3202" s="190" t="s">
        <v>146</v>
      </c>
    </row>
    <row r="3203" spans="1:14" x14ac:dyDescent="0.2">
      <c r="A3203" s="190">
        <v>814302</v>
      </c>
      <c r="B3203" s="190" t="s">
        <v>58</v>
      </c>
      <c r="D3203" s="190" t="s">
        <v>147</v>
      </c>
      <c r="E3203" s="190" t="s">
        <v>147</v>
      </c>
      <c r="F3203" s="190" t="s">
        <v>147</v>
      </c>
      <c r="H3203" s="190" t="s">
        <v>147</v>
      </c>
      <c r="I3203" s="190" t="s">
        <v>146</v>
      </c>
      <c r="J3203" s="190" t="s">
        <v>146</v>
      </c>
      <c r="K3203" s="190" t="s">
        <v>146</v>
      </c>
      <c r="L3203" s="190" t="s">
        <v>146</v>
      </c>
      <c r="M3203" s="190" t="s">
        <v>146</v>
      </c>
      <c r="N3203" s="190" t="s">
        <v>146</v>
      </c>
    </row>
    <row r="3204" spans="1:14" x14ac:dyDescent="0.2">
      <c r="A3204" s="190">
        <v>814303</v>
      </c>
      <c r="B3204" s="190" t="s">
        <v>58</v>
      </c>
      <c r="C3204" s="190" t="s">
        <v>147</v>
      </c>
      <c r="D3204" s="190" t="s">
        <v>147</v>
      </c>
      <c r="H3204" s="190" t="s">
        <v>147</v>
      </c>
      <c r="I3204" s="190" t="s">
        <v>146</v>
      </c>
      <c r="J3204" s="190" t="s">
        <v>146</v>
      </c>
      <c r="K3204" s="190" t="s">
        <v>146</v>
      </c>
      <c r="L3204" s="190" t="s">
        <v>146</v>
      </c>
      <c r="M3204" s="190" t="s">
        <v>146</v>
      </c>
      <c r="N3204" s="190" t="s">
        <v>146</v>
      </c>
    </row>
    <row r="3205" spans="1:14" x14ac:dyDescent="0.2">
      <c r="A3205" s="190">
        <v>814304</v>
      </c>
      <c r="B3205" s="190" t="s">
        <v>58</v>
      </c>
      <c r="C3205" s="190" t="s">
        <v>147</v>
      </c>
      <c r="E3205" s="190" t="s">
        <v>147</v>
      </c>
      <c r="F3205" s="190" t="s">
        <v>147</v>
      </c>
      <c r="G3205" s="190" t="s">
        <v>147</v>
      </c>
      <c r="I3205" s="190" t="s">
        <v>146</v>
      </c>
      <c r="J3205" s="190" t="s">
        <v>146</v>
      </c>
      <c r="K3205" s="190" t="s">
        <v>146</v>
      </c>
      <c r="L3205" s="190" t="s">
        <v>146</v>
      </c>
      <c r="M3205" s="190" t="s">
        <v>146</v>
      </c>
      <c r="N3205" s="190" t="s">
        <v>146</v>
      </c>
    </row>
    <row r="3206" spans="1:14" x14ac:dyDescent="0.2">
      <c r="A3206" s="190">
        <v>814305</v>
      </c>
      <c r="B3206" s="190" t="s">
        <v>58</v>
      </c>
      <c r="C3206" s="190" t="s">
        <v>147</v>
      </c>
      <c r="D3206" s="190" t="s">
        <v>147</v>
      </c>
      <c r="E3206" s="190" t="s">
        <v>146</v>
      </c>
      <c r="F3206" s="190" t="s">
        <v>146</v>
      </c>
      <c r="G3206" s="190" t="s">
        <v>147</v>
      </c>
      <c r="H3206" s="190" t="s">
        <v>146</v>
      </c>
      <c r="I3206" s="190" t="s">
        <v>146</v>
      </c>
      <c r="J3206" s="190" t="s">
        <v>146</v>
      </c>
      <c r="K3206" s="190" t="s">
        <v>146</v>
      </c>
      <c r="L3206" s="190" t="s">
        <v>146</v>
      </c>
      <c r="M3206" s="190" t="s">
        <v>146</v>
      </c>
      <c r="N3206" s="190" t="s">
        <v>146</v>
      </c>
    </row>
    <row r="3207" spans="1:14" x14ac:dyDescent="0.2">
      <c r="A3207" s="190">
        <v>814306</v>
      </c>
      <c r="B3207" s="190" t="s">
        <v>58</v>
      </c>
      <c r="C3207" s="190" t="s">
        <v>147</v>
      </c>
      <c r="D3207" s="190" t="s">
        <v>146</v>
      </c>
      <c r="E3207" s="190" t="s">
        <v>146</v>
      </c>
      <c r="F3207" s="190" t="s">
        <v>146</v>
      </c>
      <c r="G3207" s="190" t="s">
        <v>147</v>
      </c>
      <c r="H3207" s="190" t="s">
        <v>147</v>
      </c>
      <c r="I3207" s="190" t="s">
        <v>146</v>
      </c>
      <c r="J3207" s="190" t="s">
        <v>146</v>
      </c>
      <c r="K3207" s="190" t="s">
        <v>146</v>
      </c>
      <c r="L3207" s="190" t="s">
        <v>146</v>
      </c>
      <c r="M3207" s="190" t="s">
        <v>146</v>
      </c>
      <c r="N3207" s="190" t="s">
        <v>146</v>
      </c>
    </row>
    <row r="3208" spans="1:14" x14ac:dyDescent="0.2">
      <c r="A3208" s="190">
        <v>814307</v>
      </c>
      <c r="B3208" s="190" t="s">
        <v>58</v>
      </c>
      <c r="D3208" s="190" t="s">
        <v>146</v>
      </c>
      <c r="E3208" s="190" t="s">
        <v>146</v>
      </c>
      <c r="G3208" s="190" t="s">
        <v>146</v>
      </c>
      <c r="I3208" s="190" t="s">
        <v>146</v>
      </c>
      <c r="J3208" s="190" t="s">
        <v>146</v>
      </c>
      <c r="K3208" s="190" t="s">
        <v>146</v>
      </c>
      <c r="L3208" s="190" t="s">
        <v>146</v>
      </c>
      <c r="M3208" s="190" t="s">
        <v>146</v>
      </c>
      <c r="N3208" s="190" t="s">
        <v>146</v>
      </c>
    </row>
    <row r="3209" spans="1:14" x14ac:dyDescent="0.2">
      <c r="A3209" s="190">
        <v>814308</v>
      </c>
      <c r="B3209" s="190" t="s">
        <v>58</v>
      </c>
      <c r="C3209" s="190" t="s">
        <v>147</v>
      </c>
      <c r="D3209" s="190" t="s">
        <v>147</v>
      </c>
      <c r="E3209" s="190" t="s">
        <v>147</v>
      </c>
      <c r="F3209" s="190" t="s">
        <v>147</v>
      </c>
      <c r="G3209" s="190" t="s">
        <v>147</v>
      </c>
      <c r="I3209" s="190" t="s">
        <v>146</v>
      </c>
      <c r="J3209" s="190" t="s">
        <v>146</v>
      </c>
      <c r="K3209" s="190" t="s">
        <v>146</v>
      </c>
      <c r="L3209" s="190" t="s">
        <v>146</v>
      </c>
      <c r="M3209" s="190" t="s">
        <v>146</v>
      </c>
      <c r="N3209" s="190" t="s">
        <v>146</v>
      </c>
    </row>
    <row r="3210" spans="1:14" x14ac:dyDescent="0.2">
      <c r="A3210" s="190">
        <v>814309</v>
      </c>
      <c r="B3210" s="190" t="s">
        <v>58</v>
      </c>
      <c r="C3210" s="190" t="s">
        <v>146</v>
      </c>
      <c r="D3210" s="190" t="s">
        <v>146</v>
      </c>
      <c r="E3210" s="190" t="s">
        <v>147</v>
      </c>
      <c r="F3210" s="190" t="s">
        <v>146</v>
      </c>
      <c r="G3210" s="190" t="s">
        <v>147</v>
      </c>
      <c r="H3210" s="190" t="s">
        <v>147</v>
      </c>
      <c r="I3210" s="190" t="s">
        <v>146</v>
      </c>
      <c r="J3210" s="190" t="s">
        <v>146</v>
      </c>
      <c r="K3210" s="190" t="s">
        <v>146</v>
      </c>
      <c r="L3210" s="190" t="s">
        <v>146</v>
      </c>
      <c r="M3210" s="190" t="s">
        <v>146</v>
      </c>
      <c r="N3210" s="190" t="s">
        <v>146</v>
      </c>
    </row>
    <row r="3211" spans="1:14" x14ac:dyDescent="0.2">
      <c r="A3211" s="190">
        <v>814310</v>
      </c>
      <c r="B3211" s="190" t="s">
        <v>58</v>
      </c>
      <c r="C3211" s="190" t="s">
        <v>147</v>
      </c>
      <c r="D3211" s="190" t="s">
        <v>146</v>
      </c>
      <c r="E3211" s="190" t="s">
        <v>147</v>
      </c>
      <c r="F3211" s="190" t="s">
        <v>147</v>
      </c>
      <c r="H3211" s="190" t="s">
        <v>146</v>
      </c>
      <c r="I3211" s="190" t="s">
        <v>146</v>
      </c>
      <c r="J3211" s="190" t="s">
        <v>146</v>
      </c>
      <c r="K3211" s="190" t="s">
        <v>146</v>
      </c>
      <c r="L3211" s="190" t="s">
        <v>146</v>
      </c>
      <c r="M3211" s="190" t="s">
        <v>146</v>
      </c>
      <c r="N3211" s="190" t="s">
        <v>146</v>
      </c>
    </row>
    <row r="3212" spans="1:14" x14ac:dyDescent="0.2">
      <c r="A3212" s="190">
        <v>814311</v>
      </c>
      <c r="B3212" s="190" t="s">
        <v>58</v>
      </c>
      <c r="C3212" s="190" t="s">
        <v>147</v>
      </c>
      <c r="D3212" s="190" t="s">
        <v>147</v>
      </c>
      <c r="E3212" s="190" t="s">
        <v>146</v>
      </c>
      <c r="H3212" s="190" t="s">
        <v>146</v>
      </c>
      <c r="I3212" s="190" t="s">
        <v>146</v>
      </c>
      <c r="J3212" s="190" t="s">
        <v>146</v>
      </c>
      <c r="K3212" s="190" t="s">
        <v>146</v>
      </c>
      <c r="L3212" s="190" t="s">
        <v>146</v>
      </c>
      <c r="M3212" s="190" t="s">
        <v>146</v>
      </c>
      <c r="N3212" s="190" t="s">
        <v>146</v>
      </c>
    </row>
    <row r="3213" spans="1:14" x14ac:dyDescent="0.2">
      <c r="A3213" s="190">
        <v>814312</v>
      </c>
      <c r="B3213" s="190" t="s">
        <v>58</v>
      </c>
      <c r="C3213" s="190" t="s">
        <v>147</v>
      </c>
      <c r="E3213" s="190" t="s">
        <v>147</v>
      </c>
      <c r="H3213" s="190" t="s">
        <v>147</v>
      </c>
      <c r="I3213" s="190" t="s">
        <v>146</v>
      </c>
      <c r="J3213" s="190" t="s">
        <v>146</v>
      </c>
      <c r="K3213" s="190" t="s">
        <v>146</v>
      </c>
      <c r="L3213" s="190" t="s">
        <v>146</v>
      </c>
      <c r="M3213" s="190" t="s">
        <v>146</v>
      </c>
      <c r="N3213" s="190" t="s">
        <v>146</v>
      </c>
    </row>
    <row r="3214" spans="1:14" x14ac:dyDescent="0.2">
      <c r="A3214" s="190">
        <v>814313</v>
      </c>
      <c r="B3214" s="190" t="s">
        <v>58</v>
      </c>
      <c r="C3214" s="190" t="s">
        <v>147</v>
      </c>
      <c r="D3214" s="190" t="s">
        <v>146</v>
      </c>
      <c r="E3214" s="190" t="s">
        <v>146</v>
      </c>
      <c r="F3214" s="190" t="s">
        <v>147</v>
      </c>
      <c r="G3214" s="190" t="s">
        <v>146</v>
      </c>
      <c r="H3214" s="190" t="s">
        <v>146</v>
      </c>
      <c r="I3214" s="190" t="s">
        <v>146</v>
      </c>
      <c r="J3214" s="190" t="s">
        <v>146</v>
      </c>
      <c r="K3214" s="190" t="s">
        <v>146</v>
      </c>
      <c r="L3214" s="190" t="s">
        <v>146</v>
      </c>
      <c r="M3214" s="190" t="s">
        <v>146</v>
      </c>
      <c r="N3214" s="190" t="s">
        <v>146</v>
      </c>
    </row>
    <row r="3215" spans="1:14" x14ac:dyDescent="0.2">
      <c r="A3215" s="190">
        <v>814314</v>
      </c>
      <c r="B3215" s="190" t="s">
        <v>58</v>
      </c>
      <c r="C3215" s="190" t="s">
        <v>147</v>
      </c>
      <c r="D3215" s="190" t="s">
        <v>147</v>
      </c>
      <c r="E3215" s="190" t="s">
        <v>146</v>
      </c>
      <c r="F3215" s="190" t="s">
        <v>147</v>
      </c>
      <c r="G3215" s="190" t="s">
        <v>146</v>
      </c>
      <c r="H3215" s="190" t="s">
        <v>147</v>
      </c>
      <c r="I3215" s="190" t="s">
        <v>146</v>
      </c>
      <c r="J3215" s="190" t="s">
        <v>146</v>
      </c>
      <c r="K3215" s="190" t="s">
        <v>146</v>
      </c>
      <c r="L3215" s="190" t="s">
        <v>146</v>
      </c>
      <c r="M3215" s="190" t="s">
        <v>146</v>
      </c>
      <c r="N3215" s="190" t="s">
        <v>146</v>
      </c>
    </row>
    <row r="3216" spans="1:14" x14ac:dyDescent="0.2">
      <c r="A3216" s="190">
        <v>814315</v>
      </c>
      <c r="B3216" s="190" t="s">
        <v>58</v>
      </c>
      <c r="C3216" s="190" t="s">
        <v>147</v>
      </c>
      <c r="E3216" s="190" t="s">
        <v>146</v>
      </c>
      <c r="I3216" s="190" t="s">
        <v>146</v>
      </c>
      <c r="J3216" s="190" t="s">
        <v>146</v>
      </c>
      <c r="K3216" s="190" t="s">
        <v>146</v>
      </c>
      <c r="L3216" s="190" t="s">
        <v>146</v>
      </c>
      <c r="M3216" s="190" t="s">
        <v>146</v>
      </c>
      <c r="N3216" s="190" t="s">
        <v>146</v>
      </c>
    </row>
    <row r="3217" spans="1:14" x14ac:dyDescent="0.2">
      <c r="A3217" s="190">
        <v>814316</v>
      </c>
      <c r="B3217" s="190" t="s">
        <v>58</v>
      </c>
      <c r="C3217" s="190" t="s">
        <v>146</v>
      </c>
      <c r="D3217" s="190" t="s">
        <v>147</v>
      </c>
      <c r="E3217" s="190" t="s">
        <v>146</v>
      </c>
      <c r="F3217" s="190" t="s">
        <v>146</v>
      </c>
      <c r="I3217" s="190" t="s">
        <v>146</v>
      </c>
      <c r="J3217" s="190" t="s">
        <v>146</v>
      </c>
      <c r="K3217" s="190" t="s">
        <v>146</v>
      </c>
      <c r="L3217" s="190" t="s">
        <v>146</v>
      </c>
      <c r="M3217" s="190" t="s">
        <v>146</v>
      </c>
      <c r="N3217" s="190" t="s">
        <v>146</v>
      </c>
    </row>
    <row r="3218" spans="1:14" x14ac:dyDescent="0.2">
      <c r="A3218" s="190">
        <v>814317</v>
      </c>
      <c r="B3218" s="190" t="s">
        <v>58</v>
      </c>
      <c r="C3218" s="190" t="s">
        <v>147</v>
      </c>
      <c r="D3218" s="190" t="s">
        <v>146</v>
      </c>
      <c r="E3218" s="190" t="s">
        <v>147</v>
      </c>
      <c r="F3218" s="190" t="s">
        <v>147</v>
      </c>
      <c r="I3218" s="190" t="s">
        <v>146</v>
      </c>
      <c r="J3218" s="190" t="s">
        <v>146</v>
      </c>
      <c r="K3218" s="190" t="s">
        <v>146</v>
      </c>
      <c r="L3218" s="190" t="s">
        <v>146</v>
      </c>
      <c r="M3218" s="190" t="s">
        <v>146</v>
      </c>
      <c r="N3218" s="190" t="s">
        <v>146</v>
      </c>
    </row>
    <row r="3219" spans="1:14" x14ac:dyDescent="0.2">
      <c r="A3219" s="190">
        <v>814318</v>
      </c>
      <c r="B3219" s="190" t="s">
        <v>58</v>
      </c>
      <c r="C3219" s="190" t="s">
        <v>146</v>
      </c>
      <c r="D3219" s="190" t="s">
        <v>146</v>
      </c>
      <c r="E3219" s="190" t="s">
        <v>147</v>
      </c>
      <c r="F3219" s="190" t="s">
        <v>147</v>
      </c>
      <c r="G3219" s="190" t="s">
        <v>146</v>
      </c>
      <c r="H3219" s="190" t="s">
        <v>146</v>
      </c>
      <c r="I3219" s="190" t="s">
        <v>146</v>
      </c>
      <c r="J3219" s="190" t="s">
        <v>146</v>
      </c>
      <c r="K3219" s="190" t="s">
        <v>146</v>
      </c>
      <c r="L3219" s="190" t="s">
        <v>146</v>
      </c>
      <c r="M3219" s="190" t="s">
        <v>146</v>
      </c>
      <c r="N3219" s="190" t="s">
        <v>146</v>
      </c>
    </row>
    <row r="3220" spans="1:14" x14ac:dyDescent="0.2">
      <c r="A3220" s="190">
        <v>814319</v>
      </c>
      <c r="B3220" s="190" t="s">
        <v>58</v>
      </c>
      <c r="I3220" s="190" t="s">
        <v>146</v>
      </c>
      <c r="J3220" s="190" t="s">
        <v>146</v>
      </c>
      <c r="K3220" s="190" t="s">
        <v>146</v>
      </c>
      <c r="L3220" s="190" t="s">
        <v>146</v>
      </c>
      <c r="M3220" s="190" t="s">
        <v>146</v>
      </c>
      <c r="N3220" s="190" t="s">
        <v>146</v>
      </c>
    </row>
    <row r="3221" spans="1:14" x14ac:dyDescent="0.2">
      <c r="A3221" s="190">
        <v>814320</v>
      </c>
      <c r="B3221" s="190" t="s">
        <v>58</v>
      </c>
      <c r="I3221" s="190" t="s">
        <v>146</v>
      </c>
      <c r="J3221" s="190" t="s">
        <v>146</v>
      </c>
      <c r="K3221" s="190" t="s">
        <v>146</v>
      </c>
      <c r="L3221" s="190" t="s">
        <v>146</v>
      </c>
      <c r="M3221" s="190" t="s">
        <v>146</v>
      </c>
      <c r="N3221" s="190" t="s">
        <v>146</v>
      </c>
    </row>
    <row r="3222" spans="1:14" x14ac:dyDescent="0.2">
      <c r="A3222" s="190">
        <v>814321</v>
      </c>
      <c r="B3222" s="190" t="s">
        <v>58</v>
      </c>
      <c r="C3222" s="190" t="s">
        <v>146</v>
      </c>
      <c r="D3222" s="190" t="s">
        <v>146</v>
      </c>
      <c r="E3222" s="190" t="s">
        <v>147</v>
      </c>
      <c r="F3222" s="190" t="s">
        <v>147</v>
      </c>
      <c r="G3222" s="190" t="s">
        <v>146</v>
      </c>
      <c r="H3222" s="190" t="s">
        <v>146</v>
      </c>
      <c r="I3222" s="190" t="s">
        <v>146</v>
      </c>
      <c r="J3222" s="190" t="s">
        <v>146</v>
      </c>
      <c r="K3222" s="190" t="s">
        <v>146</v>
      </c>
      <c r="L3222" s="190" t="s">
        <v>146</v>
      </c>
      <c r="M3222" s="190" t="s">
        <v>146</v>
      </c>
      <c r="N3222" s="190" t="s">
        <v>146</v>
      </c>
    </row>
    <row r="3223" spans="1:14" x14ac:dyDescent="0.2">
      <c r="A3223" s="190">
        <v>814322</v>
      </c>
      <c r="B3223" s="190" t="s">
        <v>58</v>
      </c>
      <c r="E3223" s="190" t="s">
        <v>146</v>
      </c>
      <c r="G3223" s="190" t="s">
        <v>146</v>
      </c>
      <c r="I3223" s="190" t="s">
        <v>146</v>
      </c>
      <c r="J3223" s="190" t="s">
        <v>146</v>
      </c>
      <c r="K3223" s="190" t="s">
        <v>146</v>
      </c>
      <c r="L3223" s="190" t="s">
        <v>146</v>
      </c>
      <c r="M3223" s="190" t="s">
        <v>146</v>
      </c>
      <c r="N3223" s="190" t="s">
        <v>146</v>
      </c>
    </row>
    <row r="3224" spans="1:14" x14ac:dyDescent="0.2">
      <c r="A3224" s="190">
        <v>814323</v>
      </c>
      <c r="B3224" s="190" t="s">
        <v>58</v>
      </c>
      <c r="C3224" s="190" t="s">
        <v>147</v>
      </c>
      <c r="D3224" s="190" t="s">
        <v>147</v>
      </c>
      <c r="E3224" s="190" t="s">
        <v>147</v>
      </c>
      <c r="F3224" s="190" t="s">
        <v>147</v>
      </c>
      <c r="G3224" s="190" t="s">
        <v>147</v>
      </c>
      <c r="H3224" s="190" t="s">
        <v>147</v>
      </c>
      <c r="I3224" s="190" t="s">
        <v>146</v>
      </c>
      <c r="J3224" s="190" t="s">
        <v>146</v>
      </c>
      <c r="K3224" s="190" t="s">
        <v>146</v>
      </c>
      <c r="L3224" s="190" t="s">
        <v>146</v>
      </c>
      <c r="M3224" s="190" t="s">
        <v>146</v>
      </c>
      <c r="N3224" s="190" t="s">
        <v>146</v>
      </c>
    </row>
    <row r="3225" spans="1:14" x14ac:dyDescent="0.2">
      <c r="A3225" s="190">
        <v>814324</v>
      </c>
      <c r="B3225" s="190" t="s">
        <v>58</v>
      </c>
      <c r="C3225" s="190" t="s">
        <v>147</v>
      </c>
      <c r="D3225" s="190" t="s">
        <v>147</v>
      </c>
      <c r="E3225" s="190" t="s">
        <v>147</v>
      </c>
      <c r="F3225" s="190" t="s">
        <v>147</v>
      </c>
      <c r="H3225" s="190" t="s">
        <v>147</v>
      </c>
      <c r="I3225" s="190" t="s">
        <v>146</v>
      </c>
      <c r="J3225" s="190" t="s">
        <v>146</v>
      </c>
      <c r="K3225" s="190" t="s">
        <v>146</v>
      </c>
      <c r="L3225" s="190" t="s">
        <v>146</v>
      </c>
      <c r="M3225" s="190" t="s">
        <v>146</v>
      </c>
      <c r="N3225" s="190" t="s">
        <v>146</v>
      </c>
    </row>
    <row r="3226" spans="1:14" x14ac:dyDescent="0.2">
      <c r="A3226" s="190">
        <v>814325</v>
      </c>
      <c r="B3226" s="190" t="s">
        <v>58</v>
      </c>
      <c r="C3226" s="190" t="s">
        <v>147</v>
      </c>
      <c r="D3226" s="190" t="s">
        <v>146</v>
      </c>
      <c r="E3226" s="190" t="s">
        <v>147</v>
      </c>
      <c r="F3226" s="190" t="s">
        <v>146</v>
      </c>
      <c r="G3226" s="190" t="s">
        <v>146</v>
      </c>
      <c r="H3226" s="190" t="s">
        <v>147</v>
      </c>
      <c r="I3226" s="190" t="s">
        <v>146</v>
      </c>
      <c r="J3226" s="190" t="s">
        <v>146</v>
      </c>
      <c r="K3226" s="190" t="s">
        <v>146</v>
      </c>
      <c r="L3226" s="190" t="s">
        <v>146</v>
      </c>
      <c r="M3226" s="190" t="s">
        <v>146</v>
      </c>
      <c r="N3226" s="190" t="s">
        <v>146</v>
      </c>
    </row>
    <row r="3227" spans="1:14" x14ac:dyDescent="0.2">
      <c r="A3227" s="190">
        <v>814326</v>
      </c>
      <c r="B3227" s="190" t="s">
        <v>58</v>
      </c>
      <c r="C3227" s="190" t="s">
        <v>147</v>
      </c>
      <c r="G3227" s="190" t="s">
        <v>147</v>
      </c>
      <c r="I3227" s="190" t="s">
        <v>146</v>
      </c>
      <c r="J3227" s="190" t="s">
        <v>146</v>
      </c>
      <c r="K3227" s="190" t="s">
        <v>146</v>
      </c>
      <c r="L3227" s="190" t="s">
        <v>146</v>
      </c>
      <c r="M3227" s="190" t="s">
        <v>146</v>
      </c>
      <c r="N3227" s="190" t="s">
        <v>146</v>
      </c>
    </row>
    <row r="3228" spans="1:14" x14ac:dyDescent="0.2">
      <c r="A3228" s="190">
        <v>814327</v>
      </c>
      <c r="B3228" s="190" t="s">
        <v>58</v>
      </c>
      <c r="C3228" s="190" t="s">
        <v>147</v>
      </c>
      <c r="D3228" s="190" t="s">
        <v>146</v>
      </c>
      <c r="E3228" s="190" t="s">
        <v>147</v>
      </c>
      <c r="F3228" s="190" t="s">
        <v>147</v>
      </c>
      <c r="G3228" s="190" t="s">
        <v>147</v>
      </c>
      <c r="I3228" s="190" t="s">
        <v>146</v>
      </c>
      <c r="J3228" s="190" t="s">
        <v>146</v>
      </c>
      <c r="K3228" s="190" t="s">
        <v>146</v>
      </c>
      <c r="L3228" s="190" t="s">
        <v>146</v>
      </c>
      <c r="M3228" s="190" t="s">
        <v>146</v>
      </c>
      <c r="N3228" s="190" t="s">
        <v>146</v>
      </c>
    </row>
    <row r="3229" spans="1:14" x14ac:dyDescent="0.2">
      <c r="A3229" s="190">
        <v>814329</v>
      </c>
      <c r="B3229" s="190" t="s">
        <v>58</v>
      </c>
      <c r="D3229" s="190" t="s">
        <v>147</v>
      </c>
      <c r="F3229" s="190" t="s">
        <v>147</v>
      </c>
      <c r="J3229" s="190" t="s">
        <v>146</v>
      </c>
      <c r="K3229" s="190" t="s">
        <v>146</v>
      </c>
      <c r="L3229" s="190" t="s">
        <v>146</v>
      </c>
      <c r="M3229" s="190" t="s">
        <v>146</v>
      </c>
      <c r="N3229" s="190" t="s">
        <v>146</v>
      </c>
    </row>
    <row r="3230" spans="1:14" x14ac:dyDescent="0.2">
      <c r="A3230" s="190">
        <v>814331</v>
      </c>
      <c r="B3230" s="190" t="s">
        <v>58</v>
      </c>
      <c r="C3230" s="190" t="s">
        <v>147</v>
      </c>
      <c r="D3230" s="190" t="s">
        <v>147</v>
      </c>
      <c r="E3230" s="190" t="s">
        <v>147</v>
      </c>
      <c r="F3230" s="190" t="s">
        <v>147</v>
      </c>
      <c r="G3230" s="190" t="s">
        <v>147</v>
      </c>
      <c r="H3230" s="190" t="s">
        <v>147</v>
      </c>
      <c r="I3230" s="190" t="s">
        <v>146</v>
      </c>
      <c r="J3230" s="190" t="s">
        <v>146</v>
      </c>
      <c r="K3230" s="190" t="s">
        <v>146</v>
      </c>
      <c r="L3230" s="190" t="s">
        <v>146</v>
      </c>
      <c r="M3230" s="190" t="s">
        <v>146</v>
      </c>
      <c r="N3230" s="190" t="s">
        <v>146</v>
      </c>
    </row>
    <row r="3231" spans="1:14" x14ac:dyDescent="0.2">
      <c r="A3231" s="190">
        <v>814332</v>
      </c>
      <c r="B3231" s="190" t="s">
        <v>58</v>
      </c>
      <c r="C3231" s="190" t="s">
        <v>147</v>
      </c>
      <c r="D3231" s="190" t="s">
        <v>147</v>
      </c>
      <c r="E3231" s="190" t="s">
        <v>147</v>
      </c>
      <c r="F3231" s="190" t="s">
        <v>147</v>
      </c>
      <c r="G3231" s="190" t="s">
        <v>147</v>
      </c>
      <c r="H3231" s="190" t="s">
        <v>147</v>
      </c>
      <c r="I3231" s="190" t="s">
        <v>146</v>
      </c>
      <c r="J3231" s="190" t="s">
        <v>146</v>
      </c>
      <c r="K3231" s="190" t="s">
        <v>146</v>
      </c>
      <c r="L3231" s="190" t="s">
        <v>146</v>
      </c>
      <c r="M3231" s="190" t="s">
        <v>146</v>
      </c>
      <c r="N3231" s="190" t="s">
        <v>146</v>
      </c>
    </row>
    <row r="3232" spans="1:14" x14ac:dyDescent="0.2">
      <c r="A3232" s="190">
        <v>814333</v>
      </c>
      <c r="B3232" s="190" t="s">
        <v>58</v>
      </c>
      <c r="C3232" s="190" t="s">
        <v>147</v>
      </c>
      <c r="D3232" s="190" t="s">
        <v>147</v>
      </c>
      <c r="E3232" s="190" t="s">
        <v>147</v>
      </c>
      <c r="I3232" s="190" t="s">
        <v>146</v>
      </c>
      <c r="J3232" s="190" t="s">
        <v>146</v>
      </c>
      <c r="K3232" s="190" t="s">
        <v>146</v>
      </c>
      <c r="L3232" s="190" t="s">
        <v>146</v>
      </c>
      <c r="M3232" s="190" t="s">
        <v>146</v>
      </c>
      <c r="N3232" s="190" t="s">
        <v>146</v>
      </c>
    </row>
    <row r="3233" spans="1:14" x14ac:dyDescent="0.2">
      <c r="A3233" s="190">
        <v>814334</v>
      </c>
      <c r="B3233" s="190" t="s">
        <v>58</v>
      </c>
      <c r="C3233" s="190" t="s">
        <v>147</v>
      </c>
      <c r="D3233" s="190" t="s">
        <v>147</v>
      </c>
      <c r="E3233" s="190" t="s">
        <v>147</v>
      </c>
      <c r="F3233" s="190" t="s">
        <v>147</v>
      </c>
      <c r="G3233" s="190" t="s">
        <v>147</v>
      </c>
      <c r="H3233" s="190" t="s">
        <v>147</v>
      </c>
      <c r="I3233" s="190" t="s">
        <v>146</v>
      </c>
      <c r="J3233" s="190" t="s">
        <v>146</v>
      </c>
      <c r="K3233" s="190" t="s">
        <v>146</v>
      </c>
      <c r="L3233" s="190" t="s">
        <v>146</v>
      </c>
      <c r="M3233" s="190" t="s">
        <v>146</v>
      </c>
      <c r="N3233" s="190" t="s">
        <v>146</v>
      </c>
    </row>
    <row r="3234" spans="1:14" x14ac:dyDescent="0.2">
      <c r="A3234" s="190">
        <v>814335</v>
      </c>
      <c r="B3234" s="190" t="s">
        <v>58</v>
      </c>
      <c r="C3234" s="190" t="s">
        <v>147</v>
      </c>
      <c r="D3234" s="190" t="s">
        <v>147</v>
      </c>
      <c r="E3234" s="190" t="s">
        <v>147</v>
      </c>
      <c r="F3234" s="190" t="s">
        <v>147</v>
      </c>
      <c r="G3234" s="190" t="s">
        <v>147</v>
      </c>
      <c r="H3234" s="190" t="s">
        <v>147</v>
      </c>
      <c r="I3234" s="190" t="s">
        <v>146</v>
      </c>
      <c r="J3234" s="190" t="s">
        <v>146</v>
      </c>
      <c r="K3234" s="190" t="s">
        <v>146</v>
      </c>
      <c r="L3234" s="190" t="s">
        <v>146</v>
      </c>
      <c r="M3234" s="190" t="s">
        <v>146</v>
      </c>
      <c r="N3234" s="190" t="s">
        <v>146</v>
      </c>
    </row>
    <row r="3235" spans="1:14" x14ac:dyDescent="0.2">
      <c r="A3235" s="190">
        <v>814336</v>
      </c>
      <c r="B3235" s="190" t="s">
        <v>58</v>
      </c>
      <c r="C3235" s="190" t="s">
        <v>147</v>
      </c>
      <c r="D3235" s="190" t="s">
        <v>147</v>
      </c>
      <c r="E3235" s="190" t="s">
        <v>147</v>
      </c>
      <c r="F3235" s="190" t="s">
        <v>147</v>
      </c>
      <c r="G3235" s="190" t="s">
        <v>147</v>
      </c>
      <c r="H3235" s="190" t="s">
        <v>147</v>
      </c>
      <c r="I3235" s="190" t="s">
        <v>146</v>
      </c>
      <c r="J3235" s="190" t="s">
        <v>146</v>
      </c>
      <c r="K3235" s="190" t="s">
        <v>146</v>
      </c>
      <c r="L3235" s="190" t="s">
        <v>146</v>
      </c>
      <c r="M3235" s="190" t="s">
        <v>146</v>
      </c>
      <c r="N3235" s="190" t="s">
        <v>146</v>
      </c>
    </row>
    <row r="3236" spans="1:14" x14ac:dyDescent="0.2">
      <c r="A3236" s="190">
        <v>814337</v>
      </c>
      <c r="B3236" s="190" t="s">
        <v>58</v>
      </c>
      <c r="D3236" s="190" t="s">
        <v>147</v>
      </c>
      <c r="E3236" s="190" t="s">
        <v>147</v>
      </c>
      <c r="H3236" s="190" t="s">
        <v>147</v>
      </c>
      <c r="I3236" s="190" t="s">
        <v>146</v>
      </c>
      <c r="J3236" s="190" t="s">
        <v>146</v>
      </c>
      <c r="K3236" s="190" t="s">
        <v>146</v>
      </c>
      <c r="L3236" s="190" t="s">
        <v>146</v>
      </c>
      <c r="M3236" s="190" t="s">
        <v>146</v>
      </c>
      <c r="N3236" s="190" t="s">
        <v>146</v>
      </c>
    </row>
    <row r="3237" spans="1:14" x14ac:dyDescent="0.2">
      <c r="A3237" s="190">
        <v>814338</v>
      </c>
      <c r="B3237" s="190" t="s">
        <v>58</v>
      </c>
      <c r="C3237" s="190" t="s">
        <v>147</v>
      </c>
      <c r="D3237" s="190" t="s">
        <v>146</v>
      </c>
      <c r="E3237" s="190" t="s">
        <v>147</v>
      </c>
      <c r="F3237" s="190" t="s">
        <v>147</v>
      </c>
      <c r="I3237" s="190" t="s">
        <v>146</v>
      </c>
      <c r="J3237" s="190" t="s">
        <v>146</v>
      </c>
      <c r="K3237" s="190" t="s">
        <v>146</v>
      </c>
      <c r="L3237" s="190" t="s">
        <v>146</v>
      </c>
      <c r="M3237" s="190" t="s">
        <v>146</v>
      </c>
      <c r="N3237" s="190" t="s">
        <v>146</v>
      </c>
    </row>
    <row r="3238" spans="1:14" x14ac:dyDescent="0.2">
      <c r="A3238" s="190">
        <v>814339</v>
      </c>
      <c r="B3238" s="190" t="s">
        <v>58</v>
      </c>
      <c r="C3238" s="190" t="s">
        <v>147</v>
      </c>
      <c r="F3238" s="190" t="s">
        <v>147</v>
      </c>
      <c r="G3238" s="190" t="s">
        <v>147</v>
      </c>
      <c r="H3238" s="190" t="s">
        <v>147</v>
      </c>
      <c r="I3238" s="190" t="s">
        <v>146</v>
      </c>
      <c r="J3238" s="190" t="s">
        <v>146</v>
      </c>
      <c r="K3238" s="190" t="s">
        <v>146</v>
      </c>
      <c r="L3238" s="190" t="s">
        <v>146</v>
      </c>
      <c r="M3238" s="190" t="s">
        <v>146</v>
      </c>
      <c r="N3238" s="190" t="s">
        <v>146</v>
      </c>
    </row>
    <row r="3239" spans="1:14" x14ac:dyDescent="0.2">
      <c r="A3239" s="190">
        <v>814340</v>
      </c>
      <c r="B3239" s="190" t="s">
        <v>58</v>
      </c>
      <c r="C3239" s="190" t="s">
        <v>147</v>
      </c>
      <c r="D3239" s="190" t="s">
        <v>147</v>
      </c>
      <c r="E3239" s="190" t="s">
        <v>147</v>
      </c>
      <c r="F3239" s="190" t="s">
        <v>147</v>
      </c>
      <c r="I3239" s="190" t="s">
        <v>146</v>
      </c>
      <c r="J3239" s="190" t="s">
        <v>146</v>
      </c>
      <c r="K3239" s="190" t="s">
        <v>146</v>
      </c>
      <c r="L3239" s="190" t="s">
        <v>146</v>
      </c>
      <c r="M3239" s="190" t="s">
        <v>146</v>
      </c>
      <c r="N3239" s="190" t="s">
        <v>146</v>
      </c>
    </row>
    <row r="3240" spans="1:14" x14ac:dyDescent="0.2">
      <c r="A3240" s="190">
        <v>814341</v>
      </c>
      <c r="B3240" s="190" t="s">
        <v>58</v>
      </c>
      <c r="C3240" s="190" t="s">
        <v>147</v>
      </c>
      <c r="D3240" s="190" t="s">
        <v>147</v>
      </c>
      <c r="E3240" s="190" t="s">
        <v>147</v>
      </c>
      <c r="F3240" s="190" t="s">
        <v>147</v>
      </c>
      <c r="G3240" s="190" t="s">
        <v>147</v>
      </c>
      <c r="H3240" s="190" t="s">
        <v>147</v>
      </c>
      <c r="I3240" s="190" t="s">
        <v>146</v>
      </c>
      <c r="J3240" s="190" t="s">
        <v>146</v>
      </c>
      <c r="K3240" s="190" t="s">
        <v>146</v>
      </c>
      <c r="L3240" s="190" t="s">
        <v>146</v>
      </c>
      <c r="M3240" s="190" t="s">
        <v>146</v>
      </c>
      <c r="N3240" s="190" t="s">
        <v>146</v>
      </c>
    </row>
    <row r="3241" spans="1:14" x14ac:dyDescent="0.2">
      <c r="A3241" s="190">
        <v>814342</v>
      </c>
      <c r="B3241" s="190" t="s">
        <v>58</v>
      </c>
      <c r="D3241" s="190" t="s">
        <v>146</v>
      </c>
      <c r="E3241" s="190" t="s">
        <v>147</v>
      </c>
      <c r="F3241" s="190" t="s">
        <v>146</v>
      </c>
      <c r="G3241" s="190" t="s">
        <v>147</v>
      </c>
      <c r="H3241" s="190" t="s">
        <v>146</v>
      </c>
      <c r="I3241" s="190" t="s">
        <v>146</v>
      </c>
      <c r="J3241" s="190" t="s">
        <v>146</v>
      </c>
      <c r="K3241" s="190" t="s">
        <v>146</v>
      </c>
      <c r="L3241" s="190" t="s">
        <v>146</v>
      </c>
      <c r="M3241" s="190" t="s">
        <v>146</v>
      </c>
      <c r="N3241" s="190" t="s">
        <v>146</v>
      </c>
    </row>
    <row r="3242" spans="1:14" x14ac:dyDescent="0.2">
      <c r="A3242" s="190">
        <v>814344</v>
      </c>
      <c r="B3242" s="190" t="s">
        <v>58</v>
      </c>
      <c r="C3242" s="190" t="s">
        <v>147</v>
      </c>
      <c r="D3242" s="190" t="s">
        <v>147</v>
      </c>
      <c r="E3242" s="190" t="s">
        <v>146</v>
      </c>
      <c r="F3242" s="190" t="s">
        <v>146</v>
      </c>
      <c r="G3242" s="190" t="s">
        <v>146</v>
      </c>
      <c r="H3242" s="190" t="s">
        <v>146</v>
      </c>
      <c r="I3242" s="190" t="s">
        <v>146</v>
      </c>
      <c r="J3242" s="190" t="s">
        <v>146</v>
      </c>
      <c r="K3242" s="190" t="s">
        <v>146</v>
      </c>
      <c r="L3242" s="190" t="s">
        <v>146</v>
      </c>
      <c r="M3242" s="190" t="s">
        <v>146</v>
      </c>
      <c r="N3242" s="190" t="s">
        <v>146</v>
      </c>
    </row>
    <row r="3243" spans="1:14" x14ac:dyDescent="0.2">
      <c r="A3243" s="190">
        <v>814345</v>
      </c>
      <c r="B3243" s="190" t="s">
        <v>58</v>
      </c>
      <c r="C3243" s="190" t="s">
        <v>147</v>
      </c>
      <c r="D3243" s="190" t="s">
        <v>147</v>
      </c>
      <c r="E3243" s="190" t="s">
        <v>146</v>
      </c>
      <c r="F3243" s="190" t="s">
        <v>147</v>
      </c>
      <c r="G3243" s="190" t="s">
        <v>147</v>
      </c>
      <c r="H3243" s="190" t="s">
        <v>146</v>
      </c>
      <c r="I3243" s="190" t="s">
        <v>146</v>
      </c>
      <c r="J3243" s="190" t="s">
        <v>146</v>
      </c>
      <c r="K3243" s="190" t="s">
        <v>146</v>
      </c>
      <c r="L3243" s="190" t="s">
        <v>146</v>
      </c>
      <c r="M3243" s="190" t="s">
        <v>146</v>
      </c>
      <c r="N3243" s="190" t="s">
        <v>146</v>
      </c>
    </row>
    <row r="3244" spans="1:14" x14ac:dyDescent="0.2">
      <c r="A3244" s="190">
        <v>814346</v>
      </c>
      <c r="B3244" s="190" t="s">
        <v>58</v>
      </c>
      <c r="C3244" s="190" t="s">
        <v>147</v>
      </c>
      <c r="D3244" s="190" t="s">
        <v>147</v>
      </c>
      <c r="E3244" s="190" t="s">
        <v>146</v>
      </c>
      <c r="F3244" s="190" t="s">
        <v>146</v>
      </c>
      <c r="I3244" s="190" t="s">
        <v>146</v>
      </c>
      <c r="J3244" s="190" t="s">
        <v>146</v>
      </c>
      <c r="K3244" s="190" t="s">
        <v>146</v>
      </c>
      <c r="L3244" s="190" t="s">
        <v>146</v>
      </c>
      <c r="M3244" s="190" t="s">
        <v>146</v>
      </c>
      <c r="N3244" s="190" t="s">
        <v>146</v>
      </c>
    </row>
    <row r="3245" spans="1:14" x14ac:dyDescent="0.2">
      <c r="A3245" s="190">
        <v>814347</v>
      </c>
      <c r="B3245" s="190" t="s">
        <v>58</v>
      </c>
      <c r="D3245" s="190" t="s">
        <v>147</v>
      </c>
      <c r="E3245" s="190" t="s">
        <v>147</v>
      </c>
      <c r="F3245" s="190" t="s">
        <v>147</v>
      </c>
      <c r="G3245" s="190" t="s">
        <v>146</v>
      </c>
      <c r="H3245" s="190" t="s">
        <v>146</v>
      </c>
      <c r="I3245" s="190" t="s">
        <v>146</v>
      </c>
      <c r="J3245" s="190" t="s">
        <v>146</v>
      </c>
      <c r="K3245" s="190" t="s">
        <v>146</v>
      </c>
      <c r="L3245" s="190" t="s">
        <v>146</v>
      </c>
      <c r="M3245" s="190" t="s">
        <v>146</v>
      </c>
      <c r="N3245" s="190" t="s">
        <v>146</v>
      </c>
    </row>
    <row r="3246" spans="1:14" x14ac:dyDescent="0.2">
      <c r="A3246" s="190">
        <v>814348</v>
      </c>
      <c r="B3246" s="190" t="s">
        <v>58</v>
      </c>
      <c r="C3246" s="190" t="s">
        <v>147</v>
      </c>
      <c r="D3246" s="190" t="s">
        <v>147</v>
      </c>
      <c r="E3246" s="190" t="s">
        <v>147</v>
      </c>
      <c r="F3246" s="190" t="s">
        <v>147</v>
      </c>
      <c r="G3246" s="190" t="s">
        <v>147</v>
      </c>
      <c r="H3246" s="190" t="s">
        <v>147</v>
      </c>
      <c r="I3246" s="190" t="s">
        <v>146</v>
      </c>
      <c r="J3246" s="190" t="s">
        <v>146</v>
      </c>
      <c r="K3246" s="190" t="s">
        <v>146</v>
      </c>
      <c r="L3246" s="190" t="s">
        <v>146</v>
      </c>
      <c r="M3246" s="190" t="s">
        <v>146</v>
      </c>
      <c r="N3246" s="190" t="s">
        <v>146</v>
      </c>
    </row>
    <row r="3247" spans="1:14" x14ac:dyDescent="0.2">
      <c r="A3247" s="190">
        <v>814349</v>
      </c>
      <c r="B3247" s="190" t="s">
        <v>58</v>
      </c>
      <c r="C3247" s="190" t="s">
        <v>147</v>
      </c>
      <c r="D3247" s="190" t="s">
        <v>147</v>
      </c>
      <c r="E3247" s="190" t="s">
        <v>147</v>
      </c>
      <c r="F3247" s="190" t="s">
        <v>147</v>
      </c>
      <c r="G3247" s="190" t="s">
        <v>147</v>
      </c>
      <c r="H3247" s="190" t="s">
        <v>147</v>
      </c>
      <c r="I3247" s="190" t="s">
        <v>146</v>
      </c>
      <c r="J3247" s="190" t="s">
        <v>146</v>
      </c>
      <c r="K3247" s="190" t="s">
        <v>146</v>
      </c>
      <c r="L3247" s="190" t="s">
        <v>146</v>
      </c>
      <c r="M3247" s="190" t="s">
        <v>146</v>
      </c>
      <c r="N3247" s="190" t="s">
        <v>146</v>
      </c>
    </row>
    <row r="3248" spans="1:14" x14ac:dyDescent="0.2">
      <c r="A3248" s="190">
        <v>814350</v>
      </c>
      <c r="B3248" s="190" t="s">
        <v>58</v>
      </c>
      <c r="D3248" s="190" t="s">
        <v>146</v>
      </c>
      <c r="F3248" s="190" t="s">
        <v>146</v>
      </c>
      <c r="I3248" s="190" t="s">
        <v>146</v>
      </c>
      <c r="J3248" s="190" t="s">
        <v>146</v>
      </c>
      <c r="K3248" s="190" t="s">
        <v>146</v>
      </c>
      <c r="L3248" s="190" t="s">
        <v>146</v>
      </c>
      <c r="M3248" s="190" t="s">
        <v>146</v>
      </c>
      <c r="N3248" s="190" t="s">
        <v>146</v>
      </c>
    </row>
    <row r="3249" spans="1:14" x14ac:dyDescent="0.2">
      <c r="A3249" s="190">
        <v>814351</v>
      </c>
      <c r="B3249" s="190" t="s">
        <v>58</v>
      </c>
      <c r="C3249" s="190" t="s">
        <v>147</v>
      </c>
      <c r="D3249" s="190" t="s">
        <v>147</v>
      </c>
      <c r="E3249" s="190" t="s">
        <v>146</v>
      </c>
      <c r="F3249" s="190" t="s">
        <v>146</v>
      </c>
      <c r="G3249" s="190" t="s">
        <v>146</v>
      </c>
      <c r="H3249" s="190" t="s">
        <v>146</v>
      </c>
      <c r="I3249" s="190" t="s">
        <v>146</v>
      </c>
      <c r="J3249" s="190" t="s">
        <v>146</v>
      </c>
      <c r="K3249" s="190" t="s">
        <v>146</v>
      </c>
      <c r="L3249" s="190" t="s">
        <v>146</v>
      </c>
      <c r="M3249" s="190" t="s">
        <v>146</v>
      </c>
      <c r="N3249" s="190" t="s">
        <v>146</v>
      </c>
    </row>
    <row r="3250" spans="1:14" x14ac:dyDescent="0.2">
      <c r="A3250" s="190">
        <v>814352</v>
      </c>
      <c r="B3250" s="190" t="s">
        <v>58</v>
      </c>
      <c r="C3250" s="190" t="s">
        <v>147</v>
      </c>
      <c r="D3250" s="190" t="s">
        <v>147</v>
      </c>
      <c r="E3250" s="190" t="s">
        <v>147</v>
      </c>
      <c r="F3250" s="190" t="s">
        <v>147</v>
      </c>
      <c r="G3250" s="190" t="s">
        <v>147</v>
      </c>
      <c r="H3250" s="190" t="s">
        <v>147</v>
      </c>
      <c r="I3250" s="190" t="s">
        <v>146</v>
      </c>
      <c r="J3250" s="190" t="s">
        <v>146</v>
      </c>
      <c r="K3250" s="190" t="s">
        <v>146</v>
      </c>
      <c r="L3250" s="190" t="s">
        <v>146</v>
      </c>
      <c r="M3250" s="190" t="s">
        <v>146</v>
      </c>
      <c r="N3250" s="190" t="s">
        <v>146</v>
      </c>
    </row>
    <row r="3251" spans="1:14" x14ac:dyDescent="0.2">
      <c r="A3251" s="190">
        <v>814353</v>
      </c>
      <c r="B3251" s="190" t="s">
        <v>58</v>
      </c>
      <c r="C3251" s="190" t="s">
        <v>147</v>
      </c>
      <c r="D3251" s="190" t="s">
        <v>147</v>
      </c>
      <c r="E3251" s="190" t="s">
        <v>147</v>
      </c>
      <c r="F3251" s="190" t="s">
        <v>147</v>
      </c>
      <c r="G3251" s="190" t="s">
        <v>146</v>
      </c>
      <c r="H3251" s="190" t="s">
        <v>147</v>
      </c>
      <c r="I3251" s="190" t="s">
        <v>146</v>
      </c>
      <c r="J3251" s="190" t="s">
        <v>146</v>
      </c>
      <c r="K3251" s="190" t="s">
        <v>146</v>
      </c>
      <c r="L3251" s="190" t="s">
        <v>146</v>
      </c>
      <c r="M3251" s="190" t="s">
        <v>146</v>
      </c>
      <c r="N3251" s="190" t="s">
        <v>146</v>
      </c>
    </row>
    <row r="3252" spans="1:14" x14ac:dyDescent="0.2">
      <c r="A3252" s="190">
        <v>814354</v>
      </c>
      <c r="B3252" s="190" t="s">
        <v>58</v>
      </c>
      <c r="C3252" s="190" t="s">
        <v>147</v>
      </c>
      <c r="D3252" s="190" t="s">
        <v>147</v>
      </c>
      <c r="E3252" s="190" t="s">
        <v>147</v>
      </c>
      <c r="F3252" s="190" t="s">
        <v>147</v>
      </c>
      <c r="G3252" s="190" t="s">
        <v>147</v>
      </c>
      <c r="H3252" s="190" t="s">
        <v>147</v>
      </c>
      <c r="I3252" s="190" t="s">
        <v>146</v>
      </c>
      <c r="J3252" s="190" t="s">
        <v>146</v>
      </c>
      <c r="K3252" s="190" t="s">
        <v>146</v>
      </c>
      <c r="L3252" s="190" t="s">
        <v>146</v>
      </c>
      <c r="M3252" s="190" t="s">
        <v>146</v>
      </c>
      <c r="N3252" s="190" t="s">
        <v>146</v>
      </c>
    </row>
    <row r="3253" spans="1:14" x14ac:dyDescent="0.2">
      <c r="A3253" s="190">
        <v>814355</v>
      </c>
      <c r="B3253" s="190" t="s">
        <v>58</v>
      </c>
      <c r="H3253" s="190" t="s">
        <v>147</v>
      </c>
      <c r="I3253" s="190" t="s">
        <v>146</v>
      </c>
      <c r="J3253" s="190" t="s">
        <v>146</v>
      </c>
      <c r="K3253" s="190" t="s">
        <v>146</v>
      </c>
      <c r="L3253" s="190" t="s">
        <v>146</v>
      </c>
      <c r="M3253" s="190" t="s">
        <v>146</v>
      </c>
      <c r="N3253" s="190" t="s">
        <v>146</v>
      </c>
    </row>
    <row r="3254" spans="1:14" x14ac:dyDescent="0.2">
      <c r="A3254" s="190">
        <v>814356</v>
      </c>
      <c r="B3254" s="190" t="s">
        <v>58</v>
      </c>
      <c r="C3254" s="190" t="s">
        <v>147</v>
      </c>
      <c r="D3254" s="190" t="s">
        <v>147</v>
      </c>
      <c r="E3254" s="190" t="s">
        <v>147</v>
      </c>
      <c r="F3254" s="190" t="s">
        <v>147</v>
      </c>
      <c r="G3254" s="190" t="s">
        <v>147</v>
      </c>
      <c r="H3254" s="190" t="s">
        <v>147</v>
      </c>
      <c r="I3254" s="190" t="s">
        <v>146</v>
      </c>
      <c r="J3254" s="190" t="s">
        <v>146</v>
      </c>
      <c r="K3254" s="190" t="s">
        <v>146</v>
      </c>
      <c r="L3254" s="190" t="s">
        <v>146</v>
      </c>
      <c r="M3254" s="190" t="s">
        <v>146</v>
      </c>
      <c r="N3254" s="190" t="s">
        <v>146</v>
      </c>
    </row>
    <row r="3255" spans="1:14" x14ac:dyDescent="0.2">
      <c r="A3255" s="190">
        <v>814357</v>
      </c>
      <c r="B3255" s="190" t="s">
        <v>58</v>
      </c>
      <c r="C3255" s="190" t="s">
        <v>147</v>
      </c>
      <c r="D3255" s="190" t="s">
        <v>147</v>
      </c>
      <c r="E3255" s="190" t="s">
        <v>147</v>
      </c>
      <c r="F3255" s="190" t="s">
        <v>147</v>
      </c>
      <c r="G3255" s="190" t="s">
        <v>147</v>
      </c>
      <c r="H3255" s="190" t="s">
        <v>147</v>
      </c>
      <c r="I3255" s="190" t="s">
        <v>146</v>
      </c>
      <c r="J3255" s="190" t="s">
        <v>146</v>
      </c>
      <c r="K3255" s="190" t="s">
        <v>146</v>
      </c>
      <c r="L3255" s="190" t="s">
        <v>146</v>
      </c>
      <c r="M3255" s="190" t="s">
        <v>146</v>
      </c>
      <c r="N3255" s="190" t="s">
        <v>146</v>
      </c>
    </row>
    <row r="3256" spans="1:14" x14ac:dyDescent="0.2">
      <c r="A3256" s="190">
        <v>814358</v>
      </c>
      <c r="B3256" s="190" t="s">
        <v>58</v>
      </c>
      <c r="C3256" s="190" t="s">
        <v>147</v>
      </c>
      <c r="D3256" s="190" t="s">
        <v>147</v>
      </c>
      <c r="E3256" s="190" t="s">
        <v>146</v>
      </c>
      <c r="F3256" s="190" t="s">
        <v>146</v>
      </c>
      <c r="G3256" s="190" t="s">
        <v>147</v>
      </c>
      <c r="H3256" s="190" t="s">
        <v>146</v>
      </c>
      <c r="I3256" s="190" t="s">
        <v>146</v>
      </c>
      <c r="J3256" s="190" t="s">
        <v>146</v>
      </c>
      <c r="K3256" s="190" t="s">
        <v>146</v>
      </c>
      <c r="L3256" s="190" t="s">
        <v>146</v>
      </c>
      <c r="M3256" s="190" t="s">
        <v>146</v>
      </c>
      <c r="N3256" s="190" t="s">
        <v>146</v>
      </c>
    </row>
    <row r="3257" spans="1:14" x14ac:dyDescent="0.2">
      <c r="A3257" s="190">
        <v>814359</v>
      </c>
      <c r="B3257" s="190" t="s">
        <v>58</v>
      </c>
      <c r="D3257" s="190" t="s">
        <v>147</v>
      </c>
      <c r="E3257" s="190" t="s">
        <v>147</v>
      </c>
      <c r="I3257" s="190" t="s">
        <v>146</v>
      </c>
      <c r="J3257" s="190" t="s">
        <v>146</v>
      </c>
      <c r="K3257" s="190" t="s">
        <v>146</v>
      </c>
      <c r="L3257" s="190" t="s">
        <v>146</v>
      </c>
      <c r="M3257" s="190" t="s">
        <v>146</v>
      </c>
      <c r="N3257" s="190" t="s">
        <v>146</v>
      </c>
    </row>
    <row r="3258" spans="1:14" x14ac:dyDescent="0.2">
      <c r="A3258" s="190">
        <v>814360</v>
      </c>
      <c r="B3258" s="190" t="s">
        <v>58</v>
      </c>
      <c r="I3258" s="190" t="s">
        <v>146</v>
      </c>
      <c r="J3258" s="190" t="s">
        <v>146</v>
      </c>
      <c r="K3258" s="190" t="s">
        <v>146</v>
      </c>
      <c r="L3258" s="190" t="s">
        <v>146</v>
      </c>
      <c r="M3258" s="190" t="s">
        <v>146</v>
      </c>
      <c r="N3258" s="190" t="s">
        <v>146</v>
      </c>
    </row>
    <row r="3259" spans="1:14" x14ac:dyDescent="0.2">
      <c r="A3259" s="190">
        <v>814361</v>
      </c>
      <c r="B3259" s="190" t="s">
        <v>58</v>
      </c>
      <c r="C3259" s="190" t="s">
        <v>147</v>
      </c>
      <c r="E3259" s="190" t="s">
        <v>146</v>
      </c>
      <c r="F3259" s="190" t="s">
        <v>146</v>
      </c>
      <c r="G3259" s="190" t="s">
        <v>146</v>
      </c>
      <c r="I3259" s="190" t="s">
        <v>146</v>
      </c>
      <c r="J3259" s="190" t="s">
        <v>146</v>
      </c>
      <c r="K3259" s="190" t="s">
        <v>146</v>
      </c>
      <c r="L3259" s="190" t="s">
        <v>146</v>
      </c>
      <c r="M3259" s="190" t="s">
        <v>146</v>
      </c>
      <c r="N3259" s="190" t="s">
        <v>146</v>
      </c>
    </row>
    <row r="3260" spans="1:14" x14ac:dyDescent="0.2">
      <c r="A3260" s="190">
        <v>814362</v>
      </c>
      <c r="B3260" s="190" t="s">
        <v>58</v>
      </c>
      <c r="H3260" s="190" t="s">
        <v>147</v>
      </c>
      <c r="I3260" s="190" t="s">
        <v>146</v>
      </c>
      <c r="J3260" s="190" t="s">
        <v>146</v>
      </c>
      <c r="K3260" s="190" t="s">
        <v>146</v>
      </c>
      <c r="L3260" s="190" t="s">
        <v>146</v>
      </c>
      <c r="M3260" s="190" t="s">
        <v>146</v>
      </c>
      <c r="N3260" s="190" t="s">
        <v>146</v>
      </c>
    </row>
    <row r="3261" spans="1:14" x14ac:dyDescent="0.2">
      <c r="A3261" s="190">
        <v>814364</v>
      </c>
      <c r="B3261" s="190" t="s">
        <v>58</v>
      </c>
      <c r="C3261" s="190" t="s">
        <v>147</v>
      </c>
      <c r="D3261" s="190" t="s">
        <v>147</v>
      </c>
      <c r="E3261" s="190" t="s">
        <v>146</v>
      </c>
      <c r="F3261" s="190" t="s">
        <v>146</v>
      </c>
      <c r="G3261" s="190" t="s">
        <v>146</v>
      </c>
      <c r="H3261" s="190" t="s">
        <v>146</v>
      </c>
      <c r="I3261" s="190" t="s">
        <v>146</v>
      </c>
      <c r="J3261" s="190" t="s">
        <v>146</v>
      </c>
      <c r="K3261" s="190" t="s">
        <v>146</v>
      </c>
      <c r="L3261" s="190" t="s">
        <v>146</v>
      </c>
      <c r="M3261" s="190" t="s">
        <v>146</v>
      </c>
      <c r="N3261" s="190" t="s">
        <v>146</v>
      </c>
    </row>
    <row r="3262" spans="1:14" x14ac:dyDescent="0.2">
      <c r="A3262" s="190">
        <v>814365</v>
      </c>
      <c r="B3262" s="190" t="s">
        <v>58</v>
      </c>
      <c r="C3262" s="190" t="s">
        <v>147</v>
      </c>
      <c r="D3262" s="190" t="s">
        <v>147</v>
      </c>
      <c r="E3262" s="190" t="s">
        <v>147</v>
      </c>
      <c r="F3262" s="190" t="s">
        <v>147</v>
      </c>
      <c r="H3262" s="190" t="s">
        <v>147</v>
      </c>
      <c r="I3262" s="190" t="s">
        <v>146</v>
      </c>
      <c r="J3262" s="190" t="s">
        <v>146</v>
      </c>
      <c r="K3262" s="190" t="s">
        <v>146</v>
      </c>
      <c r="L3262" s="190" t="s">
        <v>146</v>
      </c>
      <c r="M3262" s="190" t="s">
        <v>146</v>
      </c>
      <c r="N3262" s="190" t="s">
        <v>146</v>
      </c>
    </row>
    <row r="3263" spans="1:14" x14ac:dyDescent="0.2">
      <c r="A3263" s="190">
        <v>814366</v>
      </c>
      <c r="B3263" s="190" t="s">
        <v>58</v>
      </c>
      <c r="D3263" s="190" t="s">
        <v>147</v>
      </c>
      <c r="E3263" s="190" t="s">
        <v>147</v>
      </c>
      <c r="F3263" s="190" t="s">
        <v>146</v>
      </c>
      <c r="G3263" s="190" t="s">
        <v>146</v>
      </c>
      <c r="I3263" s="190" t="s">
        <v>146</v>
      </c>
      <c r="J3263" s="190" t="s">
        <v>146</v>
      </c>
      <c r="K3263" s="190" t="s">
        <v>146</v>
      </c>
      <c r="L3263" s="190" t="s">
        <v>146</v>
      </c>
      <c r="M3263" s="190" t="s">
        <v>146</v>
      </c>
      <c r="N3263" s="190" t="s">
        <v>146</v>
      </c>
    </row>
    <row r="3264" spans="1:14" x14ac:dyDescent="0.2">
      <c r="A3264" s="190">
        <v>814367</v>
      </c>
      <c r="B3264" s="190" t="s">
        <v>58</v>
      </c>
      <c r="D3264" s="190" t="s">
        <v>147</v>
      </c>
      <c r="E3264" s="190" t="s">
        <v>146</v>
      </c>
      <c r="G3264" s="190" t="s">
        <v>146</v>
      </c>
      <c r="I3264" s="190" t="s">
        <v>146</v>
      </c>
      <c r="J3264" s="190" t="s">
        <v>146</v>
      </c>
      <c r="K3264" s="190" t="s">
        <v>146</v>
      </c>
      <c r="L3264" s="190" t="s">
        <v>146</v>
      </c>
      <c r="M3264" s="190" t="s">
        <v>146</v>
      </c>
      <c r="N3264" s="190" t="s">
        <v>146</v>
      </c>
    </row>
    <row r="3265" spans="1:14" x14ac:dyDescent="0.2">
      <c r="A3265" s="190">
        <v>814368</v>
      </c>
      <c r="B3265" s="190" t="s">
        <v>58</v>
      </c>
      <c r="D3265" s="190" t="s">
        <v>147</v>
      </c>
      <c r="E3265" s="190" t="s">
        <v>147</v>
      </c>
      <c r="F3265" s="190" t="s">
        <v>147</v>
      </c>
      <c r="G3265" s="190" t="s">
        <v>147</v>
      </c>
      <c r="H3265" s="190" t="s">
        <v>146</v>
      </c>
      <c r="I3265" s="190" t="s">
        <v>146</v>
      </c>
      <c r="J3265" s="190" t="s">
        <v>146</v>
      </c>
      <c r="K3265" s="190" t="s">
        <v>146</v>
      </c>
      <c r="L3265" s="190" t="s">
        <v>146</v>
      </c>
      <c r="M3265" s="190" t="s">
        <v>146</v>
      </c>
      <c r="N3265" s="190" t="s">
        <v>146</v>
      </c>
    </row>
    <row r="3266" spans="1:14" x14ac:dyDescent="0.2">
      <c r="A3266" s="190">
        <v>814369</v>
      </c>
      <c r="B3266" s="190" t="s">
        <v>58</v>
      </c>
      <c r="C3266" s="190" t="s">
        <v>147</v>
      </c>
      <c r="D3266" s="190" t="s">
        <v>147</v>
      </c>
      <c r="E3266" s="190" t="s">
        <v>146</v>
      </c>
      <c r="F3266" s="190" t="s">
        <v>146</v>
      </c>
      <c r="G3266" s="190" t="s">
        <v>146</v>
      </c>
      <c r="H3266" s="190" t="s">
        <v>146</v>
      </c>
      <c r="I3266" s="190" t="s">
        <v>146</v>
      </c>
      <c r="J3266" s="190" t="s">
        <v>146</v>
      </c>
      <c r="K3266" s="190" t="s">
        <v>146</v>
      </c>
      <c r="L3266" s="190" t="s">
        <v>146</v>
      </c>
      <c r="M3266" s="190" t="s">
        <v>146</v>
      </c>
      <c r="N3266" s="190" t="s">
        <v>146</v>
      </c>
    </row>
    <row r="3267" spans="1:14" x14ac:dyDescent="0.2">
      <c r="A3267" s="190">
        <v>814370</v>
      </c>
      <c r="B3267" s="190" t="s">
        <v>58</v>
      </c>
      <c r="C3267" s="190" t="s">
        <v>147</v>
      </c>
      <c r="D3267" s="190" t="s">
        <v>147</v>
      </c>
      <c r="E3267" s="190" t="s">
        <v>147</v>
      </c>
      <c r="F3267" s="190" t="s">
        <v>147</v>
      </c>
      <c r="G3267" s="190" t="s">
        <v>146</v>
      </c>
      <c r="H3267" s="190" t="s">
        <v>147</v>
      </c>
      <c r="I3267" s="190" t="s">
        <v>146</v>
      </c>
      <c r="J3267" s="190" t="s">
        <v>146</v>
      </c>
      <c r="K3267" s="190" t="s">
        <v>146</v>
      </c>
      <c r="L3267" s="190" t="s">
        <v>146</v>
      </c>
      <c r="M3267" s="190" t="s">
        <v>146</v>
      </c>
      <c r="N3267" s="190" t="s">
        <v>146</v>
      </c>
    </row>
    <row r="3268" spans="1:14" x14ac:dyDescent="0.2">
      <c r="A3268" s="190">
        <v>814371</v>
      </c>
      <c r="B3268" s="190" t="s">
        <v>58</v>
      </c>
      <c r="C3268" s="190" t="s">
        <v>147</v>
      </c>
      <c r="D3268" s="190" t="s">
        <v>147</v>
      </c>
      <c r="F3268" s="190" t="s">
        <v>147</v>
      </c>
      <c r="I3268" s="190" t="s">
        <v>146</v>
      </c>
      <c r="J3268" s="190" t="s">
        <v>146</v>
      </c>
      <c r="K3268" s="190" t="s">
        <v>146</v>
      </c>
      <c r="L3268" s="190" t="s">
        <v>146</v>
      </c>
      <c r="M3268" s="190" t="s">
        <v>146</v>
      </c>
      <c r="N3268" s="190" t="s">
        <v>146</v>
      </c>
    </row>
    <row r="3269" spans="1:14" x14ac:dyDescent="0.2">
      <c r="A3269" s="190">
        <v>814372</v>
      </c>
      <c r="B3269" s="190" t="s">
        <v>58</v>
      </c>
      <c r="D3269" s="190" t="s">
        <v>146</v>
      </c>
      <c r="E3269" s="190" t="s">
        <v>146</v>
      </c>
      <c r="H3269" s="190" t="s">
        <v>146</v>
      </c>
      <c r="K3269" s="190" t="s">
        <v>146</v>
      </c>
      <c r="L3269" s="190" t="s">
        <v>146</v>
      </c>
      <c r="M3269" s="190" t="s">
        <v>146</v>
      </c>
    </row>
    <row r="3270" spans="1:14" x14ac:dyDescent="0.2">
      <c r="A3270" s="190">
        <v>814373</v>
      </c>
      <c r="B3270" s="190" t="s">
        <v>58</v>
      </c>
      <c r="C3270" s="190" t="s">
        <v>147</v>
      </c>
      <c r="E3270" s="190" t="s">
        <v>147</v>
      </c>
      <c r="I3270" s="190" t="s">
        <v>146</v>
      </c>
      <c r="J3270" s="190" t="s">
        <v>146</v>
      </c>
      <c r="K3270" s="190" t="s">
        <v>146</v>
      </c>
      <c r="L3270" s="190" t="s">
        <v>146</v>
      </c>
      <c r="M3270" s="190" t="s">
        <v>146</v>
      </c>
      <c r="N3270" s="190" t="s">
        <v>146</v>
      </c>
    </row>
    <row r="3271" spans="1:14" x14ac:dyDescent="0.2">
      <c r="A3271" s="190">
        <v>814374</v>
      </c>
      <c r="B3271" s="190" t="s">
        <v>58</v>
      </c>
      <c r="C3271" s="190" t="s">
        <v>147</v>
      </c>
      <c r="D3271" s="190" t="s">
        <v>147</v>
      </c>
      <c r="E3271" s="190" t="s">
        <v>147</v>
      </c>
      <c r="F3271" s="190" t="s">
        <v>147</v>
      </c>
      <c r="G3271" s="190" t="s">
        <v>147</v>
      </c>
      <c r="I3271" s="190" t="s">
        <v>146</v>
      </c>
      <c r="J3271" s="190" t="s">
        <v>146</v>
      </c>
      <c r="K3271" s="190" t="s">
        <v>146</v>
      </c>
      <c r="L3271" s="190" t="s">
        <v>146</v>
      </c>
      <c r="M3271" s="190" t="s">
        <v>146</v>
      </c>
      <c r="N3271" s="190" t="s">
        <v>146</v>
      </c>
    </row>
    <row r="3272" spans="1:14" x14ac:dyDescent="0.2">
      <c r="A3272" s="190">
        <v>814375</v>
      </c>
      <c r="B3272" s="190" t="s">
        <v>58</v>
      </c>
      <c r="C3272" s="190" t="s">
        <v>147</v>
      </c>
      <c r="D3272" s="190" t="s">
        <v>147</v>
      </c>
      <c r="E3272" s="190" t="s">
        <v>147</v>
      </c>
      <c r="F3272" s="190" t="s">
        <v>146</v>
      </c>
      <c r="G3272" s="190" t="s">
        <v>147</v>
      </c>
      <c r="H3272" s="190" t="s">
        <v>147</v>
      </c>
      <c r="I3272" s="190" t="s">
        <v>146</v>
      </c>
      <c r="J3272" s="190" t="s">
        <v>146</v>
      </c>
      <c r="K3272" s="190" t="s">
        <v>146</v>
      </c>
      <c r="L3272" s="190" t="s">
        <v>146</v>
      </c>
      <c r="M3272" s="190" t="s">
        <v>146</v>
      </c>
      <c r="N3272" s="190" t="s">
        <v>146</v>
      </c>
    </row>
    <row r="3273" spans="1:14" x14ac:dyDescent="0.2">
      <c r="A3273" s="190">
        <v>814376</v>
      </c>
      <c r="B3273" s="190" t="s">
        <v>58</v>
      </c>
      <c r="C3273" s="190" t="s">
        <v>147</v>
      </c>
      <c r="D3273" s="190" t="s">
        <v>147</v>
      </c>
      <c r="E3273" s="190" t="s">
        <v>147</v>
      </c>
      <c r="F3273" s="190" t="s">
        <v>147</v>
      </c>
      <c r="G3273" s="190" t="s">
        <v>147</v>
      </c>
      <c r="H3273" s="190" t="s">
        <v>147</v>
      </c>
      <c r="I3273" s="190" t="s">
        <v>146</v>
      </c>
      <c r="J3273" s="190" t="s">
        <v>146</v>
      </c>
      <c r="K3273" s="190" t="s">
        <v>146</v>
      </c>
      <c r="L3273" s="190" t="s">
        <v>146</v>
      </c>
      <c r="M3273" s="190" t="s">
        <v>146</v>
      </c>
      <c r="N3273" s="190" t="s">
        <v>146</v>
      </c>
    </row>
    <row r="3274" spans="1:14" x14ac:dyDescent="0.2">
      <c r="A3274" s="190">
        <v>814377</v>
      </c>
      <c r="B3274" s="190" t="s">
        <v>58</v>
      </c>
      <c r="C3274" s="190" t="s">
        <v>147</v>
      </c>
      <c r="D3274" s="190" t="s">
        <v>147</v>
      </c>
      <c r="E3274" s="190" t="s">
        <v>147</v>
      </c>
      <c r="F3274" s="190" t="s">
        <v>147</v>
      </c>
      <c r="I3274" s="190" t="s">
        <v>146</v>
      </c>
      <c r="J3274" s="190" t="s">
        <v>146</v>
      </c>
      <c r="K3274" s="190" t="s">
        <v>146</v>
      </c>
      <c r="L3274" s="190" t="s">
        <v>146</v>
      </c>
      <c r="M3274" s="190" t="s">
        <v>146</v>
      </c>
      <c r="N3274" s="190" t="s">
        <v>146</v>
      </c>
    </row>
    <row r="3275" spans="1:14" x14ac:dyDescent="0.2">
      <c r="A3275" s="190">
        <v>814378</v>
      </c>
      <c r="B3275" s="190" t="s">
        <v>58</v>
      </c>
      <c r="C3275" s="190" t="s">
        <v>147</v>
      </c>
      <c r="E3275" s="190" t="s">
        <v>146</v>
      </c>
      <c r="F3275" s="190" t="s">
        <v>147</v>
      </c>
      <c r="I3275" s="190" t="s">
        <v>146</v>
      </c>
      <c r="J3275" s="190" t="s">
        <v>146</v>
      </c>
      <c r="K3275" s="190" t="s">
        <v>146</v>
      </c>
      <c r="L3275" s="190" t="s">
        <v>146</v>
      </c>
      <c r="M3275" s="190" t="s">
        <v>146</v>
      </c>
      <c r="N3275" s="190" t="s">
        <v>146</v>
      </c>
    </row>
    <row r="3276" spans="1:14" x14ac:dyDescent="0.2">
      <c r="A3276" s="190">
        <v>814379</v>
      </c>
      <c r="B3276" s="190" t="s">
        <v>58</v>
      </c>
      <c r="C3276" s="190" t="s">
        <v>147</v>
      </c>
      <c r="D3276" s="190" t="s">
        <v>147</v>
      </c>
      <c r="E3276" s="190" t="s">
        <v>147</v>
      </c>
      <c r="F3276" s="190" t="s">
        <v>146</v>
      </c>
      <c r="G3276" s="190" t="s">
        <v>146</v>
      </c>
      <c r="H3276" s="190" t="s">
        <v>147</v>
      </c>
      <c r="I3276" s="190" t="s">
        <v>146</v>
      </c>
      <c r="J3276" s="190" t="s">
        <v>146</v>
      </c>
      <c r="K3276" s="190" t="s">
        <v>146</v>
      </c>
      <c r="L3276" s="190" t="s">
        <v>146</v>
      </c>
      <c r="M3276" s="190" t="s">
        <v>146</v>
      </c>
      <c r="N3276" s="190" t="s">
        <v>146</v>
      </c>
    </row>
    <row r="3277" spans="1:14" x14ac:dyDescent="0.2">
      <c r="A3277" s="190">
        <v>814381</v>
      </c>
      <c r="B3277" s="190" t="s">
        <v>58</v>
      </c>
      <c r="C3277" s="190" t="s">
        <v>147</v>
      </c>
      <c r="D3277" s="190" t="s">
        <v>147</v>
      </c>
      <c r="E3277" s="190" t="s">
        <v>147</v>
      </c>
      <c r="F3277" s="190" t="s">
        <v>147</v>
      </c>
      <c r="G3277" s="190" t="s">
        <v>147</v>
      </c>
      <c r="H3277" s="190" t="s">
        <v>147</v>
      </c>
      <c r="I3277" s="190" t="s">
        <v>146</v>
      </c>
      <c r="J3277" s="190" t="s">
        <v>146</v>
      </c>
      <c r="K3277" s="190" t="s">
        <v>146</v>
      </c>
      <c r="L3277" s="190" t="s">
        <v>146</v>
      </c>
      <c r="M3277" s="190" t="s">
        <v>146</v>
      </c>
      <c r="N3277" s="190" t="s">
        <v>146</v>
      </c>
    </row>
    <row r="3278" spans="1:14" x14ac:dyDescent="0.2">
      <c r="A3278" s="190">
        <v>814382</v>
      </c>
      <c r="B3278" s="190" t="s">
        <v>58</v>
      </c>
      <c r="C3278" s="190" t="s">
        <v>147</v>
      </c>
      <c r="D3278" s="190" t="s">
        <v>147</v>
      </c>
      <c r="E3278" s="190" t="s">
        <v>146</v>
      </c>
      <c r="F3278" s="190" t="s">
        <v>146</v>
      </c>
      <c r="G3278" s="190" t="s">
        <v>146</v>
      </c>
      <c r="H3278" s="190" t="s">
        <v>146</v>
      </c>
      <c r="I3278" s="190" t="s">
        <v>146</v>
      </c>
      <c r="J3278" s="190" t="s">
        <v>146</v>
      </c>
      <c r="K3278" s="190" t="s">
        <v>146</v>
      </c>
      <c r="L3278" s="190" t="s">
        <v>146</v>
      </c>
      <c r="M3278" s="190" t="s">
        <v>146</v>
      </c>
      <c r="N3278" s="190" t="s">
        <v>146</v>
      </c>
    </row>
    <row r="3279" spans="1:14" x14ac:dyDescent="0.2">
      <c r="A3279" s="190">
        <v>814383</v>
      </c>
      <c r="B3279" s="190" t="s">
        <v>58</v>
      </c>
      <c r="C3279" s="190" t="s">
        <v>147</v>
      </c>
      <c r="D3279" s="190" t="s">
        <v>147</v>
      </c>
      <c r="E3279" s="190" t="s">
        <v>147</v>
      </c>
      <c r="F3279" s="190" t="s">
        <v>147</v>
      </c>
      <c r="G3279" s="190" t="s">
        <v>147</v>
      </c>
      <c r="H3279" s="190" t="s">
        <v>147</v>
      </c>
      <c r="I3279" s="190" t="s">
        <v>146</v>
      </c>
      <c r="J3279" s="190" t="s">
        <v>146</v>
      </c>
      <c r="K3279" s="190" t="s">
        <v>146</v>
      </c>
      <c r="L3279" s="190" t="s">
        <v>146</v>
      </c>
      <c r="M3279" s="190" t="s">
        <v>146</v>
      </c>
      <c r="N3279" s="190" t="s">
        <v>146</v>
      </c>
    </row>
    <row r="3280" spans="1:14" x14ac:dyDescent="0.2">
      <c r="A3280" s="190">
        <v>814384</v>
      </c>
      <c r="B3280" s="190" t="s">
        <v>58</v>
      </c>
      <c r="C3280" s="190" t="s">
        <v>147</v>
      </c>
      <c r="E3280" s="190" t="s">
        <v>146</v>
      </c>
      <c r="F3280" s="190" t="s">
        <v>147</v>
      </c>
      <c r="H3280" s="190" t="s">
        <v>147</v>
      </c>
      <c r="I3280" s="190" t="s">
        <v>146</v>
      </c>
      <c r="J3280" s="190" t="s">
        <v>146</v>
      </c>
      <c r="K3280" s="190" t="s">
        <v>146</v>
      </c>
      <c r="L3280" s="190" t="s">
        <v>146</v>
      </c>
      <c r="M3280" s="190" t="s">
        <v>146</v>
      </c>
      <c r="N3280" s="190" t="s">
        <v>146</v>
      </c>
    </row>
    <row r="3281" spans="1:14" x14ac:dyDescent="0.2">
      <c r="A3281" s="190">
        <v>814385</v>
      </c>
      <c r="B3281" s="190" t="s">
        <v>58</v>
      </c>
      <c r="C3281" s="190" t="s">
        <v>147</v>
      </c>
      <c r="D3281" s="190" t="s">
        <v>146</v>
      </c>
      <c r="E3281" s="190" t="s">
        <v>146</v>
      </c>
      <c r="F3281" s="190" t="s">
        <v>147</v>
      </c>
      <c r="G3281" s="190" t="s">
        <v>146</v>
      </c>
      <c r="H3281" s="190" t="s">
        <v>146</v>
      </c>
      <c r="I3281" s="190" t="s">
        <v>146</v>
      </c>
      <c r="J3281" s="190" t="s">
        <v>146</v>
      </c>
      <c r="K3281" s="190" t="s">
        <v>146</v>
      </c>
      <c r="L3281" s="190" t="s">
        <v>146</v>
      </c>
      <c r="M3281" s="190" t="s">
        <v>146</v>
      </c>
      <c r="N3281" s="190" t="s">
        <v>146</v>
      </c>
    </row>
    <row r="3282" spans="1:14" x14ac:dyDescent="0.2">
      <c r="A3282" s="190">
        <v>814386</v>
      </c>
      <c r="B3282" s="190" t="s">
        <v>58</v>
      </c>
      <c r="E3282" s="190" t="s">
        <v>147</v>
      </c>
      <c r="F3282" s="190" t="s">
        <v>147</v>
      </c>
      <c r="I3282" s="190" t="s">
        <v>146</v>
      </c>
      <c r="J3282" s="190" t="s">
        <v>146</v>
      </c>
      <c r="K3282" s="190" t="s">
        <v>146</v>
      </c>
      <c r="L3282" s="190" t="s">
        <v>146</v>
      </c>
      <c r="M3282" s="190" t="s">
        <v>146</v>
      </c>
      <c r="N3282" s="190" t="s">
        <v>146</v>
      </c>
    </row>
    <row r="3283" spans="1:14" x14ac:dyDescent="0.2">
      <c r="A3283" s="190">
        <v>814387</v>
      </c>
      <c r="B3283" s="190" t="s">
        <v>58</v>
      </c>
      <c r="C3283" s="190" t="s">
        <v>147</v>
      </c>
      <c r="D3283" s="190" t="s">
        <v>146</v>
      </c>
      <c r="E3283" s="190" t="s">
        <v>146</v>
      </c>
      <c r="F3283" s="190" t="s">
        <v>147</v>
      </c>
      <c r="G3283" s="190" t="s">
        <v>147</v>
      </c>
      <c r="H3283" s="190" t="s">
        <v>147</v>
      </c>
      <c r="I3283" s="190" t="s">
        <v>146</v>
      </c>
      <c r="J3283" s="190" t="s">
        <v>146</v>
      </c>
      <c r="K3283" s="190" t="s">
        <v>146</v>
      </c>
      <c r="L3283" s="190" t="s">
        <v>146</v>
      </c>
      <c r="M3283" s="190" t="s">
        <v>146</v>
      </c>
      <c r="N3283" s="190" t="s">
        <v>146</v>
      </c>
    </row>
    <row r="3284" spans="1:14" x14ac:dyDescent="0.2">
      <c r="A3284" s="190">
        <v>814389</v>
      </c>
      <c r="B3284" s="190" t="s">
        <v>58</v>
      </c>
      <c r="C3284" s="190" t="s">
        <v>147</v>
      </c>
      <c r="I3284" s="190" t="s">
        <v>146</v>
      </c>
      <c r="J3284" s="190" t="s">
        <v>146</v>
      </c>
      <c r="K3284" s="190" t="s">
        <v>146</v>
      </c>
      <c r="L3284" s="190" t="s">
        <v>146</v>
      </c>
    </row>
    <row r="3285" spans="1:14" x14ac:dyDescent="0.2">
      <c r="A3285" s="190">
        <v>814390</v>
      </c>
      <c r="B3285" s="190" t="s">
        <v>58</v>
      </c>
      <c r="C3285" s="190" t="s">
        <v>147</v>
      </c>
      <c r="D3285" s="190" t="s">
        <v>147</v>
      </c>
      <c r="E3285" s="190" t="s">
        <v>147</v>
      </c>
      <c r="F3285" s="190" t="s">
        <v>147</v>
      </c>
      <c r="H3285" s="190" t="s">
        <v>147</v>
      </c>
      <c r="I3285" s="190" t="s">
        <v>146</v>
      </c>
      <c r="J3285" s="190" t="s">
        <v>146</v>
      </c>
      <c r="K3285" s="190" t="s">
        <v>146</v>
      </c>
      <c r="L3285" s="190" t="s">
        <v>146</v>
      </c>
      <c r="M3285" s="190" t="s">
        <v>146</v>
      </c>
      <c r="N3285" s="190" t="s">
        <v>146</v>
      </c>
    </row>
    <row r="3286" spans="1:14" x14ac:dyDescent="0.2">
      <c r="A3286" s="190">
        <v>814391</v>
      </c>
      <c r="B3286" s="190" t="s">
        <v>58</v>
      </c>
      <c r="C3286" s="190" t="s">
        <v>147</v>
      </c>
      <c r="E3286" s="190" t="s">
        <v>147</v>
      </c>
      <c r="H3286" s="190" t="s">
        <v>147</v>
      </c>
      <c r="I3286" s="190" t="s">
        <v>146</v>
      </c>
      <c r="J3286" s="190" t="s">
        <v>146</v>
      </c>
      <c r="K3286" s="190" t="s">
        <v>146</v>
      </c>
      <c r="L3286" s="190" t="s">
        <v>146</v>
      </c>
      <c r="M3286" s="190" t="s">
        <v>146</v>
      </c>
      <c r="N3286" s="190" t="s">
        <v>146</v>
      </c>
    </row>
    <row r="3287" spans="1:14" x14ac:dyDescent="0.2">
      <c r="A3287" s="190">
        <v>814393</v>
      </c>
      <c r="B3287" s="190" t="s">
        <v>58</v>
      </c>
      <c r="E3287" s="190" t="s">
        <v>147</v>
      </c>
      <c r="F3287" s="190" t="s">
        <v>147</v>
      </c>
      <c r="I3287" s="190" t="s">
        <v>146</v>
      </c>
      <c r="J3287" s="190" t="s">
        <v>146</v>
      </c>
      <c r="K3287" s="190" t="s">
        <v>146</v>
      </c>
      <c r="L3287" s="190" t="s">
        <v>146</v>
      </c>
      <c r="M3287" s="190" t="s">
        <v>146</v>
      </c>
      <c r="N3287" s="190" t="s">
        <v>146</v>
      </c>
    </row>
    <row r="3288" spans="1:14" x14ac:dyDescent="0.2">
      <c r="A3288" s="190">
        <v>814394</v>
      </c>
      <c r="B3288" s="190" t="s">
        <v>58</v>
      </c>
      <c r="C3288" s="190" t="s">
        <v>147</v>
      </c>
      <c r="D3288" s="190" t="s">
        <v>146</v>
      </c>
      <c r="E3288" s="190" t="s">
        <v>147</v>
      </c>
      <c r="F3288" s="190" t="s">
        <v>147</v>
      </c>
      <c r="H3288" s="190" t="s">
        <v>147</v>
      </c>
      <c r="I3288" s="190" t="s">
        <v>146</v>
      </c>
      <c r="J3288" s="190" t="s">
        <v>146</v>
      </c>
      <c r="K3288" s="190" t="s">
        <v>146</v>
      </c>
      <c r="L3288" s="190" t="s">
        <v>146</v>
      </c>
      <c r="M3288" s="190" t="s">
        <v>146</v>
      </c>
      <c r="N3288" s="190" t="s">
        <v>146</v>
      </c>
    </row>
    <row r="3289" spans="1:14" x14ac:dyDescent="0.2">
      <c r="A3289" s="190">
        <v>814395</v>
      </c>
      <c r="B3289" s="190" t="s">
        <v>58</v>
      </c>
      <c r="D3289" s="190" t="s">
        <v>147</v>
      </c>
      <c r="F3289" s="190" t="s">
        <v>147</v>
      </c>
      <c r="H3289" s="190" t="s">
        <v>147</v>
      </c>
      <c r="I3289" s="190" t="s">
        <v>146</v>
      </c>
      <c r="J3289" s="190" t="s">
        <v>146</v>
      </c>
      <c r="K3289" s="190" t="s">
        <v>146</v>
      </c>
      <c r="L3289" s="190" t="s">
        <v>146</v>
      </c>
      <c r="M3289" s="190" t="s">
        <v>146</v>
      </c>
      <c r="N3289" s="190" t="s">
        <v>146</v>
      </c>
    </row>
    <row r="3290" spans="1:14" x14ac:dyDescent="0.2">
      <c r="A3290" s="190">
        <v>814396</v>
      </c>
      <c r="B3290" s="190" t="s">
        <v>58</v>
      </c>
      <c r="C3290" s="190" t="s">
        <v>147</v>
      </c>
      <c r="D3290" s="190" t="s">
        <v>147</v>
      </c>
      <c r="E3290" s="190" t="s">
        <v>146</v>
      </c>
      <c r="F3290" s="190" t="s">
        <v>146</v>
      </c>
      <c r="G3290" s="190" t="s">
        <v>146</v>
      </c>
      <c r="H3290" s="190" t="s">
        <v>147</v>
      </c>
      <c r="I3290" s="190" t="s">
        <v>146</v>
      </c>
      <c r="J3290" s="190" t="s">
        <v>146</v>
      </c>
      <c r="K3290" s="190" t="s">
        <v>146</v>
      </c>
      <c r="L3290" s="190" t="s">
        <v>146</v>
      </c>
      <c r="M3290" s="190" t="s">
        <v>146</v>
      </c>
      <c r="N3290" s="190" t="s">
        <v>146</v>
      </c>
    </row>
    <row r="3291" spans="1:14" x14ac:dyDescent="0.2">
      <c r="A3291" s="190">
        <v>814397</v>
      </c>
      <c r="B3291" s="190" t="s">
        <v>58</v>
      </c>
      <c r="C3291" s="190" t="s">
        <v>147</v>
      </c>
      <c r="D3291" s="190" t="s">
        <v>147</v>
      </c>
      <c r="E3291" s="190" t="s">
        <v>147</v>
      </c>
      <c r="F3291" s="190" t="s">
        <v>147</v>
      </c>
      <c r="G3291" s="190" t="s">
        <v>147</v>
      </c>
      <c r="H3291" s="190" t="s">
        <v>147</v>
      </c>
      <c r="I3291" s="190" t="s">
        <v>146</v>
      </c>
      <c r="J3291" s="190" t="s">
        <v>146</v>
      </c>
      <c r="K3291" s="190" t="s">
        <v>146</v>
      </c>
      <c r="L3291" s="190" t="s">
        <v>146</v>
      </c>
      <c r="M3291" s="190" t="s">
        <v>146</v>
      </c>
      <c r="N3291" s="190" t="s">
        <v>146</v>
      </c>
    </row>
    <row r="3292" spans="1:14" x14ac:dyDescent="0.2">
      <c r="A3292" s="190">
        <v>814398</v>
      </c>
      <c r="B3292" s="190" t="s">
        <v>58</v>
      </c>
      <c r="C3292" s="190" t="s">
        <v>146</v>
      </c>
      <c r="D3292" s="190" t="s">
        <v>146</v>
      </c>
      <c r="E3292" s="190" t="s">
        <v>147</v>
      </c>
      <c r="F3292" s="190" t="s">
        <v>146</v>
      </c>
      <c r="G3292" s="190" t="s">
        <v>147</v>
      </c>
      <c r="H3292" s="190" t="s">
        <v>147</v>
      </c>
      <c r="I3292" s="190" t="s">
        <v>146</v>
      </c>
      <c r="J3292" s="190" t="s">
        <v>146</v>
      </c>
      <c r="K3292" s="190" t="s">
        <v>146</v>
      </c>
      <c r="L3292" s="190" t="s">
        <v>146</v>
      </c>
      <c r="M3292" s="190" t="s">
        <v>146</v>
      </c>
      <c r="N3292" s="190" t="s">
        <v>146</v>
      </c>
    </row>
    <row r="3293" spans="1:14" x14ac:dyDescent="0.2">
      <c r="A3293" s="190">
        <v>814399</v>
      </c>
      <c r="B3293" s="190" t="s">
        <v>58</v>
      </c>
      <c r="C3293" s="190" t="s">
        <v>147</v>
      </c>
      <c r="D3293" s="190" t="s">
        <v>147</v>
      </c>
      <c r="E3293" s="190" t="s">
        <v>147</v>
      </c>
      <c r="F3293" s="190" t="s">
        <v>147</v>
      </c>
      <c r="H3293" s="190" t="s">
        <v>147</v>
      </c>
      <c r="I3293" s="190" t="s">
        <v>146</v>
      </c>
      <c r="J3293" s="190" t="s">
        <v>146</v>
      </c>
      <c r="K3293" s="190" t="s">
        <v>146</v>
      </c>
      <c r="L3293" s="190" t="s">
        <v>146</v>
      </c>
      <c r="M3293" s="190" t="s">
        <v>146</v>
      </c>
      <c r="N3293" s="190" t="s">
        <v>146</v>
      </c>
    </row>
    <row r="3294" spans="1:14" x14ac:dyDescent="0.2">
      <c r="A3294" s="190">
        <v>814400</v>
      </c>
      <c r="B3294" s="190" t="s">
        <v>58</v>
      </c>
      <c r="D3294" s="190" t="s">
        <v>146</v>
      </c>
      <c r="E3294" s="190" t="s">
        <v>147</v>
      </c>
      <c r="F3294" s="190" t="s">
        <v>147</v>
      </c>
      <c r="H3294" s="190" t="s">
        <v>146</v>
      </c>
      <c r="I3294" s="190" t="s">
        <v>146</v>
      </c>
      <c r="J3294" s="190" t="s">
        <v>146</v>
      </c>
      <c r="K3294" s="190" t="s">
        <v>146</v>
      </c>
      <c r="L3294" s="190" t="s">
        <v>146</v>
      </c>
      <c r="M3294" s="190" t="s">
        <v>146</v>
      </c>
      <c r="N3294" s="190" t="s">
        <v>146</v>
      </c>
    </row>
    <row r="3295" spans="1:14" x14ac:dyDescent="0.2">
      <c r="A3295" s="190">
        <v>814401</v>
      </c>
      <c r="B3295" s="190" t="s">
        <v>58</v>
      </c>
      <c r="C3295" s="190" t="s">
        <v>147</v>
      </c>
      <c r="D3295" s="190" t="s">
        <v>147</v>
      </c>
      <c r="E3295" s="190" t="s">
        <v>147</v>
      </c>
      <c r="F3295" s="190" t="s">
        <v>147</v>
      </c>
      <c r="G3295" s="190" t="s">
        <v>147</v>
      </c>
      <c r="H3295" s="190" t="s">
        <v>147</v>
      </c>
      <c r="I3295" s="190" t="s">
        <v>146</v>
      </c>
      <c r="J3295" s="190" t="s">
        <v>146</v>
      </c>
      <c r="K3295" s="190" t="s">
        <v>146</v>
      </c>
      <c r="L3295" s="190" t="s">
        <v>146</v>
      </c>
      <c r="M3295" s="190" t="s">
        <v>146</v>
      </c>
      <c r="N3295" s="190" t="s">
        <v>146</v>
      </c>
    </row>
    <row r="3296" spans="1:14" x14ac:dyDescent="0.2">
      <c r="A3296" s="190">
        <v>814402</v>
      </c>
      <c r="B3296" s="190" t="s">
        <v>58</v>
      </c>
      <c r="C3296" s="190" t="s">
        <v>147</v>
      </c>
      <c r="E3296" s="190" t="s">
        <v>147</v>
      </c>
      <c r="F3296" s="190" t="s">
        <v>147</v>
      </c>
      <c r="H3296" s="190" t="s">
        <v>147</v>
      </c>
      <c r="I3296" s="190" t="s">
        <v>146</v>
      </c>
      <c r="J3296" s="190" t="s">
        <v>146</v>
      </c>
      <c r="K3296" s="190" t="s">
        <v>146</v>
      </c>
      <c r="L3296" s="190" t="s">
        <v>146</v>
      </c>
      <c r="M3296" s="190" t="s">
        <v>146</v>
      </c>
      <c r="N3296" s="190" t="s">
        <v>146</v>
      </c>
    </row>
    <row r="3297" spans="1:14" x14ac:dyDescent="0.2">
      <c r="A3297" s="190">
        <v>814403</v>
      </c>
      <c r="B3297" s="190" t="s">
        <v>58</v>
      </c>
      <c r="C3297" s="190" t="s">
        <v>147</v>
      </c>
      <c r="D3297" s="190" t="s">
        <v>147</v>
      </c>
      <c r="E3297" s="190" t="s">
        <v>147</v>
      </c>
      <c r="F3297" s="190" t="s">
        <v>147</v>
      </c>
      <c r="G3297" s="190" t="s">
        <v>147</v>
      </c>
      <c r="H3297" s="190" t="s">
        <v>147</v>
      </c>
      <c r="I3297" s="190" t="s">
        <v>146</v>
      </c>
      <c r="J3297" s="190" t="s">
        <v>146</v>
      </c>
      <c r="K3297" s="190" t="s">
        <v>146</v>
      </c>
      <c r="L3297" s="190" t="s">
        <v>146</v>
      </c>
      <c r="M3297" s="190" t="s">
        <v>146</v>
      </c>
      <c r="N3297" s="190" t="s">
        <v>146</v>
      </c>
    </row>
    <row r="3298" spans="1:14" x14ac:dyDescent="0.2">
      <c r="A3298" s="190">
        <v>814404</v>
      </c>
      <c r="B3298" s="190" t="s">
        <v>58</v>
      </c>
      <c r="C3298" s="190" t="s">
        <v>146</v>
      </c>
      <c r="D3298" s="190" t="s">
        <v>146</v>
      </c>
      <c r="E3298" s="190" t="s">
        <v>147</v>
      </c>
      <c r="F3298" s="190" t="s">
        <v>147</v>
      </c>
      <c r="H3298" s="190" t="s">
        <v>146</v>
      </c>
      <c r="I3298" s="190" t="s">
        <v>146</v>
      </c>
      <c r="J3298" s="190" t="s">
        <v>146</v>
      </c>
      <c r="K3298" s="190" t="s">
        <v>146</v>
      </c>
      <c r="L3298" s="190" t="s">
        <v>146</v>
      </c>
      <c r="M3298" s="190" t="s">
        <v>146</v>
      </c>
      <c r="N3298" s="190" t="s">
        <v>146</v>
      </c>
    </row>
    <row r="3299" spans="1:14" x14ac:dyDescent="0.2">
      <c r="A3299" s="190">
        <v>814405</v>
      </c>
      <c r="B3299" s="190" t="s">
        <v>58</v>
      </c>
      <c r="C3299" s="190" t="s">
        <v>147</v>
      </c>
      <c r="D3299" s="190" t="s">
        <v>147</v>
      </c>
      <c r="E3299" s="190" t="s">
        <v>147</v>
      </c>
      <c r="F3299" s="190" t="s">
        <v>147</v>
      </c>
      <c r="G3299" s="190" t="s">
        <v>147</v>
      </c>
      <c r="H3299" s="190" t="s">
        <v>147</v>
      </c>
      <c r="I3299" s="190" t="s">
        <v>146</v>
      </c>
      <c r="J3299" s="190" t="s">
        <v>146</v>
      </c>
      <c r="K3299" s="190" t="s">
        <v>146</v>
      </c>
      <c r="L3299" s="190" t="s">
        <v>146</v>
      </c>
      <c r="M3299" s="190" t="s">
        <v>146</v>
      </c>
      <c r="N3299" s="190" t="s">
        <v>146</v>
      </c>
    </row>
    <row r="3300" spans="1:14" x14ac:dyDescent="0.2">
      <c r="A3300" s="190">
        <v>814406</v>
      </c>
      <c r="B3300" s="190" t="s">
        <v>58</v>
      </c>
      <c r="F3300" s="190" t="s">
        <v>147</v>
      </c>
      <c r="I3300" s="190" t="s">
        <v>146</v>
      </c>
      <c r="J3300" s="190" t="s">
        <v>146</v>
      </c>
      <c r="K3300" s="190" t="s">
        <v>146</v>
      </c>
      <c r="L3300" s="190" t="s">
        <v>146</v>
      </c>
      <c r="M3300" s="190" t="s">
        <v>146</v>
      </c>
      <c r="N3300" s="190" t="s">
        <v>146</v>
      </c>
    </row>
    <row r="3301" spans="1:14" x14ac:dyDescent="0.2">
      <c r="A3301" s="190">
        <v>814407</v>
      </c>
      <c r="B3301" s="190" t="s">
        <v>58</v>
      </c>
      <c r="C3301" s="190" t="s">
        <v>147</v>
      </c>
      <c r="D3301" s="190" t="s">
        <v>146</v>
      </c>
      <c r="E3301" s="190" t="s">
        <v>147</v>
      </c>
      <c r="F3301" s="190" t="s">
        <v>146</v>
      </c>
      <c r="H3301" s="190" t="s">
        <v>147</v>
      </c>
      <c r="I3301" s="190" t="s">
        <v>146</v>
      </c>
      <c r="J3301" s="190" t="s">
        <v>146</v>
      </c>
      <c r="K3301" s="190" t="s">
        <v>146</v>
      </c>
      <c r="L3301" s="190" t="s">
        <v>146</v>
      </c>
      <c r="M3301" s="190" t="s">
        <v>146</v>
      </c>
      <c r="N3301" s="190" t="s">
        <v>146</v>
      </c>
    </row>
    <row r="3302" spans="1:14" x14ac:dyDescent="0.2">
      <c r="A3302" s="190">
        <v>814409</v>
      </c>
      <c r="B3302" s="190" t="s">
        <v>58</v>
      </c>
      <c r="D3302" s="190" t="s">
        <v>146</v>
      </c>
      <c r="E3302" s="190" t="s">
        <v>146</v>
      </c>
      <c r="F3302" s="190" t="s">
        <v>147</v>
      </c>
      <c r="G3302" s="190" t="s">
        <v>147</v>
      </c>
      <c r="H3302" s="190" t="s">
        <v>146</v>
      </c>
      <c r="I3302" s="190" t="s">
        <v>146</v>
      </c>
      <c r="J3302" s="190" t="s">
        <v>146</v>
      </c>
      <c r="K3302" s="190" t="s">
        <v>146</v>
      </c>
      <c r="L3302" s="190" t="s">
        <v>146</v>
      </c>
      <c r="M3302" s="190" t="s">
        <v>146</v>
      </c>
      <c r="N3302" s="190" t="s">
        <v>146</v>
      </c>
    </row>
    <row r="3303" spans="1:14" x14ac:dyDescent="0.2">
      <c r="A3303" s="190">
        <v>814410</v>
      </c>
      <c r="B3303" s="190" t="s">
        <v>58</v>
      </c>
      <c r="C3303" s="190" t="s">
        <v>147</v>
      </c>
      <c r="D3303" s="190" t="s">
        <v>147</v>
      </c>
      <c r="E3303" s="190" t="s">
        <v>147</v>
      </c>
      <c r="F3303" s="190" t="s">
        <v>147</v>
      </c>
      <c r="G3303" s="190" t="s">
        <v>147</v>
      </c>
      <c r="H3303" s="190" t="s">
        <v>147</v>
      </c>
      <c r="I3303" s="190" t="s">
        <v>146</v>
      </c>
      <c r="J3303" s="190" t="s">
        <v>146</v>
      </c>
      <c r="K3303" s="190" t="s">
        <v>146</v>
      </c>
      <c r="L3303" s="190" t="s">
        <v>146</v>
      </c>
      <c r="M3303" s="190" t="s">
        <v>146</v>
      </c>
      <c r="N3303" s="190" t="s">
        <v>146</v>
      </c>
    </row>
    <row r="3304" spans="1:14" x14ac:dyDescent="0.2">
      <c r="A3304" s="190">
        <v>814411</v>
      </c>
      <c r="B3304" s="190" t="s">
        <v>58</v>
      </c>
      <c r="I3304" s="190" t="s">
        <v>146</v>
      </c>
      <c r="J3304" s="190" t="s">
        <v>146</v>
      </c>
      <c r="K3304" s="190" t="s">
        <v>146</v>
      </c>
      <c r="L3304" s="190" t="s">
        <v>146</v>
      </c>
      <c r="M3304" s="190" t="s">
        <v>146</v>
      </c>
      <c r="N3304" s="190" t="s">
        <v>146</v>
      </c>
    </row>
    <row r="3305" spans="1:14" x14ac:dyDescent="0.2">
      <c r="A3305" s="190">
        <v>814412</v>
      </c>
      <c r="B3305" s="190" t="s">
        <v>58</v>
      </c>
      <c r="D3305" s="190" t="s">
        <v>146</v>
      </c>
      <c r="E3305" s="190" t="s">
        <v>146</v>
      </c>
      <c r="H3305" s="190" t="s">
        <v>147</v>
      </c>
      <c r="I3305" s="190" t="s">
        <v>146</v>
      </c>
      <c r="J3305" s="190" t="s">
        <v>146</v>
      </c>
      <c r="K3305" s="190" t="s">
        <v>146</v>
      </c>
      <c r="L3305" s="190" t="s">
        <v>146</v>
      </c>
      <c r="M3305" s="190" t="s">
        <v>146</v>
      </c>
      <c r="N3305" s="190" t="s">
        <v>146</v>
      </c>
    </row>
    <row r="3306" spans="1:14" x14ac:dyDescent="0.2">
      <c r="A3306" s="190">
        <v>814413</v>
      </c>
      <c r="B3306" s="190" t="s">
        <v>58</v>
      </c>
      <c r="C3306" s="190" t="s">
        <v>147</v>
      </c>
      <c r="D3306" s="190" t="s">
        <v>147</v>
      </c>
      <c r="E3306" s="190" t="s">
        <v>146</v>
      </c>
      <c r="F3306" s="190" t="s">
        <v>147</v>
      </c>
      <c r="G3306" s="190" t="s">
        <v>146</v>
      </c>
      <c r="H3306" s="190" t="s">
        <v>147</v>
      </c>
      <c r="I3306" s="190" t="s">
        <v>146</v>
      </c>
      <c r="J3306" s="190" t="s">
        <v>146</v>
      </c>
      <c r="K3306" s="190" t="s">
        <v>146</v>
      </c>
      <c r="L3306" s="190" t="s">
        <v>146</v>
      </c>
      <c r="M3306" s="190" t="s">
        <v>146</v>
      </c>
      <c r="N3306" s="190" t="s">
        <v>146</v>
      </c>
    </row>
    <row r="3307" spans="1:14" x14ac:dyDescent="0.2">
      <c r="A3307" s="190">
        <v>814414</v>
      </c>
      <c r="B3307" s="190" t="s">
        <v>58</v>
      </c>
      <c r="C3307" s="190" t="s">
        <v>147</v>
      </c>
      <c r="D3307" s="190" t="s">
        <v>147</v>
      </c>
      <c r="E3307" s="190" t="s">
        <v>147</v>
      </c>
      <c r="F3307" s="190" t="s">
        <v>147</v>
      </c>
      <c r="G3307" s="190" t="s">
        <v>146</v>
      </c>
      <c r="H3307" s="190" t="s">
        <v>146</v>
      </c>
      <c r="I3307" s="190" t="s">
        <v>146</v>
      </c>
      <c r="J3307" s="190" t="s">
        <v>146</v>
      </c>
      <c r="K3307" s="190" t="s">
        <v>146</v>
      </c>
      <c r="L3307" s="190" t="s">
        <v>146</v>
      </c>
      <c r="M3307" s="190" t="s">
        <v>146</v>
      </c>
      <c r="N3307" s="190" t="s">
        <v>146</v>
      </c>
    </row>
    <row r="3308" spans="1:14" x14ac:dyDescent="0.2">
      <c r="A3308" s="190">
        <v>814415</v>
      </c>
      <c r="B3308" s="190" t="s">
        <v>58</v>
      </c>
      <c r="C3308" s="190" t="s">
        <v>147</v>
      </c>
      <c r="D3308" s="190" t="s">
        <v>146</v>
      </c>
      <c r="F3308" s="190" t="s">
        <v>147</v>
      </c>
      <c r="G3308" s="190" t="s">
        <v>147</v>
      </c>
      <c r="H3308" s="190" t="s">
        <v>147</v>
      </c>
      <c r="I3308" s="190" t="s">
        <v>146</v>
      </c>
      <c r="J3308" s="190" t="s">
        <v>146</v>
      </c>
      <c r="K3308" s="190" t="s">
        <v>146</v>
      </c>
      <c r="L3308" s="190" t="s">
        <v>146</v>
      </c>
      <c r="M3308" s="190" t="s">
        <v>146</v>
      </c>
      <c r="N3308" s="190" t="s">
        <v>146</v>
      </c>
    </row>
    <row r="3309" spans="1:14" x14ac:dyDescent="0.2">
      <c r="A3309" s="190">
        <v>814416</v>
      </c>
      <c r="B3309" s="190" t="s">
        <v>58</v>
      </c>
      <c r="C3309" s="190" t="s">
        <v>147</v>
      </c>
      <c r="D3309" s="190" t="s">
        <v>147</v>
      </c>
      <c r="E3309" s="190" t="s">
        <v>147</v>
      </c>
      <c r="F3309" s="190" t="s">
        <v>147</v>
      </c>
      <c r="G3309" s="190" t="s">
        <v>147</v>
      </c>
      <c r="H3309" s="190" t="s">
        <v>147</v>
      </c>
      <c r="I3309" s="190" t="s">
        <v>146</v>
      </c>
      <c r="J3309" s="190" t="s">
        <v>146</v>
      </c>
      <c r="K3309" s="190" t="s">
        <v>146</v>
      </c>
      <c r="L3309" s="190" t="s">
        <v>146</v>
      </c>
      <c r="M3309" s="190" t="s">
        <v>146</v>
      </c>
      <c r="N3309" s="190" t="s">
        <v>146</v>
      </c>
    </row>
    <row r="3310" spans="1:14" x14ac:dyDescent="0.2">
      <c r="A3310" s="190">
        <v>814417</v>
      </c>
      <c r="B3310" s="190" t="s">
        <v>58</v>
      </c>
      <c r="C3310" s="190" t="s">
        <v>147</v>
      </c>
      <c r="D3310" s="190" t="s">
        <v>147</v>
      </c>
      <c r="E3310" s="190" t="s">
        <v>147</v>
      </c>
      <c r="F3310" s="190" t="s">
        <v>147</v>
      </c>
      <c r="G3310" s="190" t="s">
        <v>147</v>
      </c>
      <c r="H3310" s="190" t="s">
        <v>147</v>
      </c>
      <c r="I3310" s="190" t="s">
        <v>146</v>
      </c>
      <c r="J3310" s="190" t="s">
        <v>146</v>
      </c>
      <c r="K3310" s="190" t="s">
        <v>146</v>
      </c>
      <c r="L3310" s="190" t="s">
        <v>146</v>
      </c>
      <c r="M3310" s="190" t="s">
        <v>146</v>
      </c>
      <c r="N3310" s="190" t="s">
        <v>146</v>
      </c>
    </row>
    <row r="3311" spans="1:14" x14ac:dyDescent="0.2">
      <c r="A3311" s="190">
        <v>814418</v>
      </c>
      <c r="B3311" s="190" t="s">
        <v>58</v>
      </c>
      <c r="D3311" s="190" t="s">
        <v>147</v>
      </c>
      <c r="F3311" s="190" t="s">
        <v>147</v>
      </c>
      <c r="G3311" s="190" t="s">
        <v>147</v>
      </c>
      <c r="I3311" s="190" t="s">
        <v>146</v>
      </c>
      <c r="J3311" s="190" t="s">
        <v>146</v>
      </c>
      <c r="K3311" s="190" t="s">
        <v>146</v>
      </c>
      <c r="L3311" s="190" t="s">
        <v>146</v>
      </c>
      <c r="M3311" s="190" t="s">
        <v>146</v>
      </c>
      <c r="N3311" s="190" t="s">
        <v>146</v>
      </c>
    </row>
    <row r="3312" spans="1:14" x14ac:dyDescent="0.2">
      <c r="A3312" s="190">
        <v>814419</v>
      </c>
      <c r="B3312" s="190" t="s">
        <v>58</v>
      </c>
      <c r="C3312" s="190" t="s">
        <v>147</v>
      </c>
      <c r="D3312" s="190" t="s">
        <v>147</v>
      </c>
      <c r="E3312" s="190" t="s">
        <v>147</v>
      </c>
      <c r="F3312" s="190" t="s">
        <v>147</v>
      </c>
      <c r="G3312" s="190" t="s">
        <v>147</v>
      </c>
      <c r="H3312" s="190" t="s">
        <v>147</v>
      </c>
      <c r="I3312" s="190" t="s">
        <v>146</v>
      </c>
      <c r="J3312" s="190" t="s">
        <v>146</v>
      </c>
      <c r="K3312" s="190" t="s">
        <v>146</v>
      </c>
      <c r="L3312" s="190" t="s">
        <v>146</v>
      </c>
      <c r="M3312" s="190" t="s">
        <v>146</v>
      </c>
      <c r="N3312" s="190" t="s">
        <v>146</v>
      </c>
    </row>
    <row r="3313" spans="1:14" x14ac:dyDescent="0.2">
      <c r="A3313" s="190">
        <v>814420</v>
      </c>
      <c r="B3313" s="190" t="s">
        <v>58</v>
      </c>
      <c r="C3313" s="190" t="s">
        <v>147</v>
      </c>
      <c r="D3313" s="190" t="s">
        <v>146</v>
      </c>
      <c r="E3313" s="190" t="s">
        <v>146</v>
      </c>
      <c r="F3313" s="190" t="s">
        <v>146</v>
      </c>
      <c r="G3313" s="190" t="s">
        <v>147</v>
      </c>
      <c r="H3313" s="190" t="s">
        <v>146</v>
      </c>
      <c r="I3313" s="190" t="s">
        <v>146</v>
      </c>
      <c r="J3313" s="190" t="s">
        <v>146</v>
      </c>
      <c r="K3313" s="190" t="s">
        <v>146</v>
      </c>
      <c r="L3313" s="190" t="s">
        <v>146</v>
      </c>
      <c r="M3313" s="190" t="s">
        <v>146</v>
      </c>
      <c r="N3313" s="190" t="s">
        <v>146</v>
      </c>
    </row>
    <row r="3314" spans="1:14" x14ac:dyDescent="0.2">
      <c r="A3314" s="190">
        <v>814421</v>
      </c>
      <c r="B3314" s="190" t="s">
        <v>58</v>
      </c>
      <c r="C3314" s="190" t="s">
        <v>147</v>
      </c>
      <c r="D3314" s="190" t="s">
        <v>146</v>
      </c>
      <c r="E3314" s="190" t="s">
        <v>146</v>
      </c>
      <c r="F3314" s="190" t="s">
        <v>147</v>
      </c>
      <c r="G3314" s="190" t="s">
        <v>147</v>
      </c>
      <c r="H3314" s="190" t="s">
        <v>147</v>
      </c>
      <c r="I3314" s="190" t="s">
        <v>146</v>
      </c>
      <c r="J3314" s="190" t="s">
        <v>146</v>
      </c>
      <c r="K3314" s="190" t="s">
        <v>146</v>
      </c>
      <c r="L3314" s="190" t="s">
        <v>146</v>
      </c>
      <c r="M3314" s="190" t="s">
        <v>146</v>
      </c>
      <c r="N3314" s="190" t="s">
        <v>146</v>
      </c>
    </row>
    <row r="3315" spans="1:14" x14ac:dyDescent="0.2">
      <c r="A3315" s="190">
        <v>814422</v>
      </c>
      <c r="B3315" s="190" t="s">
        <v>58</v>
      </c>
      <c r="C3315" s="190" t="s">
        <v>147</v>
      </c>
      <c r="D3315" s="190" t="s">
        <v>147</v>
      </c>
      <c r="E3315" s="190" t="s">
        <v>147</v>
      </c>
      <c r="F3315" s="190" t="s">
        <v>147</v>
      </c>
      <c r="G3315" s="190" t="s">
        <v>146</v>
      </c>
      <c r="H3315" s="190" t="s">
        <v>147</v>
      </c>
      <c r="I3315" s="190" t="s">
        <v>146</v>
      </c>
      <c r="J3315" s="190" t="s">
        <v>146</v>
      </c>
      <c r="K3315" s="190" t="s">
        <v>146</v>
      </c>
      <c r="L3315" s="190" t="s">
        <v>146</v>
      </c>
      <c r="M3315" s="190" t="s">
        <v>146</v>
      </c>
      <c r="N3315" s="190" t="s">
        <v>146</v>
      </c>
    </row>
    <row r="3316" spans="1:14" x14ac:dyDescent="0.2">
      <c r="A3316" s="190">
        <v>814424</v>
      </c>
      <c r="B3316" s="190" t="s">
        <v>58</v>
      </c>
      <c r="C3316" s="190" t="s">
        <v>147</v>
      </c>
      <c r="D3316" s="190" t="s">
        <v>147</v>
      </c>
      <c r="E3316" s="190" t="s">
        <v>147</v>
      </c>
      <c r="F3316" s="190" t="s">
        <v>147</v>
      </c>
      <c r="G3316" s="190" t="s">
        <v>147</v>
      </c>
      <c r="H3316" s="190" t="s">
        <v>147</v>
      </c>
      <c r="I3316" s="190" t="s">
        <v>146</v>
      </c>
      <c r="J3316" s="190" t="s">
        <v>146</v>
      </c>
      <c r="K3316" s="190" t="s">
        <v>146</v>
      </c>
      <c r="L3316" s="190" t="s">
        <v>146</v>
      </c>
      <c r="M3316" s="190" t="s">
        <v>146</v>
      </c>
      <c r="N3316" s="190" t="s">
        <v>146</v>
      </c>
    </row>
    <row r="3317" spans="1:14" x14ac:dyDescent="0.2">
      <c r="A3317" s="190">
        <v>814425</v>
      </c>
      <c r="B3317" s="190" t="s">
        <v>58</v>
      </c>
      <c r="C3317" s="190" t="s">
        <v>147</v>
      </c>
      <c r="D3317" s="190" t="s">
        <v>146</v>
      </c>
      <c r="E3317" s="190" t="s">
        <v>146</v>
      </c>
      <c r="F3317" s="190" t="s">
        <v>147</v>
      </c>
      <c r="G3317" s="190" t="s">
        <v>147</v>
      </c>
      <c r="H3317" s="190" t="s">
        <v>147</v>
      </c>
      <c r="I3317" s="190" t="s">
        <v>146</v>
      </c>
      <c r="J3317" s="190" t="s">
        <v>146</v>
      </c>
      <c r="K3317" s="190" t="s">
        <v>146</v>
      </c>
      <c r="L3317" s="190" t="s">
        <v>146</v>
      </c>
      <c r="M3317" s="190" t="s">
        <v>146</v>
      </c>
      <c r="N3317" s="190" t="s">
        <v>146</v>
      </c>
    </row>
    <row r="3318" spans="1:14" x14ac:dyDescent="0.2">
      <c r="A3318" s="190">
        <v>814426</v>
      </c>
      <c r="B3318" s="190" t="s">
        <v>58</v>
      </c>
      <c r="C3318" s="190" t="s">
        <v>147</v>
      </c>
      <c r="D3318" s="190" t="s">
        <v>147</v>
      </c>
      <c r="E3318" s="190" t="s">
        <v>147</v>
      </c>
      <c r="F3318" s="190" t="s">
        <v>147</v>
      </c>
      <c r="G3318" s="190" t="s">
        <v>147</v>
      </c>
      <c r="H3318" s="190" t="s">
        <v>147</v>
      </c>
      <c r="I3318" s="190" t="s">
        <v>146</v>
      </c>
      <c r="J3318" s="190" t="s">
        <v>146</v>
      </c>
      <c r="K3318" s="190" t="s">
        <v>146</v>
      </c>
      <c r="L3318" s="190" t="s">
        <v>146</v>
      </c>
      <c r="M3318" s="190" t="s">
        <v>146</v>
      </c>
      <c r="N3318" s="190" t="s">
        <v>146</v>
      </c>
    </row>
    <row r="3319" spans="1:14" x14ac:dyDescent="0.2">
      <c r="A3319" s="190">
        <v>814427</v>
      </c>
      <c r="B3319" s="190" t="s">
        <v>58</v>
      </c>
      <c r="C3319" s="190" t="s">
        <v>147</v>
      </c>
      <c r="D3319" s="190" t="s">
        <v>147</v>
      </c>
      <c r="E3319" s="190" t="s">
        <v>147</v>
      </c>
      <c r="F3319" s="190" t="s">
        <v>147</v>
      </c>
      <c r="G3319" s="190" t="s">
        <v>147</v>
      </c>
      <c r="H3319" s="190" t="s">
        <v>147</v>
      </c>
      <c r="I3319" s="190" t="s">
        <v>146</v>
      </c>
      <c r="J3319" s="190" t="s">
        <v>146</v>
      </c>
      <c r="K3319" s="190" t="s">
        <v>146</v>
      </c>
      <c r="L3319" s="190" t="s">
        <v>146</v>
      </c>
      <c r="M3319" s="190" t="s">
        <v>146</v>
      </c>
      <c r="N3319" s="190" t="s">
        <v>146</v>
      </c>
    </row>
    <row r="3320" spans="1:14" x14ac:dyDescent="0.2">
      <c r="A3320" s="190">
        <v>814428</v>
      </c>
      <c r="B3320" s="190" t="s">
        <v>58</v>
      </c>
      <c r="I3320" s="190" t="s">
        <v>146</v>
      </c>
      <c r="J3320" s="190" t="s">
        <v>146</v>
      </c>
      <c r="K3320" s="190" t="s">
        <v>146</v>
      </c>
      <c r="L3320" s="190" t="s">
        <v>146</v>
      </c>
      <c r="M3320" s="190" t="s">
        <v>146</v>
      </c>
      <c r="N3320" s="190" t="s">
        <v>146</v>
      </c>
    </row>
    <row r="3321" spans="1:14" x14ac:dyDescent="0.2">
      <c r="A3321" s="190">
        <v>814429</v>
      </c>
      <c r="B3321" s="190" t="s">
        <v>58</v>
      </c>
      <c r="E3321" s="190" t="s">
        <v>147</v>
      </c>
      <c r="F3321" s="190" t="s">
        <v>147</v>
      </c>
      <c r="H3321" s="190" t="s">
        <v>146</v>
      </c>
      <c r="I3321" s="190" t="s">
        <v>146</v>
      </c>
      <c r="J3321" s="190" t="s">
        <v>146</v>
      </c>
      <c r="K3321" s="190" t="s">
        <v>146</v>
      </c>
      <c r="L3321" s="190" t="s">
        <v>146</v>
      </c>
      <c r="M3321" s="190" t="s">
        <v>146</v>
      </c>
      <c r="N3321" s="190" t="s">
        <v>146</v>
      </c>
    </row>
    <row r="3322" spans="1:14" x14ac:dyDescent="0.2">
      <c r="A3322" s="190">
        <v>814430</v>
      </c>
      <c r="B3322" s="190" t="s">
        <v>58</v>
      </c>
      <c r="C3322" s="190" t="s">
        <v>147</v>
      </c>
      <c r="D3322" s="190" t="s">
        <v>147</v>
      </c>
      <c r="F3322" s="190" t="s">
        <v>147</v>
      </c>
      <c r="H3322" s="190" t="s">
        <v>147</v>
      </c>
      <c r="I3322" s="190" t="s">
        <v>146</v>
      </c>
      <c r="J3322" s="190" t="s">
        <v>146</v>
      </c>
      <c r="K3322" s="190" t="s">
        <v>146</v>
      </c>
      <c r="L3322" s="190" t="s">
        <v>146</v>
      </c>
      <c r="M3322" s="190" t="s">
        <v>146</v>
      </c>
      <c r="N3322" s="190" t="s">
        <v>146</v>
      </c>
    </row>
    <row r="3323" spans="1:14" x14ac:dyDescent="0.2">
      <c r="A3323" s="190">
        <v>814431</v>
      </c>
      <c r="B3323" s="190" t="s">
        <v>58</v>
      </c>
      <c r="C3323" s="190" t="s">
        <v>147</v>
      </c>
      <c r="D3323" s="190" t="s">
        <v>147</v>
      </c>
      <c r="E3323" s="190" t="s">
        <v>147</v>
      </c>
      <c r="F3323" s="190" t="s">
        <v>147</v>
      </c>
      <c r="G3323" s="190" t="s">
        <v>147</v>
      </c>
      <c r="H3323" s="190" t="s">
        <v>147</v>
      </c>
      <c r="I3323" s="190" t="s">
        <v>146</v>
      </c>
      <c r="J3323" s="190" t="s">
        <v>146</v>
      </c>
      <c r="K3323" s="190" t="s">
        <v>146</v>
      </c>
      <c r="L3323" s="190" t="s">
        <v>146</v>
      </c>
      <c r="M3323" s="190" t="s">
        <v>146</v>
      </c>
      <c r="N3323" s="190" t="s">
        <v>146</v>
      </c>
    </row>
    <row r="3324" spans="1:14" x14ac:dyDescent="0.2">
      <c r="A3324" s="190">
        <v>814432</v>
      </c>
      <c r="B3324" s="190" t="s">
        <v>58</v>
      </c>
      <c r="C3324" s="190" t="s">
        <v>147</v>
      </c>
      <c r="D3324" s="190" t="s">
        <v>147</v>
      </c>
      <c r="E3324" s="190" t="s">
        <v>147</v>
      </c>
      <c r="H3324" s="190" t="s">
        <v>147</v>
      </c>
      <c r="I3324" s="190" t="s">
        <v>146</v>
      </c>
      <c r="J3324" s="190" t="s">
        <v>146</v>
      </c>
      <c r="K3324" s="190" t="s">
        <v>146</v>
      </c>
      <c r="L3324" s="190" t="s">
        <v>146</v>
      </c>
      <c r="M3324" s="190" t="s">
        <v>146</v>
      </c>
      <c r="N3324" s="190" t="s">
        <v>146</v>
      </c>
    </row>
    <row r="3325" spans="1:14" x14ac:dyDescent="0.2">
      <c r="A3325" s="190">
        <v>814433</v>
      </c>
      <c r="B3325" s="190" t="s">
        <v>58</v>
      </c>
      <c r="C3325" s="190" t="s">
        <v>147</v>
      </c>
      <c r="D3325" s="190" t="s">
        <v>147</v>
      </c>
      <c r="E3325" s="190" t="s">
        <v>147</v>
      </c>
      <c r="F3325" s="190" t="s">
        <v>147</v>
      </c>
      <c r="G3325" s="190" t="s">
        <v>147</v>
      </c>
      <c r="H3325" s="190" t="s">
        <v>147</v>
      </c>
      <c r="I3325" s="190" t="s">
        <v>146</v>
      </c>
      <c r="J3325" s="190" t="s">
        <v>146</v>
      </c>
      <c r="K3325" s="190" t="s">
        <v>146</v>
      </c>
      <c r="L3325" s="190" t="s">
        <v>146</v>
      </c>
      <c r="M3325" s="190" t="s">
        <v>146</v>
      </c>
      <c r="N3325" s="190" t="s">
        <v>146</v>
      </c>
    </row>
    <row r="3326" spans="1:14" x14ac:dyDescent="0.2">
      <c r="A3326" s="190">
        <v>814434</v>
      </c>
      <c r="B3326" s="190" t="s">
        <v>58</v>
      </c>
      <c r="D3326" s="190" t="s">
        <v>147</v>
      </c>
      <c r="F3326" s="190" t="s">
        <v>147</v>
      </c>
      <c r="I3326" s="190" t="s">
        <v>146</v>
      </c>
      <c r="J3326" s="190" t="s">
        <v>146</v>
      </c>
      <c r="K3326" s="190" t="s">
        <v>146</v>
      </c>
      <c r="L3326" s="190" t="s">
        <v>146</v>
      </c>
      <c r="M3326" s="190" t="s">
        <v>146</v>
      </c>
      <c r="N3326" s="190" t="s">
        <v>146</v>
      </c>
    </row>
    <row r="3327" spans="1:14" x14ac:dyDescent="0.2">
      <c r="A3327" s="190">
        <v>814435</v>
      </c>
      <c r="B3327" s="190" t="s">
        <v>58</v>
      </c>
      <c r="C3327" s="190" t="s">
        <v>146</v>
      </c>
      <c r="D3327" s="190" t="s">
        <v>146</v>
      </c>
      <c r="E3327" s="190" t="s">
        <v>146</v>
      </c>
      <c r="F3327" s="190" t="s">
        <v>147</v>
      </c>
      <c r="G3327" s="190" t="s">
        <v>147</v>
      </c>
      <c r="H3327" s="190" t="s">
        <v>146</v>
      </c>
      <c r="I3327" s="190" t="s">
        <v>146</v>
      </c>
      <c r="J3327" s="190" t="s">
        <v>146</v>
      </c>
      <c r="K3327" s="190" t="s">
        <v>146</v>
      </c>
      <c r="L3327" s="190" t="s">
        <v>146</v>
      </c>
      <c r="M3327" s="190" t="s">
        <v>146</v>
      </c>
      <c r="N3327" s="190" t="s">
        <v>146</v>
      </c>
    </row>
    <row r="3328" spans="1:14" x14ac:dyDescent="0.2">
      <c r="A3328" s="190">
        <v>814437</v>
      </c>
      <c r="B3328" s="190" t="s">
        <v>58</v>
      </c>
      <c r="C3328" s="190" t="s">
        <v>147</v>
      </c>
      <c r="D3328" s="190" t="s">
        <v>147</v>
      </c>
      <c r="E3328" s="190" t="s">
        <v>147</v>
      </c>
      <c r="F3328" s="190" t="s">
        <v>147</v>
      </c>
      <c r="G3328" s="190" t="s">
        <v>147</v>
      </c>
      <c r="H3328" s="190" t="s">
        <v>147</v>
      </c>
      <c r="I3328" s="190" t="s">
        <v>146</v>
      </c>
      <c r="J3328" s="190" t="s">
        <v>146</v>
      </c>
      <c r="K3328" s="190" t="s">
        <v>146</v>
      </c>
      <c r="L3328" s="190" t="s">
        <v>146</v>
      </c>
      <c r="M3328" s="190" t="s">
        <v>146</v>
      </c>
      <c r="N3328" s="190" t="s">
        <v>146</v>
      </c>
    </row>
    <row r="3329" spans="1:14" x14ac:dyDescent="0.2">
      <c r="A3329" s="190">
        <v>814438</v>
      </c>
      <c r="B3329" s="190" t="s">
        <v>58</v>
      </c>
      <c r="C3329" s="190" t="s">
        <v>147</v>
      </c>
      <c r="D3329" s="190" t="s">
        <v>146</v>
      </c>
      <c r="E3329" s="190" t="s">
        <v>146</v>
      </c>
      <c r="F3329" s="190" t="s">
        <v>147</v>
      </c>
      <c r="G3329" s="190" t="s">
        <v>147</v>
      </c>
      <c r="H3329" s="190" t="s">
        <v>147</v>
      </c>
      <c r="I3329" s="190" t="s">
        <v>146</v>
      </c>
      <c r="J3329" s="190" t="s">
        <v>146</v>
      </c>
      <c r="K3329" s="190" t="s">
        <v>146</v>
      </c>
      <c r="L3329" s="190" t="s">
        <v>146</v>
      </c>
      <c r="M3329" s="190" t="s">
        <v>146</v>
      </c>
      <c r="N3329" s="190" t="s">
        <v>146</v>
      </c>
    </row>
    <row r="3330" spans="1:14" x14ac:dyDescent="0.2">
      <c r="A3330" s="190">
        <v>814439</v>
      </c>
      <c r="B3330" s="190" t="s">
        <v>58</v>
      </c>
      <c r="C3330" s="190" t="s">
        <v>147</v>
      </c>
      <c r="E3330" s="190" t="s">
        <v>147</v>
      </c>
      <c r="I3330" s="190" t="s">
        <v>146</v>
      </c>
      <c r="J3330" s="190" t="s">
        <v>146</v>
      </c>
      <c r="K3330" s="190" t="s">
        <v>146</v>
      </c>
      <c r="L3330" s="190" t="s">
        <v>146</v>
      </c>
      <c r="M3330" s="190" t="s">
        <v>146</v>
      </c>
      <c r="N3330" s="190" t="s">
        <v>146</v>
      </c>
    </row>
    <row r="3331" spans="1:14" x14ac:dyDescent="0.2">
      <c r="A3331" s="190">
        <v>814440</v>
      </c>
      <c r="B3331" s="190" t="s">
        <v>58</v>
      </c>
      <c r="C3331" s="190" t="s">
        <v>147</v>
      </c>
      <c r="D3331" s="190" t="s">
        <v>146</v>
      </c>
      <c r="E3331" s="190" t="s">
        <v>147</v>
      </c>
      <c r="F3331" s="190" t="s">
        <v>147</v>
      </c>
      <c r="G3331" s="190" t="s">
        <v>147</v>
      </c>
      <c r="I3331" s="190" t="s">
        <v>146</v>
      </c>
      <c r="J3331" s="190" t="s">
        <v>146</v>
      </c>
      <c r="K3331" s="190" t="s">
        <v>146</v>
      </c>
      <c r="L3331" s="190" t="s">
        <v>146</v>
      </c>
      <c r="M3331" s="190" t="s">
        <v>146</v>
      </c>
      <c r="N3331" s="190" t="s">
        <v>146</v>
      </c>
    </row>
    <row r="3332" spans="1:14" x14ac:dyDescent="0.2">
      <c r="A3332" s="190">
        <v>814441</v>
      </c>
      <c r="B3332" s="190" t="s">
        <v>58</v>
      </c>
      <c r="D3332" s="190" t="s">
        <v>146</v>
      </c>
      <c r="E3332" s="190" t="s">
        <v>146</v>
      </c>
      <c r="F3332" s="190" t="s">
        <v>147</v>
      </c>
      <c r="H3332" s="190" t="s">
        <v>146</v>
      </c>
      <c r="I3332" s="190" t="s">
        <v>146</v>
      </c>
      <c r="J3332" s="190" t="s">
        <v>146</v>
      </c>
      <c r="K3332" s="190" t="s">
        <v>146</v>
      </c>
      <c r="L3332" s="190" t="s">
        <v>146</v>
      </c>
      <c r="M3332" s="190" t="s">
        <v>146</v>
      </c>
      <c r="N3332" s="190" t="s">
        <v>146</v>
      </c>
    </row>
    <row r="3333" spans="1:14" x14ac:dyDescent="0.2">
      <c r="A3333" s="190">
        <v>814442</v>
      </c>
      <c r="B3333" s="190" t="s">
        <v>58</v>
      </c>
      <c r="C3333" s="190" t="s">
        <v>147</v>
      </c>
      <c r="D3333" s="190" t="s">
        <v>147</v>
      </c>
      <c r="E3333" s="190" t="s">
        <v>147</v>
      </c>
      <c r="F3333" s="190" t="s">
        <v>146</v>
      </c>
      <c r="G3333" s="190" t="s">
        <v>146</v>
      </c>
      <c r="H3333" s="190" t="s">
        <v>147</v>
      </c>
      <c r="I3333" s="190" t="s">
        <v>146</v>
      </c>
      <c r="J3333" s="190" t="s">
        <v>146</v>
      </c>
      <c r="K3333" s="190" t="s">
        <v>146</v>
      </c>
      <c r="L3333" s="190" t="s">
        <v>146</v>
      </c>
      <c r="M3333" s="190" t="s">
        <v>146</v>
      </c>
      <c r="N3333" s="190" t="s">
        <v>146</v>
      </c>
    </row>
    <row r="3334" spans="1:14" x14ac:dyDescent="0.2">
      <c r="A3334" s="190">
        <v>814444</v>
      </c>
      <c r="B3334" s="190" t="s">
        <v>58</v>
      </c>
      <c r="C3334" s="190" t="s">
        <v>147</v>
      </c>
      <c r="D3334" s="190" t="s">
        <v>147</v>
      </c>
      <c r="E3334" s="190" t="s">
        <v>147</v>
      </c>
      <c r="F3334" s="190" t="s">
        <v>147</v>
      </c>
      <c r="G3334" s="190" t="s">
        <v>147</v>
      </c>
      <c r="H3334" s="190" t="s">
        <v>147</v>
      </c>
      <c r="I3334" s="190" t="s">
        <v>146</v>
      </c>
      <c r="J3334" s="190" t="s">
        <v>146</v>
      </c>
      <c r="K3334" s="190" t="s">
        <v>146</v>
      </c>
      <c r="L3334" s="190" t="s">
        <v>146</v>
      </c>
      <c r="M3334" s="190" t="s">
        <v>146</v>
      </c>
      <c r="N3334" s="190" t="s">
        <v>146</v>
      </c>
    </row>
    <row r="3335" spans="1:14" x14ac:dyDescent="0.2">
      <c r="A3335" s="190">
        <v>814445</v>
      </c>
      <c r="B3335" s="190" t="s">
        <v>58</v>
      </c>
      <c r="C3335" s="190" t="s">
        <v>147</v>
      </c>
      <c r="D3335" s="190" t="s">
        <v>146</v>
      </c>
      <c r="E3335" s="190" t="s">
        <v>147</v>
      </c>
      <c r="F3335" s="190" t="s">
        <v>146</v>
      </c>
      <c r="G3335" s="190" t="s">
        <v>147</v>
      </c>
      <c r="H3335" s="190" t="s">
        <v>147</v>
      </c>
      <c r="I3335" s="190" t="s">
        <v>146</v>
      </c>
      <c r="J3335" s="190" t="s">
        <v>146</v>
      </c>
      <c r="K3335" s="190" t="s">
        <v>146</v>
      </c>
      <c r="L3335" s="190" t="s">
        <v>146</v>
      </c>
      <c r="M3335" s="190" t="s">
        <v>146</v>
      </c>
      <c r="N3335" s="190" t="s">
        <v>146</v>
      </c>
    </row>
    <row r="3336" spans="1:14" x14ac:dyDescent="0.2">
      <c r="A3336" s="190">
        <v>814446</v>
      </c>
      <c r="B3336" s="190" t="s">
        <v>58</v>
      </c>
      <c r="C3336" s="190" t="s">
        <v>147</v>
      </c>
      <c r="D3336" s="190" t="s">
        <v>147</v>
      </c>
      <c r="E3336" s="190" t="s">
        <v>147</v>
      </c>
      <c r="F3336" s="190" t="s">
        <v>147</v>
      </c>
      <c r="G3336" s="190" t="s">
        <v>147</v>
      </c>
      <c r="H3336" s="190" t="s">
        <v>147</v>
      </c>
      <c r="I3336" s="190" t="s">
        <v>146</v>
      </c>
      <c r="J3336" s="190" t="s">
        <v>146</v>
      </c>
      <c r="K3336" s="190" t="s">
        <v>146</v>
      </c>
      <c r="L3336" s="190" t="s">
        <v>146</v>
      </c>
      <c r="M3336" s="190" t="s">
        <v>146</v>
      </c>
      <c r="N3336" s="190" t="s">
        <v>146</v>
      </c>
    </row>
    <row r="3337" spans="1:14" x14ac:dyDescent="0.2">
      <c r="A3337" s="190">
        <v>814447</v>
      </c>
      <c r="B3337" s="190" t="s">
        <v>58</v>
      </c>
      <c r="C3337" s="190" t="s">
        <v>147</v>
      </c>
      <c r="D3337" s="190" t="s">
        <v>147</v>
      </c>
      <c r="E3337" s="190" t="s">
        <v>147</v>
      </c>
      <c r="F3337" s="190" t="s">
        <v>147</v>
      </c>
      <c r="G3337" s="190" t="s">
        <v>147</v>
      </c>
      <c r="H3337" s="190" t="s">
        <v>147</v>
      </c>
      <c r="I3337" s="190" t="s">
        <v>146</v>
      </c>
      <c r="J3337" s="190" t="s">
        <v>146</v>
      </c>
      <c r="K3337" s="190" t="s">
        <v>146</v>
      </c>
      <c r="L3337" s="190" t="s">
        <v>146</v>
      </c>
      <c r="M3337" s="190" t="s">
        <v>146</v>
      </c>
      <c r="N3337" s="190" t="s">
        <v>146</v>
      </c>
    </row>
    <row r="3338" spans="1:14" x14ac:dyDescent="0.2">
      <c r="A3338" s="190">
        <v>814449</v>
      </c>
      <c r="B3338" s="190" t="s">
        <v>58</v>
      </c>
      <c r="I3338" s="190" t="s">
        <v>146</v>
      </c>
      <c r="J3338" s="190" t="s">
        <v>146</v>
      </c>
      <c r="K3338" s="190" t="s">
        <v>146</v>
      </c>
      <c r="L3338" s="190" t="s">
        <v>146</v>
      </c>
      <c r="M3338" s="190" t="s">
        <v>146</v>
      </c>
      <c r="N3338" s="190" t="s">
        <v>146</v>
      </c>
    </row>
    <row r="3339" spans="1:14" x14ac:dyDescent="0.2">
      <c r="A3339" s="190">
        <v>814450</v>
      </c>
      <c r="B3339" s="190" t="s">
        <v>58</v>
      </c>
      <c r="C3339" s="190" t="s">
        <v>147</v>
      </c>
      <c r="D3339" s="190" t="s">
        <v>146</v>
      </c>
      <c r="E3339" s="190" t="s">
        <v>147</v>
      </c>
      <c r="F3339" s="190" t="s">
        <v>147</v>
      </c>
      <c r="G3339" s="190" t="s">
        <v>147</v>
      </c>
      <c r="H3339" s="190" t="s">
        <v>147</v>
      </c>
      <c r="I3339" s="190" t="s">
        <v>146</v>
      </c>
      <c r="J3339" s="190" t="s">
        <v>146</v>
      </c>
      <c r="K3339" s="190" t="s">
        <v>146</v>
      </c>
      <c r="L3339" s="190" t="s">
        <v>146</v>
      </c>
      <c r="M3339" s="190" t="s">
        <v>146</v>
      </c>
      <c r="N3339" s="190" t="s">
        <v>146</v>
      </c>
    </row>
    <row r="3340" spans="1:14" x14ac:dyDescent="0.2">
      <c r="A3340" s="190">
        <v>814451</v>
      </c>
      <c r="B3340" s="190" t="s">
        <v>58</v>
      </c>
      <c r="C3340" s="190" t="s">
        <v>147</v>
      </c>
      <c r="D3340" s="190" t="s">
        <v>147</v>
      </c>
      <c r="E3340" s="190" t="s">
        <v>147</v>
      </c>
      <c r="I3340" s="190" t="s">
        <v>147</v>
      </c>
      <c r="J3340" s="190" t="s">
        <v>146</v>
      </c>
      <c r="L3340" s="190" t="s">
        <v>146</v>
      </c>
    </row>
    <row r="3341" spans="1:14" x14ac:dyDescent="0.2">
      <c r="A3341" s="190">
        <v>814452</v>
      </c>
      <c r="B3341" s="190" t="s">
        <v>58</v>
      </c>
      <c r="C3341" s="190" t="s">
        <v>147</v>
      </c>
      <c r="D3341" s="190" t="s">
        <v>146</v>
      </c>
      <c r="E3341" s="190" t="s">
        <v>146</v>
      </c>
      <c r="F3341" s="190" t="s">
        <v>147</v>
      </c>
      <c r="G3341" s="190" t="s">
        <v>146</v>
      </c>
      <c r="H3341" s="190" t="s">
        <v>147</v>
      </c>
      <c r="I3341" s="190" t="s">
        <v>146</v>
      </c>
      <c r="J3341" s="190" t="s">
        <v>146</v>
      </c>
      <c r="K3341" s="190" t="s">
        <v>146</v>
      </c>
      <c r="L3341" s="190" t="s">
        <v>146</v>
      </c>
      <c r="M3341" s="190" t="s">
        <v>146</v>
      </c>
      <c r="N3341" s="190" t="s">
        <v>146</v>
      </c>
    </row>
    <row r="3342" spans="1:14" x14ac:dyDescent="0.2">
      <c r="A3342" s="190">
        <v>814453</v>
      </c>
      <c r="B3342" s="190" t="s">
        <v>58</v>
      </c>
      <c r="C3342" s="190" t="s">
        <v>147</v>
      </c>
      <c r="E3342" s="190" t="s">
        <v>147</v>
      </c>
      <c r="F3342" s="190" t="s">
        <v>147</v>
      </c>
      <c r="G3342" s="190" t="s">
        <v>147</v>
      </c>
      <c r="I3342" s="190" t="s">
        <v>146</v>
      </c>
      <c r="J3342" s="190" t="s">
        <v>146</v>
      </c>
      <c r="K3342" s="190" t="s">
        <v>146</v>
      </c>
      <c r="L3342" s="190" t="s">
        <v>146</v>
      </c>
      <c r="M3342" s="190" t="s">
        <v>146</v>
      </c>
      <c r="N3342" s="190" t="s">
        <v>146</v>
      </c>
    </row>
    <row r="3343" spans="1:14" x14ac:dyDescent="0.2">
      <c r="A3343" s="190">
        <v>814454</v>
      </c>
      <c r="B3343" s="190" t="s">
        <v>58</v>
      </c>
      <c r="C3343" s="190" t="s">
        <v>147</v>
      </c>
      <c r="D3343" s="190" t="s">
        <v>147</v>
      </c>
      <c r="E3343" s="190" t="s">
        <v>146</v>
      </c>
      <c r="F3343" s="190" t="s">
        <v>146</v>
      </c>
      <c r="G3343" s="190" t="s">
        <v>146</v>
      </c>
      <c r="H3343" s="190" t="s">
        <v>147</v>
      </c>
      <c r="I3343" s="190" t="s">
        <v>146</v>
      </c>
      <c r="J3343" s="190" t="s">
        <v>146</v>
      </c>
      <c r="K3343" s="190" t="s">
        <v>146</v>
      </c>
      <c r="L3343" s="190" t="s">
        <v>146</v>
      </c>
      <c r="M3343" s="190" t="s">
        <v>146</v>
      </c>
      <c r="N3343" s="190" t="s">
        <v>146</v>
      </c>
    </row>
    <row r="3344" spans="1:14" x14ac:dyDescent="0.2">
      <c r="A3344" s="190">
        <v>814455</v>
      </c>
      <c r="B3344" s="190" t="s">
        <v>58</v>
      </c>
      <c r="C3344" s="190" t="s">
        <v>147</v>
      </c>
      <c r="D3344" s="190" t="s">
        <v>146</v>
      </c>
      <c r="E3344" s="190" t="s">
        <v>147</v>
      </c>
      <c r="F3344" s="190" t="s">
        <v>147</v>
      </c>
      <c r="G3344" s="190" t="s">
        <v>146</v>
      </c>
      <c r="H3344" s="190" t="s">
        <v>147</v>
      </c>
      <c r="I3344" s="190" t="s">
        <v>146</v>
      </c>
      <c r="J3344" s="190" t="s">
        <v>146</v>
      </c>
      <c r="K3344" s="190" t="s">
        <v>146</v>
      </c>
      <c r="L3344" s="190" t="s">
        <v>146</v>
      </c>
      <c r="M3344" s="190" t="s">
        <v>146</v>
      </c>
      <c r="N3344" s="190" t="s">
        <v>146</v>
      </c>
    </row>
    <row r="3345" spans="1:14" x14ac:dyDescent="0.2">
      <c r="A3345" s="190">
        <v>814456</v>
      </c>
      <c r="B3345" s="190" t="s">
        <v>58</v>
      </c>
      <c r="C3345" s="190" t="s">
        <v>147</v>
      </c>
      <c r="D3345" s="190" t="s">
        <v>146</v>
      </c>
      <c r="E3345" s="190" t="s">
        <v>146</v>
      </c>
      <c r="F3345" s="190" t="s">
        <v>147</v>
      </c>
      <c r="G3345" s="190" t="s">
        <v>146</v>
      </c>
      <c r="H3345" s="190" t="s">
        <v>147</v>
      </c>
      <c r="I3345" s="190" t="s">
        <v>146</v>
      </c>
      <c r="J3345" s="190" t="s">
        <v>146</v>
      </c>
      <c r="K3345" s="190" t="s">
        <v>146</v>
      </c>
      <c r="L3345" s="190" t="s">
        <v>146</v>
      </c>
      <c r="M3345" s="190" t="s">
        <v>146</v>
      </c>
      <c r="N3345" s="190" t="s">
        <v>146</v>
      </c>
    </row>
    <row r="3346" spans="1:14" x14ac:dyDescent="0.2">
      <c r="A3346" s="190">
        <v>814457</v>
      </c>
      <c r="B3346" s="190" t="s">
        <v>58</v>
      </c>
      <c r="C3346" s="190" t="s">
        <v>147</v>
      </c>
      <c r="D3346" s="190" t="s">
        <v>147</v>
      </c>
      <c r="E3346" s="190" t="s">
        <v>147</v>
      </c>
      <c r="F3346" s="190" t="s">
        <v>147</v>
      </c>
      <c r="G3346" s="190" t="s">
        <v>147</v>
      </c>
      <c r="H3346" s="190" t="s">
        <v>147</v>
      </c>
      <c r="I3346" s="190" t="s">
        <v>146</v>
      </c>
      <c r="J3346" s="190" t="s">
        <v>146</v>
      </c>
      <c r="K3346" s="190" t="s">
        <v>146</v>
      </c>
      <c r="L3346" s="190" t="s">
        <v>146</v>
      </c>
      <c r="M3346" s="190" t="s">
        <v>146</v>
      </c>
      <c r="N3346" s="190" t="s">
        <v>146</v>
      </c>
    </row>
    <row r="3347" spans="1:14" x14ac:dyDescent="0.2">
      <c r="A3347" s="190">
        <v>814458</v>
      </c>
      <c r="B3347" s="190" t="s">
        <v>58</v>
      </c>
      <c r="D3347" s="190" t="s">
        <v>146</v>
      </c>
      <c r="F3347" s="190" t="s">
        <v>146</v>
      </c>
      <c r="G3347" s="190" t="s">
        <v>146</v>
      </c>
      <c r="I3347" s="190" t="s">
        <v>146</v>
      </c>
      <c r="J3347" s="190" t="s">
        <v>146</v>
      </c>
      <c r="K3347" s="190" t="s">
        <v>146</v>
      </c>
      <c r="L3347" s="190" t="s">
        <v>146</v>
      </c>
      <c r="M3347" s="190" t="s">
        <v>146</v>
      </c>
      <c r="N3347" s="190" t="s">
        <v>146</v>
      </c>
    </row>
    <row r="3348" spans="1:14" x14ac:dyDescent="0.2">
      <c r="A3348" s="190">
        <v>814460</v>
      </c>
      <c r="B3348" s="190" t="s">
        <v>58</v>
      </c>
      <c r="C3348" s="190" t="s">
        <v>147</v>
      </c>
      <c r="D3348" s="190" t="s">
        <v>147</v>
      </c>
      <c r="E3348" s="190" t="s">
        <v>146</v>
      </c>
      <c r="F3348" s="190" t="s">
        <v>147</v>
      </c>
      <c r="G3348" s="190" t="s">
        <v>147</v>
      </c>
      <c r="H3348" s="190" t="s">
        <v>146</v>
      </c>
      <c r="I3348" s="190" t="s">
        <v>146</v>
      </c>
      <c r="J3348" s="190" t="s">
        <v>146</v>
      </c>
      <c r="K3348" s="190" t="s">
        <v>146</v>
      </c>
      <c r="L3348" s="190" t="s">
        <v>146</v>
      </c>
      <c r="M3348" s="190" t="s">
        <v>146</v>
      </c>
      <c r="N3348" s="190" t="s">
        <v>146</v>
      </c>
    </row>
    <row r="3349" spans="1:14" x14ac:dyDescent="0.2">
      <c r="A3349" s="190">
        <v>814461</v>
      </c>
      <c r="B3349" s="190" t="s">
        <v>58</v>
      </c>
      <c r="C3349" s="190" t="s">
        <v>147</v>
      </c>
      <c r="I3349" s="190" t="s">
        <v>146</v>
      </c>
      <c r="J3349" s="190" t="s">
        <v>146</v>
      </c>
      <c r="K3349" s="190" t="s">
        <v>146</v>
      </c>
      <c r="L3349" s="190" t="s">
        <v>146</v>
      </c>
      <c r="M3349" s="190" t="s">
        <v>146</v>
      </c>
      <c r="N3349" s="190" t="s">
        <v>146</v>
      </c>
    </row>
    <row r="3350" spans="1:14" x14ac:dyDescent="0.2">
      <c r="A3350" s="190">
        <v>814462</v>
      </c>
      <c r="B3350" s="190" t="s">
        <v>58</v>
      </c>
      <c r="C3350" s="190" t="s">
        <v>147</v>
      </c>
      <c r="D3350" s="190" t="s">
        <v>147</v>
      </c>
      <c r="E3350" s="190" t="s">
        <v>147</v>
      </c>
      <c r="F3350" s="190" t="s">
        <v>147</v>
      </c>
      <c r="G3350" s="190" t="s">
        <v>147</v>
      </c>
      <c r="H3350" s="190" t="s">
        <v>147</v>
      </c>
      <c r="I3350" s="190" t="s">
        <v>146</v>
      </c>
      <c r="J3350" s="190" t="s">
        <v>146</v>
      </c>
      <c r="K3350" s="190" t="s">
        <v>146</v>
      </c>
      <c r="L3350" s="190" t="s">
        <v>146</v>
      </c>
      <c r="M3350" s="190" t="s">
        <v>146</v>
      </c>
      <c r="N3350" s="190" t="s">
        <v>146</v>
      </c>
    </row>
    <row r="3351" spans="1:14" x14ac:dyDescent="0.2">
      <c r="A3351" s="190">
        <v>814464</v>
      </c>
      <c r="B3351" s="190" t="s">
        <v>58</v>
      </c>
      <c r="E3351" s="190" t="s">
        <v>146</v>
      </c>
      <c r="H3351" s="190" t="s">
        <v>146</v>
      </c>
      <c r="I3351" s="190" t="s">
        <v>146</v>
      </c>
      <c r="J3351" s="190" t="s">
        <v>146</v>
      </c>
      <c r="K3351" s="190" t="s">
        <v>146</v>
      </c>
      <c r="L3351" s="190" t="s">
        <v>146</v>
      </c>
      <c r="M3351" s="190" t="s">
        <v>146</v>
      </c>
      <c r="N3351" s="190" t="s">
        <v>146</v>
      </c>
    </row>
    <row r="3352" spans="1:14" x14ac:dyDescent="0.2">
      <c r="A3352" s="190">
        <v>814465</v>
      </c>
      <c r="B3352" s="190" t="s">
        <v>58</v>
      </c>
      <c r="C3352" s="190" t="s">
        <v>147</v>
      </c>
      <c r="D3352" s="190" t="s">
        <v>147</v>
      </c>
      <c r="E3352" s="190" t="s">
        <v>147</v>
      </c>
      <c r="F3352" s="190" t="s">
        <v>147</v>
      </c>
      <c r="H3352" s="190" t="s">
        <v>147</v>
      </c>
      <c r="I3352" s="190" t="s">
        <v>146</v>
      </c>
      <c r="J3352" s="190" t="s">
        <v>146</v>
      </c>
      <c r="K3352" s="190" t="s">
        <v>146</v>
      </c>
      <c r="L3352" s="190" t="s">
        <v>146</v>
      </c>
      <c r="M3352" s="190" t="s">
        <v>146</v>
      </c>
      <c r="N3352" s="190" t="s">
        <v>146</v>
      </c>
    </row>
    <row r="3353" spans="1:14" x14ac:dyDescent="0.2">
      <c r="A3353" s="190">
        <v>814466</v>
      </c>
      <c r="B3353" s="190" t="s">
        <v>58</v>
      </c>
      <c r="C3353" s="190" t="s">
        <v>147</v>
      </c>
      <c r="D3353" s="190" t="s">
        <v>147</v>
      </c>
      <c r="E3353" s="190" t="s">
        <v>146</v>
      </c>
      <c r="F3353" s="190" t="s">
        <v>147</v>
      </c>
      <c r="G3353" s="190" t="s">
        <v>146</v>
      </c>
      <c r="H3353" s="190" t="s">
        <v>147</v>
      </c>
      <c r="I3353" s="190" t="s">
        <v>146</v>
      </c>
      <c r="J3353" s="190" t="s">
        <v>146</v>
      </c>
      <c r="K3353" s="190" t="s">
        <v>146</v>
      </c>
      <c r="L3353" s="190" t="s">
        <v>146</v>
      </c>
      <c r="M3353" s="190" t="s">
        <v>146</v>
      </c>
      <c r="N3353" s="190" t="s">
        <v>146</v>
      </c>
    </row>
    <row r="3354" spans="1:14" x14ac:dyDescent="0.2">
      <c r="A3354" s="190">
        <v>814467</v>
      </c>
      <c r="B3354" s="190" t="s">
        <v>58</v>
      </c>
      <c r="C3354" s="190" t="s">
        <v>147</v>
      </c>
      <c r="D3354" s="190" t="s">
        <v>147</v>
      </c>
      <c r="E3354" s="190" t="s">
        <v>147</v>
      </c>
      <c r="F3354" s="190" t="s">
        <v>147</v>
      </c>
      <c r="G3354" s="190" t="s">
        <v>147</v>
      </c>
      <c r="H3354" s="190" t="s">
        <v>147</v>
      </c>
      <c r="I3354" s="190" t="s">
        <v>146</v>
      </c>
      <c r="J3354" s="190" t="s">
        <v>146</v>
      </c>
      <c r="K3354" s="190" t="s">
        <v>146</v>
      </c>
      <c r="L3354" s="190" t="s">
        <v>146</v>
      </c>
      <c r="M3354" s="190" t="s">
        <v>146</v>
      </c>
      <c r="N3354" s="190" t="s">
        <v>146</v>
      </c>
    </row>
    <row r="3355" spans="1:14" x14ac:dyDescent="0.2">
      <c r="A3355" s="190">
        <v>814468</v>
      </c>
      <c r="B3355" s="190" t="s">
        <v>58</v>
      </c>
      <c r="C3355" s="190" t="s">
        <v>147</v>
      </c>
      <c r="D3355" s="190" t="s">
        <v>147</v>
      </c>
      <c r="E3355" s="190" t="s">
        <v>147</v>
      </c>
      <c r="F3355" s="190" t="s">
        <v>147</v>
      </c>
      <c r="H3355" s="190" t="s">
        <v>147</v>
      </c>
      <c r="I3355" s="190" t="s">
        <v>146</v>
      </c>
      <c r="J3355" s="190" t="s">
        <v>146</v>
      </c>
      <c r="K3355" s="190" t="s">
        <v>146</v>
      </c>
      <c r="L3355" s="190" t="s">
        <v>146</v>
      </c>
      <c r="M3355" s="190" t="s">
        <v>146</v>
      </c>
      <c r="N3355" s="190" t="s">
        <v>146</v>
      </c>
    </row>
    <row r="3356" spans="1:14" x14ac:dyDescent="0.2">
      <c r="A3356" s="190">
        <v>814469</v>
      </c>
      <c r="B3356" s="190" t="s">
        <v>58</v>
      </c>
      <c r="D3356" s="190" t="s">
        <v>147</v>
      </c>
      <c r="F3356" s="190" t="s">
        <v>147</v>
      </c>
      <c r="G3356" s="190" t="s">
        <v>147</v>
      </c>
      <c r="H3356" s="190" t="s">
        <v>147</v>
      </c>
      <c r="I3356" s="190" t="s">
        <v>146</v>
      </c>
      <c r="J3356" s="190" t="s">
        <v>146</v>
      </c>
      <c r="K3356" s="190" t="s">
        <v>146</v>
      </c>
      <c r="L3356" s="190" t="s">
        <v>146</v>
      </c>
      <c r="M3356" s="190" t="s">
        <v>146</v>
      </c>
      <c r="N3356" s="190" t="s">
        <v>146</v>
      </c>
    </row>
    <row r="3357" spans="1:14" x14ac:dyDescent="0.2">
      <c r="A3357" s="190">
        <v>814470</v>
      </c>
      <c r="B3357" s="190" t="s">
        <v>58</v>
      </c>
      <c r="D3357" s="190" t="s">
        <v>146</v>
      </c>
      <c r="E3357" s="190" t="s">
        <v>147</v>
      </c>
      <c r="F3357" s="190" t="s">
        <v>147</v>
      </c>
      <c r="G3357" s="190" t="s">
        <v>146</v>
      </c>
      <c r="H3357" s="190" t="s">
        <v>146</v>
      </c>
      <c r="I3357" s="190" t="s">
        <v>146</v>
      </c>
      <c r="J3357" s="190" t="s">
        <v>146</v>
      </c>
      <c r="K3357" s="190" t="s">
        <v>146</v>
      </c>
      <c r="L3357" s="190" t="s">
        <v>146</v>
      </c>
      <c r="M3357" s="190" t="s">
        <v>146</v>
      </c>
      <c r="N3357" s="190" t="s">
        <v>146</v>
      </c>
    </row>
    <row r="3358" spans="1:14" x14ac:dyDescent="0.2">
      <c r="A3358" s="190">
        <v>814471</v>
      </c>
      <c r="B3358" s="190" t="s">
        <v>58</v>
      </c>
      <c r="C3358" s="190" t="s">
        <v>147</v>
      </c>
      <c r="D3358" s="190" t="s">
        <v>146</v>
      </c>
      <c r="E3358" s="190" t="s">
        <v>146</v>
      </c>
      <c r="F3358" s="190" t="s">
        <v>147</v>
      </c>
      <c r="G3358" s="190" t="s">
        <v>146</v>
      </c>
      <c r="H3358" s="190" t="s">
        <v>147</v>
      </c>
      <c r="I3358" s="190" t="s">
        <v>146</v>
      </c>
      <c r="J3358" s="190" t="s">
        <v>146</v>
      </c>
      <c r="K3358" s="190" t="s">
        <v>146</v>
      </c>
      <c r="L3358" s="190" t="s">
        <v>146</v>
      </c>
      <c r="M3358" s="190" t="s">
        <v>146</v>
      </c>
      <c r="N3358" s="190" t="s">
        <v>146</v>
      </c>
    </row>
    <row r="3359" spans="1:14" x14ac:dyDescent="0.2">
      <c r="A3359" s="190">
        <v>814472</v>
      </c>
      <c r="B3359" s="190" t="s">
        <v>58</v>
      </c>
      <c r="C3359" s="190" t="s">
        <v>147</v>
      </c>
      <c r="D3359" s="190" t="s">
        <v>146</v>
      </c>
      <c r="E3359" s="190" t="s">
        <v>146</v>
      </c>
      <c r="F3359" s="190" t="s">
        <v>146</v>
      </c>
      <c r="H3359" s="190" t="s">
        <v>147</v>
      </c>
      <c r="I3359" s="190" t="s">
        <v>146</v>
      </c>
      <c r="J3359" s="190" t="s">
        <v>146</v>
      </c>
      <c r="K3359" s="190" t="s">
        <v>146</v>
      </c>
      <c r="L3359" s="190" t="s">
        <v>146</v>
      </c>
      <c r="M3359" s="190" t="s">
        <v>146</v>
      </c>
      <c r="N3359" s="190" t="s">
        <v>146</v>
      </c>
    </row>
    <row r="3360" spans="1:14" x14ac:dyDescent="0.2">
      <c r="A3360" s="190">
        <v>814473</v>
      </c>
      <c r="B3360" s="190" t="s">
        <v>58</v>
      </c>
      <c r="C3360" s="190" t="s">
        <v>147</v>
      </c>
      <c r="E3360" s="190" t="s">
        <v>147</v>
      </c>
      <c r="I3360" s="190" t="s">
        <v>146</v>
      </c>
      <c r="J3360" s="190" t="s">
        <v>146</v>
      </c>
      <c r="K3360" s="190" t="s">
        <v>146</v>
      </c>
      <c r="L3360" s="190" t="s">
        <v>146</v>
      </c>
    </row>
    <row r="3361" spans="1:14" x14ac:dyDescent="0.2">
      <c r="A3361" s="190">
        <v>814474</v>
      </c>
      <c r="B3361" s="190" t="s">
        <v>58</v>
      </c>
      <c r="E3361" s="190" t="s">
        <v>146</v>
      </c>
      <c r="H3361" s="190" t="s">
        <v>146</v>
      </c>
      <c r="I3361" s="190" t="s">
        <v>146</v>
      </c>
      <c r="J3361" s="190" t="s">
        <v>146</v>
      </c>
      <c r="K3361" s="190" t="s">
        <v>146</v>
      </c>
      <c r="L3361" s="190" t="s">
        <v>146</v>
      </c>
      <c r="M3361" s="190" t="s">
        <v>146</v>
      </c>
      <c r="N3361" s="190" t="s">
        <v>146</v>
      </c>
    </row>
    <row r="3362" spans="1:14" x14ac:dyDescent="0.2">
      <c r="A3362" s="190">
        <v>814475</v>
      </c>
      <c r="B3362" s="190" t="s">
        <v>58</v>
      </c>
      <c r="C3362" s="190" t="s">
        <v>147</v>
      </c>
      <c r="D3362" s="190" t="s">
        <v>146</v>
      </c>
      <c r="E3362" s="190" t="s">
        <v>146</v>
      </c>
      <c r="F3362" s="190" t="s">
        <v>147</v>
      </c>
      <c r="G3362" s="190" t="s">
        <v>147</v>
      </c>
      <c r="H3362" s="190" t="s">
        <v>147</v>
      </c>
      <c r="I3362" s="190" t="s">
        <v>146</v>
      </c>
      <c r="J3362" s="190" t="s">
        <v>146</v>
      </c>
      <c r="K3362" s="190" t="s">
        <v>146</v>
      </c>
      <c r="L3362" s="190" t="s">
        <v>146</v>
      </c>
      <c r="M3362" s="190" t="s">
        <v>146</v>
      </c>
      <c r="N3362" s="190" t="s">
        <v>146</v>
      </c>
    </row>
    <row r="3363" spans="1:14" x14ac:dyDescent="0.2">
      <c r="A3363" s="190">
        <v>814476</v>
      </c>
      <c r="B3363" s="190" t="s">
        <v>58</v>
      </c>
      <c r="C3363" s="190" t="s">
        <v>147</v>
      </c>
      <c r="D3363" s="190" t="s">
        <v>146</v>
      </c>
      <c r="E3363" s="190" t="s">
        <v>147</v>
      </c>
      <c r="F3363" s="190" t="s">
        <v>147</v>
      </c>
      <c r="G3363" s="190" t="s">
        <v>147</v>
      </c>
      <c r="H3363" s="190" t="s">
        <v>147</v>
      </c>
      <c r="I3363" s="190" t="s">
        <v>146</v>
      </c>
      <c r="J3363" s="190" t="s">
        <v>146</v>
      </c>
      <c r="K3363" s="190" t="s">
        <v>146</v>
      </c>
      <c r="L3363" s="190" t="s">
        <v>146</v>
      </c>
      <c r="M3363" s="190" t="s">
        <v>146</v>
      </c>
      <c r="N3363" s="190" t="s">
        <v>146</v>
      </c>
    </row>
    <row r="3364" spans="1:14" x14ac:dyDescent="0.2">
      <c r="A3364" s="190">
        <v>814477</v>
      </c>
      <c r="B3364" s="190" t="s">
        <v>58</v>
      </c>
      <c r="C3364" s="190" t="s">
        <v>147</v>
      </c>
      <c r="D3364" s="190" t="s">
        <v>147</v>
      </c>
      <c r="E3364" s="190" t="s">
        <v>146</v>
      </c>
      <c r="F3364" s="190" t="s">
        <v>146</v>
      </c>
      <c r="G3364" s="190" t="s">
        <v>146</v>
      </c>
      <c r="H3364" s="190" t="s">
        <v>146</v>
      </c>
      <c r="I3364" s="190" t="s">
        <v>146</v>
      </c>
      <c r="J3364" s="190" t="s">
        <v>146</v>
      </c>
      <c r="K3364" s="190" t="s">
        <v>146</v>
      </c>
      <c r="L3364" s="190" t="s">
        <v>146</v>
      </c>
      <c r="M3364" s="190" t="s">
        <v>146</v>
      </c>
      <c r="N3364" s="190" t="s">
        <v>146</v>
      </c>
    </row>
    <row r="3365" spans="1:14" x14ac:dyDescent="0.2">
      <c r="A3365" s="190">
        <v>814478</v>
      </c>
      <c r="B3365" s="190" t="s">
        <v>58</v>
      </c>
      <c r="D3365" s="190" t="s">
        <v>146</v>
      </c>
      <c r="E3365" s="190" t="s">
        <v>146</v>
      </c>
      <c r="G3365" s="190" t="s">
        <v>146</v>
      </c>
      <c r="H3365" s="190" t="s">
        <v>146</v>
      </c>
      <c r="I3365" s="190" t="s">
        <v>146</v>
      </c>
      <c r="J3365" s="190" t="s">
        <v>146</v>
      </c>
      <c r="K3365" s="190" t="s">
        <v>146</v>
      </c>
      <c r="L3365" s="190" t="s">
        <v>146</v>
      </c>
      <c r="M3365" s="190" t="s">
        <v>146</v>
      </c>
      <c r="N3365" s="190" t="s">
        <v>146</v>
      </c>
    </row>
    <row r="3366" spans="1:14" x14ac:dyDescent="0.2">
      <c r="A3366" s="190">
        <v>814479</v>
      </c>
      <c r="B3366" s="190" t="s">
        <v>58</v>
      </c>
      <c r="C3366" s="190" t="s">
        <v>146</v>
      </c>
      <c r="E3366" s="190" t="s">
        <v>147</v>
      </c>
      <c r="F3366" s="190" t="s">
        <v>146</v>
      </c>
      <c r="H3366" s="190" t="s">
        <v>147</v>
      </c>
      <c r="I3366" s="190" t="s">
        <v>146</v>
      </c>
      <c r="J3366" s="190" t="s">
        <v>146</v>
      </c>
      <c r="K3366" s="190" t="s">
        <v>146</v>
      </c>
      <c r="L3366" s="190" t="s">
        <v>146</v>
      </c>
      <c r="M3366" s="190" t="s">
        <v>146</v>
      </c>
      <c r="N3366" s="190" t="s">
        <v>146</v>
      </c>
    </row>
    <row r="3367" spans="1:14" x14ac:dyDescent="0.2">
      <c r="A3367" s="190">
        <v>814480</v>
      </c>
      <c r="B3367" s="190" t="s">
        <v>58</v>
      </c>
      <c r="C3367" s="190" t="s">
        <v>146</v>
      </c>
      <c r="D3367" s="190" t="s">
        <v>147</v>
      </c>
      <c r="E3367" s="190" t="s">
        <v>147</v>
      </c>
      <c r="F3367" s="190" t="s">
        <v>147</v>
      </c>
      <c r="G3367" s="190" t="s">
        <v>147</v>
      </c>
      <c r="H3367" s="190" t="s">
        <v>147</v>
      </c>
      <c r="I3367" s="190" t="s">
        <v>146</v>
      </c>
      <c r="J3367" s="190" t="s">
        <v>146</v>
      </c>
      <c r="K3367" s="190" t="s">
        <v>146</v>
      </c>
      <c r="L3367" s="190" t="s">
        <v>146</v>
      </c>
      <c r="M3367" s="190" t="s">
        <v>146</v>
      </c>
      <c r="N3367" s="190" t="s">
        <v>146</v>
      </c>
    </row>
    <row r="3368" spans="1:14" x14ac:dyDescent="0.2">
      <c r="A3368" s="190">
        <v>814481</v>
      </c>
      <c r="B3368" s="190" t="s">
        <v>58</v>
      </c>
      <c r="C3368" s="190" t="s">
        <v>147</v>
      </c>
      <c r="E3368" s="190" t="s">
        <v>147</v>
      </c>
      <c r="I3368" s="190" t="s">
        <v>146</v>
      </c>
      <c r="J3368" s="190" t="s">
        <v>146</v>
      </c>
      <c r="K3368" s="190" t="s">
        <v>146</v>
      </c>
      <c r="L3368" s="190" t="s">
        <v>147</v>
      </c>
    </row>
    <row r="3369" spans="1:14" x14ac:dyDescent="0.2">
      <c r="A3369" s="190">
        <v>814482</v>
      </c>
      <c r="B3369" s="190" t="s">
        <v>58</v>
      </c>
      <c r="I3369" s="190" t="s">
        <v>146</v>
      </c>
      <c r="J3369" s="190" t="s">
        <v>146</v>
      </c>
      <c r="K3369" s="190" t="s">
        <v>146</v>
      </c>
      <c r="L3369" s="190" t="s">
        <v>146</v>
      </c>
      <c r="M3369" s="190" t="s">
        <v>146</v>
      </c>
      <c r="N3369" s="190" t="s">
        <v>146</v>
      </c>
    </row>
    <row r="3370" spans="1:14" x14ac:dyDescent="0.2">
      <c r="A3370" s="190">
        <v>814483</v>
      </c>
      <c r="B3370" s="190" t="s">
        <v>58</v>
      </c>
      <c r="C3370" s="190" t="s">
        <v>147</v>
      </c>
      <c r="I3370" s="190" t="s">
        <v>146</v>
      </c>
      <c r="J3370" s="190" t="s">
        <v>146</v>
      </c>
      <c r="K3370" s="190" t="s">
        <v>146</v>
      </c>
      <c r="L3370" s="190" t="s">
        <v>146</v>
      </c>
    </row>
    <row r="3371" spans="1:14" x14ac:dyDescent="0.2">
      <c r="A3371" s="190">
        <v>814484</v>
      </c>
      <c r="B3371" s="190" t="s">
        <v>58</v>
      </c>
      <c r="I3371" s="190" t="s">
        <v>146</v>
      </c>
      <c r="J3371" s="190" t="s">
        <v>146</v>
      </c>
      <c r="K3371" s="190" t="s">
        <v>146</v>
      </c>
      <c r="L3371" s="190" t="s">
        <v>146</v>
      </c>
      <c r="M3371" s="190" t="s">
        <v>146</v>
      </c>
      <c r="N3371" s="190" t="s">
        <v>146</v>
      </c>
    </row>
    <row r="3372" spans="1:14" x14ac:dyDescent="0.2">
      <c r="A3372" s="190">
        <v>814486</v>
      </c>
      <c r="B3372" s="190" t="s">
        <v>58</v>
      </c>
      <c r="C3372" s="190" t="s">
        <v>147</v>
      </c>
      <c r="D3372" s="190" t="s">
        <v>146</v>
      </c>
      <c r="E3372" s="190" t="s">
        <v>147</v>
      </c>
      <c r="F3372" s="190" t="s">
        <v>146</v>
      </c>
      <c r="G3372" s="190" t="s">
        <v>147</v>
      </c>
      <c r="H3372" s="190" t="s">
        <v>147</v>
      </c>
      <c r="I3372" s="190" t="s">
        <v>146</v>
      </c>
      <c r="J3372" s="190" t="s">
        <v>146</v>
      </c>
      <c r="K3372" s="190" t="s">
        <v>146</v>
      </c>
      <c r="L3372" s="190" t="s">
        <v>146</v>
      </c>
      <c r="M3372" s="190" t="s">
        <v>146</v>
      </c>
      <c r="N3372" s="190" t="s">
        <v>146</v>
      </c>
    </row>
    <row r="3373" spans="1:14" x14ac:dyDescent="0.2">
      <c r="A3373" s="190">
        <v>814487</v>
      </c>
      <c r="B3373" s="190" t="s">
        <v>58</v>
      </c>
      <c r="C3373" s="190" t="s">
        <v>147</v>
      </c>
      <c r="D3373" s="190" t="s">
        <v>147</v>
      </c>
      <c r="E3373" s="190" t="s">
        <v>147</v>
      </c>
      <c r="F3373" s="190" t="s">
        <v>146</v>
      </c>
      <c r="G3373" s="190" t="s">
        <v>147</v>
      </c>
      <c r="H3373" s="190" t="s">
        <v>147</v>
      </c>
      <c r="I3373" s="190" t="s">
        <v>146</v>
      </c>
      <c r="J3373" s="190" t="s">
        <v>146</v>
      </c>
      <c r="K3373" s="190" t="s">
        <v>146</v>
      </c>
      <c r="L3373" s="190" t="s">
        <v>146</v>
      </c>
      <c r="M3373" s="190" t="s">
        <v>146</v>
      </c>
      <c r="N3373" s="190" t="s">
        <v>146</v>
      </c>
    </row>
    <row r="3374" spans="1:14" x14ac:dyDescent="0.2">
      <c r="A3374" s="190">
        <v>814488</v>
      </c>
      <c r="B3374" s="190" t="s">
        <v>58</v>
      </c>
      <c r="C3374" s="190" t="s">
        <v>147</v>
      </c>
      <c r="D3374" s="190" t="s">
        <v>146</v>
      </c>
      <c r="E3374" s="190" t="s">
        <v>147</v>
      </c>
      <c r="F3374" s="190" t="s">
        <v>147</v>
      </c>
      <c r="I3374" s="190" t="s">
        <v>146</v>
      </c>
      <c r="J3374" s="190" t="s">
        <v>146</v>
      </c>
      <c r="K3374" s="190" t="s">
        <v>146</v>
      </c>
      <c r="L3374" s="190" t="s">
        <v>146</v>
      </c>
      <c r="M3374" s="190" t="s">
        <v>146</v>
      </c>
      <c r="N3374" s="190" t="s">
        <v>146</v>
      </c>
    </row>
    <row r="3375" spans="1:14" x14ac:dyDescent="0.2">
      <c r="A3375" s="190">
        <v>814489</v>
      </c>
      <c r="B3375" s="190" t="s">
        <v>58</v>
      </c>
      <c r="C3375" s="190" t="s">
        <v>147</v>
      </c>
      <c r="D3375" s="190" t="s">
        <v>146</v>
      </c>
      <c r="E3375" s="190" t="s">
        <v>147</v>
      </c>
      <c r="F3375" s="190" t="s">
        <v>147</v>
      </c>
      <c r="G3375" s="190" t="s">
        <v>146</v>
      </c>
      <c r="H3375" s="190" t="s">
        <v>147</v>
      </c>
      <c r="I3375" s="190" t="s">
        <v>146</v>
      </c>
      <c r="J3375" s="190" t="s">
        <v>146</v>
      </c>
      <c r="K3375" s="190" t="s">
        <v>146</v>
      </c>
      <c r="L3375" s="190" t="s">
        <v>146</v>
      </c>
      <c r="M3375" s="190" t="s">
        <v>146</v>
      </c>
      <c r="N3375" s="190" t="s">
        <v>146</v>
      </c>
    </row>
    <row r="3376" spans="1:14" x14ac:dyDescent="0.2">
      <c r="A3376" s="190">
        <v>814490</v>
      </c>
      <c r="B3376" s="190" t="s">
        <v>58</v>
      </c>
      <c r="C3376" s="190" t="s">
        <v>147</v>
      </c>
      <c r="D3376" s="190" t="s">
        <v>147</v>
      </c>
      <c r="E3376" s="190" t="s">
        <v>147</v>
      </c>
      <c r="F3376" s="190" t="s">
        <v>147</v>
      </c>
      <c r="G3376" s="190" t="s">
        <v>146</v>
      </c>
      <c r="I3376" s="190" t="s">
        <v>146</v>
      </c>
      <c r="J3376" s="190" t="s">
        <v>146</v>
      </c>
      <c r="K3376" s="190" t="s">
        <v>146</v>
      </c>
      <c r="L3376" s="190" t="s">
        <v>146</v>
      </c>
      <c r="M3376" s="190" t="s">
        <v>146</v>
      </c>
      <c r="N3376" s="190" t="s">
        <v>146</v>
      </c>
    </row>
    <row r="3377" spans="1:14" x14ac:dyDescent="0.2">
      <c r="A3377" s="190">
        <v>814491</v>
      </c>
      <c r="B3377" s="190" t="s">
        <v>58</v>
      </c>
      <c r="C3377" s="190" t="s">
        <v>147</v>
      </c>
      <c r="D3377" s="190" t="s">
        <v>146</v>
      </c>
      <c r="E3377" s="190" t="s">
        <v>147</v>
      </c>
      <c r="F3377" s="190" t="s">
        <v>147</v>
      </c>
      <c r="G3377" s="190" t="s">
        <v>147</v>
      </c>
      <c r="H3377" s="190" t="s">
        <v>146</v>
      </c>
      <c r="I3377" s="190" t="s">
        <v>146</v>
      </c>
      <c r="J3377" s="190" t="s">
        <v>146</v>
      </c>
      <c r="K3377" s="190" t="s">
        <v>146</v>
      </c>
      <c r="L3377" s="190" t="s">
        <v>146</v>
      </c>
      <c r="M3377" s="190" t="s">
        <v>146</v>
      </c>
      <c r="N3377" s="190" t="s">
        <v>146</v>
      </c>
    </row>
    <row r="3378" spans="1:14" x14ac:dyDescent="0.2">
      <c r="A3378" s="190">
        <v>814492</v>
      </c>
      <c r="B3378" s="190" t="s">
        <v>58</v>
      </c>
      <c r="C3378" s="190" t="s">
        <v>147</v>
      </c>
      <c r="D3378" s="190" t="s">
        <v>147</v>
      </c>
      <c r="E3378" s="190" t="s">
        <v>147</v>
      </c>
      <c r="F3378" s="190" t="s">
        <v>147</v>
      </c>
      <c r="G3378" s="190" t="s">
        <v>146</v>
      </c>
      <c r="H3378" s="190" t="s">
        <v>147</v>
      </c>
      <c r="I3378" s="190" t="s">
        <v>146</v>
      </c>
      <c r="J3378" s="190" t="s">
        <v>146</v>
      </c>
      <c r="K3378" s="190" t="s">
        <v>146</v>
      </c>
      <c r="L3378" s="190" t="s">
        <v>146</v>
      </c>
      <c r="M3378" s="190" t="s">
        <v>146</v>
      </c>
      <c r="N3378" s="190" t="s">
        <v>146</v>
      </c>
    </row>
    <row r="3379" spans="1:14" x14ac:dyDescent="0.2">
      <c r="A3379" s="190">
        <v>814493</v>
      </c>
      <c r="B3379" s="190" t="s">
        <v>58</v>
      </c>
      <c r="E3379" s="190" t="s">
        <v>146</v>
      </c>
      <c r="H3379" s="190" t="s">
        <v>147</v>
      </c>
      <c r="I3379" s="190" t="s">
        <v>146</v>
      </c>
      <c r="J3379" s="190" t="s">
        <v>146</v>
      </c>
      <c r="K3379" s="190" t="s">
        <v>146</v>
      </c>
      <c r="L3379" s="190" t="s">
        <v>146</v>
      </c>
      <c r="M3379" s="190" t="s">
        <v>146</v>
      </c>
      <c r="N3379" s="190" t="s">
        <v>146</v>
      </c>
    </row>
    <row r="3380" spans="1:14" x14ac:dyDescent="0.2">
      <c r="A3380" s="190">
        <v>814494</v>
      </c>
      <c r="B3380" s="190" t="s">
        <v>58</v>
      </c>
      <c r="E3380" s="190" t="s">
        <v>147</v>
      </c>
      <c r="I3380" s="190" t="s">
        <v>146</v>
      </c>
      <c r="J3380" s="190" t="s">
        <v>146</v>
      </c>
      <c r="K3380" s="190" t="s">
        <v>146</v>
      </c>
      <c r="L3380" s="190" t="s">
        <v>146</v>
      </c>
      <c r="M3380" s="190" t="s">
        <v>146</v>
      </c>
      <c r="N3380" s="190" t="s">
        <v>146</v>
      </c>
    </row>
    <row r="3381" spans="1:14" x14ac:dyDescent="0.2">
      <c r="A3381" s="190">
        <v>814495</v>
      </c>
      <c r="B3381" s="190" t="s">
        <v>58</v>
      </c>
      <c r="E3381" s="190" t="s">
        <v>147</v>
      </c>
      <c r="I3381" s="190" t="s">
        <v>146</v>
      </c>
      <c r="J3381" s="190" t="s">
        <v>146</v>
      </c>
      <c r="K3381" s="190" t="s">
        <v>146</v>
      </c>
      <c r="L3381" s="190" t="s">
        <v>146</v>
      </c>
      <c r="M3381" s="190" t="s">
        <v>146</v>
      </c>
      <c r="N3381" s="190" t="s">
        <v>146</v>
      </c>
    </row>
    <row r="3382" spans="1:14" x14ac:dyDescent="0.2">
      <c r="A3382" s="190">
        <v>814496</v>
      </c>
      <c r="B3382" s="190" t="s">
        <v>58</v>
      </c>
      <c r="I3382" s="190" t="s">
        <v>146</v>
      </c>
      <c r="J3382" s="190" t="s">
        <v>146</v>
      </c>
      <c r="K3382" s="190" t="s">
        <v>146</v>
      </c>
      <c r="L3382" s="190" t="s">
        <v>146</v>
      </c>
      <c r="M3382" s="190" t="s">
        <v>146</v>
      </c>
      <c r="N3382" s="190" t="s">
        <v>146</v>
      </c>
    </row>
    <row r="3383" spans="1:14" x14ac:dyDescent="0.2">
      <c r="A3383" s="190">
        <v>814498</v>
      </c>
      <c r="B3383" s="190" t="s">
        <v>58</v>
      </c>
      <c r="I3383" s="190" t="s">
        <v>146</v>
      </c>
      <c r="J3383" s="190" t="s">
        <v>146</v>
      </c>
      <c r="K3383" s="190" t="s">
        <v>146</v>
      </c>
      <c r="L3383" s="190" t="s">
        <v>146</v>
      </c>
      <c r="M3383" s="190" t="s">
        <v>146</v>
      </c>
      <c r="N3383" s="190" t="s">
        <v>146</v>
      </c>
    </row>
    <row r="3384" spans="1:14" x14ac:dyDescent="0.2">
      <c r="A3384" s="190">
        <v>814499</v>
      </c>
      <c r="B3384" s="190" t="s">
        <v>58</v>
      </c>
      <c r="C3384" s="190" t="s">
        <v>147</v>
      </c>
      <c r="D3384" s="190" t="s">
        <v>146</v>
      </c>
      <c r="E3384" s="190" t="s">
        <v>147</v>
      </c>
      <c r="F3384" s="190" t="s">
        <v>147</v>
      </c>
      <c r="G3384" s="190" t="s">
        <v>146</v>
      </c>
      <c r="H3384" s="190" t="s">
        <v>147</v>
      </c>
      <c r="I3384" s="190" t="s">
        <v>146</v>
      </c>
      <c r="J3384" s="190" t="s">
        <v>146</v>
      </c>
      <c r="K3384" s="190" t="s">
        <v>146</v>
      </c>
      <c r="L3384" s="190" t="s">
        <v>146</v>
      </c>
      <c r="M3384" s="190" t="s">
        <v>146</v>
      </c>
      <c r="N3384" s="190" t="s">
        <v>146</v>
      </c>
    </row>
    <row r="3385" spans="1:14" x14ac:dyDescent="0.2">
      <c r="A3385" s="190">
        <v>814500</v>
      </c>
      <c r="B3385" s="190" t="s">
        <v>58</v>
      </c>
      <c r="C3385" s="190" t="s">
        <v>147</v>
      </c>
      <c r="D3385" s="190" t="s">
        <v>147</v>
      </c>
      <c r="E3385" s="190" t="s">
        <v>146</v>
      </c>
      <c r="F3385" s="190" t="s">
        <v>146</v>
      </c>
      <c r="G3385" s="190" t="s">
        <v>146</v>
      </c>
      <c r="H3385" s="190" t="s">
        <v>147</v>
      </c>
      <c r="I3385" s="190" t="s">
        <v>146</v>
      </c>
      <c r="J3385" s="190" t="s">
        <v>146</v>
      </c>
      <c r="K3385" s="190" t="s">
        <v>146</v>
      </c>
      <c r="L3385" s="190" t="s">
        <v>146</v>
      </c>
      <c r="M3385" s="190" t="s">
        <v>146</v>
      </c>
      <c r="N3385" s="190" t="s">
        <v>146</v>
      </c>
    </row>
    <row r="3386" spans="1:14" x14ac:dyDescent="0.2">
      <c r="A3386" s="190">
        <v>814501</v>
      </c>
      <c r="B3386" s="190" t="s">
        <v>58</v>
      </c>
      <c r="D3386" s="190" t="s">
        <v>147</v>
      </c>
      <c r="J3386" s="190" t="s">
        <v>147</v>
      </c>
      <c r="K3386" s="190" t="s">
        <v>147</v>
      </c>
      <c r="L3386" s="190" t="s">
        <v>147</v>
      </c>
      <c r="N3386" s="190" t="s">
        <v>147</v>
      </c>
    </row>
    <row r="3387" spans="1:14" x14ac:dyDescent="0.2">
      <c r="A3387" s="190">
        <v>814502</v>
      </c>
      <c r="B3387" s="190" t="s">
        <v>58</v>
      </c>
      <c r="C3387" s="190" t="s">
        <v>147</v>
      </c>
      <c r="E3387" s="190" t="s">
        <v>147</v>
      </c>
      <c r="G3387" s="190" t="s">
        <v>147</v>
      </c>
      <c r="I3387" s="190" t="s">
        <v>146</v>
      </c>
      <c r="J3387" s="190" t="s">
        <v>146</v>
      </c>
      <c r="K3387" s="190" t="s">
        <v>146</v>
      </c>
      <c r="L3387" s="190" t="s">
        <v>146</v>
      </c>
      <c r="M3387" s="190" t="s">
        <v>146</v>
      </c>
      <c r="N3387" s="190" t="s">
        <v>146</v>
      </c>
    </row>
    <row r="3388" spans="1:14" x14ac:dyDescent="0.2">
      <c r="A3388" s="190">
        <v>814503</v>
      </c>
      <c r="B3388" s="190" t="s">
        <v>58</v>
      </c>
      <c r="C3388" s="190" t="s">
        <v>147</v>
      </c>
      <c r="D3388" s="190" t="s">
        <v>147</v>
      </c>
      <c r="E3388" s="190" t="s">
        <v>146</v>
      </c>
      <c r="F3388" s="190" t="s">
        <v>146</v>
      </c>
      <c r="G3388" s="190" t="s">
        <v>146</v>
      </c>
      <c r="H3388" s="190" t="s">
        <v>147</v>
      </c>
      <c r="I3388" s="190" t="s">
        <v>146</v>
      </c>
      <c r="J3388" s="190" t="s">
        <v>146</v>
      </c>
      <c r="K3388" s="190" t="s">
        <v>146</v>
      </c>
      <c r="L3388" s="190" t="s">
        <v>146</v>
      </c>
      <c r="M3388" s="190" t="s">
        <v>146</v>
      </c>
      <c r="N3388" s="190" t="s">
        <v>146</v>
      </c>
    </row>
    <row r="3389" spans="1:14" x14ac:dyDescent="0.2">
      <c r="A3389" s="190">
        <v>814504</v>
      </c>
      <c r="B3389" s="190" t="s">
        <v>58</v>
      </c>
      <c r="C3389" s="190" t="s">
        <v>147</v>
      </c>
      <c r="D3389" s="190" t="s">
        <v>147</v>
      </c>
      <c r="E3389" s="190" t="s">
        <v>147</v>
      </c>
      <c r="F3389" s="190" t="s">
        <v>147</v>
      </c>
      <c r="G3389" s="190" t="s">
        <v>147</v>
      </c>
      <c r="H3389" s="190" t="s">
        <v>147</v>
      </c>
      <c r="I3389" s="190" t="s">
        <v>146</v>
      </c>
      <c r="J3389" s="190" t="s">
        <v>146</v>
      </c>
      <c r="K3389" s="190" t="s">
        <v>146</v>
      </c>
      <c r="L3389" s="190" t="s">
        <v>146</v>
      </c>
      <c r="M3389" s="190" t="s">
        <v>146</v>
      </c>
      <c r="N3389" s="190" t="s">
        <v>146</v>
      </c>
    </row>
    <row r="3390" spans="1:14" x14ac:dyDescent="0.2">
      <c r="A3390" s="190">
        <v>814505</v>
      </c>
      <c r="B3390" s="190" t="s">
        <v>58</v>
      </c>
      <c r="C3390" s="190" t="s">
        <v>147</v>
      </c>
      <c r="D3390" s="190" t="s">
        <v>146</v>
      </c>
      <c r="E3390" s="190" t="s">
        <v>146</v>
      </c>
      <c r="F3390" s="190" t="s">
        <v>147</v>
      </c>
      <c r="G3390" s="190" t="s">
        <v>147</v>
      </c>
      <c r="H3390" s="190" t="s">
        <v>146</v>
      </c>
      <c r="I3390" s="190" t="s">
        <v>146</v>
      </c>
      <c r="J3390" s="190" t="s">
        <v>146</v>
      </c>
      <c r="K3390" s="190" t="s">
        <v>146</v>
      </c>
      <c r="L3390" s="190" t="s">
        <v>146</v>
      </c>
      <c r="M3390" s="190" t="s">
        <v>146</v>
      </c>
      <c r="N3390" s="190" t="s">
        <v>146</v>
      </c>
    </row>
    <row r="3391" spans="1:14" x14ac:dyDescent="0.2">
      <c r="A3391" s="190">
        <v>814506</v>
      </c>
      <c r="B3391" s="190" t="s">
        <v>58</v>
      </c>
      <c r="C3391" s="190" t="s">
        <v>147</v>
      </c>
      <c r="D3391" s="190" t="s">
        <v>147</v>
      </c>
      <c r="E3391" s="190" t="s">
        <v>146</v>
      </c>
      <c r="F3391" s="190" t="s">
        <v>146</v>
      </c>
      <c r="G3391" s="190" t="s">
        <v>146</v>
      </c>
      <c r="H3391" s="190" t="s">
        <v>147</v>
      </c>
      <c r="I3391" s="190" t="s">
        <v>146</v>
      </c>
      <c r="J3391" s="190" t="s">
        <v>146</v>
      </c>
      <c r="K3391" s="190" t="s">
        <v>146</v>
      </c>
      <c r="L3391" s="190" t="s">
        <v>146</v>
      </c>
      <c r="M3391" s="190" t="s">
        <v>146</v>
      </c>
      <c r="N3391" s="190" t="s">
        <v>146</v>
      </c>
    </row>
    <row r="3392" spans="1:14" x14ac:dyDescent="0.2">
      <c r="A3392" s="190">
        <v>814507</v>
      </c>
      <c r="B3392" s="190" t="s">
        <v>58</v>
      </c>
      <c r="D3392" s="190" t="s">
        <v>147</v>
      </c>
      <c r="E3392" s="190" t="s">
        <v>146</v>
      </c>
      <c r="F3392" s="190" t="s">
        <v>147</v>
      </c>
      <c r="G3392" s="190" t="s">
        <v>146</v>
      </c>
      <c r="H3392" s="190" t="s">
        <v>147</v>
      </c>
      <c r="I3392" s="190" t="s">
        <v>146</v>
      </c>
      <c r="J3392" s="190" t="s">
        <v>146</v>
      </c>
      <c r="K3392" s="190" t="s">
        <v>146</v>
      </c>
      <c r="L3392" s="190" t="s">
        <v>146</v>
      </c>
      <c r="M3392" s="190" t="s">
        <v>146</v>
      </c>
      <c r="N3392" s="190" t="s">
        <v>146</v>
      </c>
    </row>
    <row r="3393" spans="1:14" x14ac:dyDescent="0.2">
      <c r="A3393" s="190">
        <v>814508</v>
      </c>
      <c r="B3393" s="190" t="s">
        <v>58</v>
      </c>
      <c r="C3393" s="190" t="s">
        <v>147</v>
      </c>
      <c r="D3393" s="190" t="s">
        <v>147</v>
      </c>
      <c r="E3393" s="190" t="s">
        <v>147</v>
      </c>
      <c r="F3393" s="190" t="s">
        <v>147</v>
      </c>
      <c r="G3393" s="190" t="s">
        <v>147</v>
      </c>
      <c r="H3393" s="190" t="s">
        <v>147</v>
      </c>
      <c r="I3393" s="190" t="s">
        <v>146</v>
      </c>
      <c r="J3393" s="190" t="s">
        <v>146</v>
      </c>
      <c r="K3393" s="190" t="s">
        <v>146</v>
      </c>
      <c r="L3393" s="190" t="s">
        <v>146</v>
      </c>
      <c r="M3393" s="190" t="s">
        <v>146</v>
      </c>
      <c r="N3393" s="190" t="s">
        <v>146</v>
      </c>
    </row>
    <row r="3394" spans="1:14" x14ac:dyDescent="0.2">
      <c r="A3394" s="190">
        <v>814509</v>
      </c>
      <c r="B3394" s="190" t="s">
        <v>58</v>
      </c>
      <c r="C3394" s="190" t="s">
        <v>147</v>
      </c>
      <c r="D3394" s="190" t="s">
        <v>147</v>
      </c>
      <c r="E3394" s="190" t="s">
        <v>147</v>
      </c>
      <c r="F3394" s="190" t="s">
        <v>147</v>
      </c>
      <c r="H3394" s="190" t="s">
        <v>147</v>
      </c>
      <c r="I3394" s="190" t="s">
        <v>146</v>
      </c>
      <c r="J3394" s="190" t="s">
        <v>146</v>
      </c>
      <c r="K3394" s="190" t="s">
        <v>146</v>
      </c>
      <c r="L3394" s="190" t="s">
        <v>146</v>
      </c>
      <c r="M3394" s="190" t="s">
        <v>146</v>
      </c>
      <c r="N3394" s="190" t="s">
        <v>146</v>
      </c>
    </row>
    <row r="3395" spans="1:14" x14ac:dyDescent="0.2">
      <c r="A3395" s="190">
        <v>807393</v>
      </c>
      <c r="B3395" s="190" t="s">
        <v>58</v>
      </c>
      <c r="C3395" s="190" t="s">
        <v>6147</v>
      </c>
      <c r="D3395" s="190" t="s">
        <v>6147</v>
      </c>
      <c r="E3395" s="190" t="s">
        <v>6147</v>
      </c>
      <c r="F3395" s="190" t="s">
        <v>6147</v>
      </c>
      <c r="G3395" s="190" t="s">
        <v>6147</v>
      </c>
      <c r="H3395" s="190" t="s">
        <v>6147</v>
      </c>
      <c r="I3395" s="190" t="s">
        <v>6147</v>
      </c>
      <c r="J3395" s="190" t="s">
        <v>6147</v>
      </c>
      <c r="K3395" s="190" t="s">
        <v>6147</v>
      </c>
      <c r="L3395" s="190" t="s">
        <v>6147</v>
      </c>
      <c r="M3395" s="190" t="s">
        <v>6147</v>
      </c>
      <c r="N3395" s="190" t="s">
        <v>6147</v>
      </c>
    </row>
    <row r="6394" spans="1:1" x14ac:dyDescent="0.2">
      <c r="A6394" s="192"/>
    </row>
    <row r="6395" spans="1:1" x14ac:dyDescent="0.2">
      <c r="A6395" s="192"/>
    </row>
    <row r="6396" spans="1:1" x14ac:dyDescent="0.2">
      <c r="A6396" s="192"/>
    </row>
    <row r="6397" spans="1:1" x14ac:dyDescent="0.2">
      <c r="A6397" s="192"/>
    </row>
    <row r="6398" spans="1:1" x14ac:dyDescent="0.2">
      <c r="A6398" s="192"/>
    </row>
    <row r="6399" spans="1:1" x14ac:dyDescent="0.2">
      <c r="A6399" s="192"/>
    </row>
    <row r="6400" spans="1:1" x14ac:dyDescent="0.2">
      <c r="A6400" s="192"/>
    </row>
    <row r="6401" spans="1:1" x14ac:dyDescent="0.2">
      <c r="A6401" s="192"/>
    </row>
    <row r="6402" spans="1:1" x14ac:dyDescent="0.2">
      <c r="A6402" s="192"/>
    </row>
    <row r="6403" spans="1:1" x14ac:dyDescent="0.2">
      <c r="A6403" s="192"/>
    </row>
    <row r="6404" spans="1:1" x14ac:dyDescent="0.2">
      <c r="A6404" s="192"/>
    </row>
    <row r="6405" spans="1:1" x14ac:dyDescent="0.2">
      <c r="A6405" s="192"/>
    </row>
    <row r="6406" spans="1:1" x14ac:dyDescent="0.2">
      <c r="A6406" s="192"/>
    </row>
    <row r="6407" spans="1:1" x14ac:dyDescent="0.2">
      <c r="A6407" s="192"/>
    </row>
    <row r="6408" spans="1:1" x14ac:dyDescent="0.2">
      <c r="A6408" s="192"/>
    </row>
    <row r="6409" spans="1:1" x14ac:dyDescent="0.2">
      <c r="A6409" s="192"/>
    </row>
    <row r="6410" spans="1:1" x14ac:dyDescent="0.2">
      <c r="A6410" s="192"/>
    </row>
    <row r="6411" spans="1:1" x14ac:dyDescent="0.2">
      <c r="A6411" s="192"/>
    </row>
    <row r="6412" spans="1:1" x14ac:dyDescent="0.2">
      <c r="A6412" s="192"/>
    </row>
    <row r="6413" spans="1:1" x14ac:dyDescent="0.2">
      <c r="A6413" s="192"/>
    </row>
    <row r="6414" spans="1:1" x14ac:dyDescent="0.2">
      <c r="A6414" s="192"/>
    </row>
    <row r="6415" spans="1:1" x14ac:dyDescent="0.2">
      <c r="A6415" s="192"/>
    </row>
    <row r="6416" spans="1:1" x14ac:dyDescent="0.2">
      <c r="A6416" s="192"/>
    </row>
    <row r="6417" spans="1:1" x14ac:dyDescent="0.2">
      <c r="A6417" s="192"/>
    </row>
    <row r="6418" spans="1:1" x14ac:dyDescent="0.2">
      <c r="A6418" s="192"/>
    </row>
    <row r="6419" spans="1:1" x14ac:dyDescent="0.2">
      <c r="A6419" s="192"/>
    </row>
    <row r="6420" spans="1:1" x14ac:dyDescent="0.2">
      <c r="A6420" s="192"/>
    </row>
    <row r="6421" spans="1:1" x14ac:dyDescent="0.2">
      <c r="A6421" s="192"/>
    </row>
    <row r="6422" spans="1:1" x14ac:dyDescent="0.2">
      <c r="A6422" s="192"/>
    </row>
    <row r="6423" spans="1:1" x14ac:dyDescent="0.2">
      <c r="A6423" s="192"/>
    </row>
    <row r="6424" spans="1:1" x14ac:dyDescent="0.2">
      <c r="A6424" s="192"/>
    </row>
    <row r="6425" spans="1:1" x14ac:dyDescent="0.2">
      <c r="A6425" s="192"/>
    </row>
    <row r="6426" spans="1:1" x14ac:dyDescent="0.2">
      <c r="A6426" s="192"/>
    </row>
    <row r="6427" spans="1:1" x14ac:dyDescent="0.2">
      <c r="A6427" s="192"/>
    </row>
    <row r="6428" spans="1:1" x14ac:dyDescent="0.2">
      <c r="A6428" s="192"/>
    </row>
    <row r="6429" spans="1:1" x14ac:dyDescent="0.2">
      <c r="A6429" s="192"/>
    </row>
    <row r="6430" spans="1:1" x14ac:dyDescent="0.2">
      <c r="A6430" s="192"/>
    </row>
    <row r="6431" spans="1:1" x14ac:dyDescent="0.2">
      <c r="A6431" s="192"/>
    </row>
    <row r="6432" spans="1:1" x14ac:dyDescent="0.2">
      <c r="A6432" s="192"/>
    </row>
    <row r="6433" spans="1:1" x14ac:dyDescent="0.2">
      <c r="A6433" s="192"/>
    </row>
    <row r="6434" spans="1:1" x14ac:dyDescent="0.2">
      <c r="A6434" s="192"/>
    </row>
    <row r="6435" spans="1:1" x14ac:dyDescent="0.2">
      <c r="A6435" s="192"/>
    </row>
    <row r="6436" spans="1:1" x14ac:dyDescent="0.2">
      <c r="A6436" s="192"/>
    </row>
    <row r="6437" spans="1:1" x14ac:dyDescent="0.2">
      <c r="A6437" s="192"/>
    </row>
    <row r="6438" spans="1:1" x14ac:dyDescent="0.2">
      <c r="A6438" s="192"/>
    </row>
    <row r="6439" spans="1:1" x14ac:dyDescent="0.2">
      <c r="A6439" s="192"/>
    </row>
    <row r="6440" spans="1:1" x14ac:dyDescent="0.2">
      <c r="A6440" s="192"/>
    </row>
    <row r="6441" spans="1:1" x14ac:dyDescent="0.2">
      <c r="A6441" s="192"/>
    </row>
    <row r="6442" spans="1:1" x14ac:dyDescent="0.2">
      <c r="A6442" s="192"/>
    </row>
    <row r="6443" spans="1:1" x14ac:dyDescent="0.2">
      <c r="A6443" s="192"/>
    </row>
    <row r="6444" spans="1:1" x14ac:dyDescent="0.2">
      <c r="A6444" s="192"/>
    </row>
    <row r="6445" spans="1:1" x14ac:dyDescent="0.2">
      <c r="A6445" s="192"/>
    </row>
    <row r="6446" spans="1:1" x14ac:dyDescent="0.2">
      <c r="A6446" s="192"/>
    </row>
    <row r="6447" spans="1:1" x14ac:dyDescent="0.2">
      <c r="A6447" s="192"/>
    </row>
    <row r="6448" spans="1:1" x14ac:dyDescent="0.2">
      <c r="A6448" s="192"/>
    </row>
    <row r="6449" spans="1:1" x14ac:dyDescent="0.2">
      <c r="A6449" s="192"/>
    </row>
    <row r="6450" spans="1:1" x14ac:dyDescent="0.2">
      <c r="A6450" s="192"/>
    </row>
    <row r="6451" spans="1:1" x14ac:dyDescent="0.2">
      <c r="A6451" s="192"/>
    </row>
    <row r="6452" spans="1:1" x14ac:dyDescent="0.2">
      <c r="A6452" s="192"/>
    </row>
    <row r="6453" spans="1:1" x14ac:dyDescent="0.2">
      <c r="A6453" s="192"/>
    </row>
    <row r="6454" spans="1:1" x14ac:dyDescent="0.2">
      <c r="A6454" s="192"/>
    </row>
    <row r="6455" spans="1:1" x14ac:dyDescent="0.2">
      <c r="A6455" s="192"/>
    </row>
    <row r="6456" spans="1:1" x14ac:dyDescent="0.2">
      <c r="A6456" s="192"/>
    </row>
    <row r="6457" spans="1:1" x14ac:dyDescent="0.2">
      <c r="A6457" s="192"/>
    </row>
    <row r="6458" spans="1:1" x14ac:dyDescent="0.2">
      <c r="A6458" s="192"/>
    </row>
    <row r="6459" spans="1:1" x14ac:dyDescent="0.2">
      <c r="A6459" s="192"/>
    </row>
    <row r="6460" spans="1:1" x14ac:dyDescent="0.2">
      <c r="A6460" s="192"/>
    </row>
    <row r="6461" spans="1:1" x14ac:dyDescent="0.2">
      <c r="A6461" s="192"/>
    </row>
    <row r="6462" spans="1:1" x14ac:dyDescent="0.2">
      <c r="A6462" s="192"/>
    </row>
    <row r="6463" spans="1:1" x14ac:dyDescent="0.2">
      <c r="A6463" s="192"/>
    </row>
    <row r="6464" spans="1:1" x14ac:dyDescent="0.2">
      <c r="A6464" s="192"/>
    </row>
    <row r="6465" spans="1:1" x14ac:dyDescent="0.2">
      <c r="A6465" s="192"/>
    </row>
    <row r="6466" spans="1:1" x14ac:dyDescent="0.2">
      <c r="A6466" s="192"/>
    </row>
    <row r="6467" spans="1:1" x14ac:dyDescent="0.2">
      <c r="A6467" s="192"/>
    </row>
    <row r="6468" spans="1:1" x14ac:dyDescent="0.2">
      <c r="A6468" s="192"/>
    </row>
    <row r="6469" spans="1:1" x14ac:dyDescent="0.2">
      <c r="A6469" s="192"/>
    </row>
    <row r="6470" spans="1:1" x14ac:dyDescent="0.2">
      <c r="A6470" s="192"/>
    </row>
    <row r="6471" spans="1:1" x14ac:dyDescent="0.2">
      <c r="A6471" s="192"/>
    </row>
    <row r="6472" spans="1:1" x14ac:dyDescent="0.2">
      <c r="A6472" s="192"/>
    </row>
    <row r="6473" spans="1:1" x14ac:dyDescent="0.2">
      <c r="A6473" s="192"/>
    </row>
    <row r="6474" spans="1:1" x14ac:dyDescent="0.2">
      <c r="A6474" s="192"/>
    </row>
    <row r="6475" spans="1:1" x14ac:dyDescent="0.2">
      <c r="A6475" s="192"/>
    </row>
    <row r="6476" spans="1:1" x14ac:dyDescent="0.2">
      <c r="A6476" s="192"/>
    </row>
    <row r="6477" spans="1:1" x14ac:dyDescent="0.2">
      <c r="A6477" s="192"/>
    </row>
    <row r="6478" spans="1:1" x14ac:dyDescent="0.2">
      <c r="A6478" s="192"/>
    </row>
    <row r="6479" spans="1:1" x14ac:dyDescent="0.2">
      <c r="A6479" s="192"/>
    </row>
    <row r="6480" spans="1:1" x14ac:dyDescent="0.2">
      <c r="A6480" s="192"/>
    </row>
    <row r="6481" spans="1:1" x14ac:dyDescent="0.2">
      <c r="A6481" s="192"/>
    </row>
    <row r="6482" spans="1:1" x14ac:dyDescent="0.2">
      <c r="A6482" s="192"/>
    </row>
    <row r="6483" spans="1:1" x14ac:dyDescent="0.2">
      <c r="A6483" s="192"/>
    </row>
    <row r="6484" spans="1:1" x14ac:dyDescent="0.2">
      <c r="A6484" s="192"/>
    </row>
    <row r="6485" spans="1:1" x14ac:dyDescent="0.2">
      <c r="A6485" s="192"/>
    </row>
    <row r="6486" spans="1:1" x14ac:dyDescent="0.2">
      <c r="A6486" s="192"/>
    </row>
    <row r="6487" spans="1:1" x14ac:dyDescent="0.2">
      <c r="A6487" s="192"/>
    </row>
    <row r="6488" spans="1:1" x14ac:dyDescent="0.2">
      <c r="A6488" s="192"/>
    </row>
    <row r="6489" spans="1:1" x14ac:dyDescent="0.2">
      <c r="A6489" s="192"/>
    </row>
    <row r="6490" spans="1:1" x14ac:dyDescent="0.2">
      <c r="A6490" s="192"/>
    </row>
    <row r="6491" spans="1:1" x14ac:dyDescent="0.2">
      <c r="A6491" s="192"/>
    </row>
    <row r="6492" spans="1:1" x14ac:dyDescent="0.2">
      <c r="A6492" s="192"/>
    </row>
    <row r="6493" spans="1:1" x14ac:dyDescent="0.2">
      <c r="A6493" s="192"/>
    </row>
    <row r="6494" spans="1:1" x14ac:dyDescent="0.2">
      <c r="A6494" s="192"/>
    </row>
    <row r="6495" spans="1:1" x14ac:dyDescent="0.2">
      <c r="A6495" s="192"/>
    </row>
    <row r="6496" spans="1:1" x14ac:dyDescent="0.2">
      <c r="A6496" s="192"/>
    </row>
    <row r="6497" spans="1:1" x14ac:dyDescent="0.2">
      <c r="A6497" s="192"/>
    </row>
    <row r="6498" spans="1:1" x14ac:dyDescent="0.2">
      <c r="A6498" s="192"/>
    </row>
    <row r="6499" spans="1:1" x14ac:dyDescent="0.2">
      <c r="A6499" s="192"/>
    </row>
    <row r="6500" spans="1:1" x14ac:dyDescent="0.2">
      <c r="A6500" s="192"/>
    </row>
    <row r="6501" spans="1:1" x14ac:dyDescent="0.2">
      <c r="A6501" s="192"/>
    </row>
    <row r="6502" spans="1:1" x14ac:dyDescent="0.2">
      <c r="A6502" s="192"/>
    </row>
    <row r="6503" spans="1:1" x14ac:dyDescent="0.2">
      <c r="A6503" s="192"/>
    </row>
    <row r="6504" spans="1:1" x14ac:dyDescent="0.2">
      <c r="A6504" s="192"/>
    </row>
    <row r="6505" spans="1:1" x14ac:dyDescent="0.2">
      <c r="A6505" s="192"/>
    </row>
    <row r="6506" spans="1:1" x14ac:dyDescent="0.2">
      <c r="A6506" s="192"/>
    </row>
    <row r="6507" spans="1:1" x14ac:dyDescent="0.2">
      <c r="A6507" s="192"/>
    </row>
    <row r="6508" spans="1:1" x14ac:dyDescent="0.2">
      <c r="A6508" s="192"/>
    </row>
    <row r="6509" spans="1:1" x14ac:dyDescent="0.2">
      <c r="A6509" s="192"/>
    </row>
    <row r="6510" spans="1:1" x14ac:dyDescent="0.2">
      <c r="A6510" s="192"/>
    </row>
    <row r="6511" spans="1:1" x14ac:dyDescent="0.2">
      <c r="A6511" s="192"/>
    </row>
    <row r="6512" spans="1:1" x14ac:dyDescent="0.2">
      <c r="A6512" s="192"/>
    </row>
    <row r="6513" spans="1:1" x14ac:dyDescent="0.2">
      <c r="A6513" s="192"/>
    </row>
    <row r="6514" spans="1:1" x14ac:dyDescent="0.2">
      <c r="A6514" s="192"/>
    </row>
    <row r="6515" spans="1:1" x14ac:dyDescent="0.2">
      <c r="A6515" s="192"/>
    </row>
    <row r="6516" spans="1:1" x14ac:dyDescent="0.2">
      <c r="A6516" s="192"/>
    </row>
    <row r="6517" spans="1:1" x14ac:dyDescent="0.2">
      <c r="A6517" s="192"/>
    </row>
    <row r="6518" spans="1:1" x14ac:dyDescent="0.2">
      <c r="A6518" s="192"/>
    </row>
    <row r="6519" spans="1:1" x14ac:dyDescent="0.2">
      <c r="A6519" s="192"/>
    </row>
    <row r="6520" spans="1:1" x14ac:dyDescent="0.2">
      <c r="A6520" s="192"/>
    </row>
    <row r="6521" spans="1:1" x14ac:dyDescent="0.2">
      <c r="A6521" s="192"/>
    </row>
    <row r="6522" spans="1:1" x14ac:dyDescent="0.2">
      <c r="A6522" s="192"/>
    </row>
    <row r="6523" spans="1:1" x14ac:dyDescent="0.2">
      <c r="A6523" s="192"/>
    </row>
    <row r="6524" spans="1:1" x14ac:dyDescent="0.2">
      <c r="A6524" s="192"/>
    </row>
    <row r="6525" spans="1:1" x14ac:dyDescent="0.2">
      <c r="A6525" s="192"/>
    </row>
    <row r="6526" spans="1:1" x14ac:dyDescent="0.2">
      <c r="A6526" s="192"/>
    </row>
    <row r="6527" spans="1:1" x14ac:dyDescent="0.2">
      <c r="A6527" s="192"/>
    </row>
    <row r="6528" spans="1:1" x14ac:dyDescent="0.2">
      <c r="A6528" s="192"/>
    </row>
    <row r="6529" spans="1:1" x14ac:dyDescent="0.2">
      <c r="A6529" s="192"/>
    </row>
    <row r="6530" spans="1:1" x14ac:dyDescent="0.2">
      <c r="A6530" s="192"/>
    </row>
    <row r="6531" spans="1:1" x14ac:dyDescent="0.2">
      <c r="A6531" s="192"/>
    </row>
    <row r="6532" spans="1:1" x14ac:dyDescent="0.2">
      <c r="A6532" s="192"/>
    </row>
    <row r="6533" spans="1:1" x14ac:dyDescent="0.2">
      <c r="A6533" s="192"/>
    </row>
    <row r="6534" spans="1:1" x14ac:dyDescent="0.2">
      <c r="A6534" s="192"/>
    </row>
    <row r="6535" spans="1:1" x14ac:dyDescent="0.2">
      <c r="A6535" s="192"/>
    </row>
    <row r="6536" spans="1:1" x14ac:dyDescent="0.2">
      <c r="A6536" s="192"/>
    </row>
    <row r="6537" spans="1:1" x14ac:dyDescent="0.2">
      <c r="A6537" s="192"/>
    </row>
    <row r="6538" spans="1:1" x14ac:dyDescent="0.2">
      <c r="A6538" s="192"/>
    </row>
    <row r="6539" spans="1:1" x14ac:dyDescent="0.2">
      <c r="A6539" s="192"/>
    </row>
    <row r="6540" spans="1:1" x14ac:dyDescent="0.2">
      <c r="A6540" s="192"/>
    </row>
    <row r="6541" spans="1:1" x14ac:dyDescent="0.2">
      <c r="A6541" s="192"/>
    </row>
    <row r="6542" spans="1:1" x14ac:dyDescent="0.2">
      <c r="A6542" s="192"/>
    </row>
    <row r="6543" spans="1:1" x14ac:dyDescent="0.2">
      <c r="A6543" s="192"/>
    </row>
    <row r="6544" spans="1:1" x14ac:dyDescent="0.2">
      <c r="A6544" s="192"/>
    </row>
    <row r="6545" spans="1:1" x14ac:dyDescent="0.2">
      <c r="A6545" s="192"/>
    </row>
    <row r="6546" spans="1:1" x14ac:dyDescent="0.2">
      <c r="A6546" s="192"/>
    </row>
    <row r="6547" spans="1:1" x14ac:dyDescent="0.2">
      <c r="A6547" s="192"/>
    </row>
    <row r="6548" spans="1:1" x14ac:dyDescent="0.2">
      <c r="A6548" s="192"/>
    </row>
    <row r="6549" spans="1:1" x14ac:dyDescent="0.2">
      <c r="A6549" s="192"/>
    </row>
    <row r="6550" spans="1:1" x14ac:dyDescent="0.2">
      <c r="A6550" s="192"/>
    </row>
    <row r="6551" spans="1:1" x14ac:dyDescent="0.2">
      <c r="A6551" s="192"/>
    </row>
    <row r="6552" spans="1:1" x14ac:dyDescent="0.2">
      <c r="A6552" s="192"/>
    </row>
    <row r="6553" spans="1:1" x14ac:dyDescent="0.2">
      <c r="A6553" s="192"/>
    </row>
    <row r="6554" spans="1:1" x14ac:dyDescent="0.2">
      <c r="A6554" s="192"/>
    </row>
    <row r="6555" spans="1:1" x14ac:dyDescent="0.2">
      <c r="A6555" s="192"/>
    </row>
    <row r="6556" spans="1:1" x14ac:dyDescent="0.2">
      <c r="A6556" s="192"/>
    </row>
    <row r="6557" spans="1:1" x14ac:dyDescent="0.2">
      <c r="A6557" s="192"/>
    </row>
    <row r="6558" spans="1:1" x14ac:dyDescent="0.2">
      <c r="A6558" s="192"/>
    </row>
    <row r="6559" spans="1:1" x14ac:dyDescent="0.2">
      <c r="A6559" s="192"/>
    </row>
    <row r="6560" spans="1:1" x14ac:dyDescent="0.2">
      <c r="A6560" s="192"/>
    </row>
    <row r="6561" spans="1:1" x14ac:dyDescent="0.2">
      <c r="A6561" s="192"/>
    </row>
    <row r="6562" spans="1:1" x14ac:dyDescent="0.2">
      <c r="A6562" s="192"/>
    </row>
    <row r="6563" spans="1:1" x14ac:dyDescent="0.2">
      <c r="A6563" s="192"/>
    </row>
    <row r="6564" spans="1:1" x14ac:dyDescent="0.2">
      <c r="A6564" s="192"/>
    </row>
    <row r="6565" spans="1:1" x14ac:dyDescent="0.2">
      <c r="A6565" s="192"/>
    </row>
    <row r="6566" spans="1:1" x14ac:dyDescent="0.2">
      <c r="A6566" s="192"/>
    </row>
    <row r="6567" spans="1:1" x14ac:dyDescent="0.2">
      <c r="A6567" s="192"/>
    </row>
    <row r="6568" spans="1:1" x14ac:dyDescent="0.2">
      <c r="A6568" s="192"/>
    </row>
    <row r="6569" spans="1:1" x14ac:dyDescent="0.2">
      <c r="A6569" s="192"/>
    </row>
    <row r="6570" spans="1:1" x14ac:dyDescent="0.2">
      <c r="A6570" s="192"/>
    </row>
    <row r="6571" spans="1:1" x14ac:dyDescent="0.2">
      <c r="A6571" s="192"/>
    </row>
    <row r="6572" spans="1:1" x14ac:dyDescent="0.2">
      <c r="A6572" s="192"/>
    </row>
    <row r="6573" spans="1:1" x14ac:dyDescent="0.2">
      <c r="A6573" s="192"/>
    </row>
    <row r="6574" spans="1:1" x14ac:dyDescent="0.2">
      <c r="A6574" s="192"/>
    </row>
    <row r="6575" spans="1:1" x14ac:dyDescent="0.2">
      <c r="A6575" s="192"/>
    </row>
    <row r="6576" spans="1:1" x14ac:dyDescent="0.2">
      <c r="A6576" s="192"/>
    </row>
    <row r="6577" spans="1:1" x14ac:dyDescent="0.2">
      <c r="A6577" s="192"/>
    </row>
    <row r="6578" spans="1:1" x14ac:dyDescent="0.2">
      <c r="A6578" s="192"/>
    </row>
    <row r="6579" spans="1:1" x14ac:dyDescent="0.2">
      <c r="A6579" s="192"/>
    </row>
    <row r="6580" spans="1:1" x14ac:dyDescent="0.2">
      <c r="A6580" s="192"/>
    </row>
    <row r="6581" spans="1:1" x14ac:dyDescent="0.2">
      <c r="A6581" s="192"/>
    </row>
    <row r="6582" spans="1:1" x14ac:dyDescent="0.2">
      <c r="A6582" s="192"/>
    </row>
    <row r="6583" spans="1:1" x14ac:dyDescent="0.2">
      <c r="A6583" s="192"/>
    </row>
    <row r="6584" spans="1:1" x14ac:dyDescent="0.2">
      <c r="A6584" s="192"/>
    </row>
    <row r="6585" spans="1:1" x14ac:dyDescent="0.2">
      <c r="A6585" s="192"/>
    </row>
    <row r="6586" spans="1:1" x14ac:dyDescent="0.2">
      <c r="A6586" s="192"/>
    </row>
    <row r="6587" spans="1:1" x14ac:dyDescent="0.2">
      <c r="A6587" s="192"/>
    </row>
    <row r="6588" spans="1:1" x14ac:dyDescent="0.2">
      <c r="A6588" s="192"/>
    </row>
    <row r="6589" spans="1:1" x14ac:dyDescent="0.2">
      <c r="A6589" s="192"/>
    </row>
    <row r="6590" spans="1:1" x14ac:dyDescent="0.2">
      <c r="A6590" s="192"/>
    </row>
    <row r="6591" spans="1:1" x14ac:dyDescent="0.2">
      <c r="A6591" s="192"/>
    </row>
    <row r="6592" spans="1:1" x14ac:dyDescent="0.2">
      <c r="A6592" s="192"/>
    </row>
    <row r="6593" spans="1:1" x14ac:dyDescent="0.2">
      <c r="A6593" s="192"/>
    </row>
    <row r="6594" spans="1:1" x14ac:dyDescent="0.2">
      <c r="A6594" s="192"/>
    </row>
    <row r="6595" spans="1:1" x14ac:dyDescent="0.2">
      <c r="A6595" s="192"/>
    </row>
    <row r="6596" spans="1:1" x14ac:dyDescent="0.2">
      <c r="A6596" s="192"/>
    </row>
    <row r="6597" spans="1:1" x14ac:dyDescent="0.2">
      <c r="A6597" s="192"/>
    </row>
    <row r="6598" spans="1:1" x14ac:dyDescent="0.2">
      <c r="A6598" s="192"/>
    </row>
    <row r="6599" spans="1:1" x14ac:dyDescent="0.2">
      <c r="A6599" s="192"/>
    </row>
    <row r="6600" spans="1:1" x14ac:dyDescent="0.2">
      <c r="A6600" s="192"/>
    </row>
    <row r="6601" spans="1:1" x14ac:dyDescent="0.2">
      <c r="A6601" s="192"/>
    </row>
    <row r="6602" spans="1:1" x14ac:dyDescent="0.2">
      <c r="A6602" s="192"/>
    </row>
    <row r="6603" spans="1:1" x14ac:dyDescent="0.2">
      <c r="A6603" s="192"/>
    </row>
    <row r="6604" spans="1:1" x14ac:dyDescent="0.2">
      <c r="A6604" s="192"/>
    </row>
    <row r="6605" spans="1:1" x14ac:dyDescent="0.2">
      <c r="A6605" s="192"/>
    </row>
    <row r="6606" spans="1:1" x14ac:dyDescent="0.2">
      <c r="A6606" s="192"/>
    </row>
    <row r="6607" spans="1:1" x14ac:dyDescent="0.2">
      <c r="A6607" s="192"/>
    </row>
    <row r="6608" spans="1:1" x14ac:dyDescent="0.2">
      <c r="A6608" s="192"/>
    </row>
    <row r="6609" spans="1:1" x14ac:dyDescent="0.2">
      <c r="A6609" s="192"/>
    </row>
    <row r="6610" spans="1:1" x14ac:dyDescent="0.2">
      <c r="A6610" s="192"/>
    </row>
    <row r="6611" spans="1:1" x14ac:dyDescent="0.2">
      <c r="A6611" s="192"/>
    </row>
    <row r="6612" spans="1:1" x14ac:dyDescent="0.2">
      <c r="A6612" s="192"/>
    </row>
    <row r="6613" spans="1:1" x14ac:dyDescent="0.2">
      <c r="A6613" s="192"/>
    </row>
    <row r="6614" spans="1:1" x14ac:dyDescent="0.2">
      <c r="A6614" s="192"/>
    </row>
    <row r="6615" spans="1:1" x14ac:dyDescent="0.2">
      <c r="A6615" s="192"/>
    </row>
    <row r="6616" spans="1:1" x14ac:dyDescent="0.2">
      <c r="A6616" s="192"/>
    </row>
    <row r="6617" spans="1:1" x14ac:dyDescent="0.2">
      <c r="A6617" s="192"/>
    </row>
    <row r="6618" spans="1:1" x14ac:dyDescent="0.2">
      <c r="A6618" s="192"/>
    </row>
    <row r="6619" spans="1:1" x14ac:dyDescent="0.2">
      <c r="A6619" s="192"/>
    </row>
    <row r="6620" spans="1:1" x14ac:dyDescent="0.2">
      <c r="A6620" s="192"/>
    </row>
    <row r="6621" spans="1:1" x14ac:dyDescent="0.2">
      <c r="A6621" s="192"/>
    </row>
    <row r="6622" spans="1:1" x14ac:dyDescent="0.2">
      <c r="A6622" s="192"/>
    </row>
    <row r="6623" spans="1:1" x14ac:dyDescent="0.2">
      <c r="A6623" s="192"/>
    </row>
    <row r="6624" spans="1:1" x14ac:dyDescent="0.2">
      <c r="A6624" s="192"/>
    </row>
    <row r="6625" spans="1:1" x14ac:dyDescent="0.2">
      <c r="A6625" s="192"/>
    </row>
    <row r="6626" spans="1:1" x14ac:dyDescent="0.2">
      <c r="A6626" s="192"/>
    </row>
    <row r="6627" spans="1:1" x14ac:dyDescent="0.2">
      <c r="A6627" s="192"/>
    </row>
    <row r="6628" spans="1:1" x14ac:dyDescent="0.2">
      <c r="A6628" s="192"/>
    </row>
    <row r="6629" spans="1:1" x14ac:dyDescent="0.2">
      <c r="A6629" s="192"/>
    </row>
    <row r="6630" spans="1:1" x14ac:dyDescent="0.2">
      <c r="A6630" s="192"/>
    </row>
    <row r="6631" spans="1:1" x14ac:dyDescent="0.2">
      <c r="A6631" s="192"/>
    </row>
    <row r="6632" spans="1:1" x14ac:dyDescent="0.2">
      <c r="A6632" s="192"/>
    </row>
    <row r="6636" spans="1:1" x14ac:dyDescent="0.2">
      <c r="A6636" s="192"/>
    </row>
  </sheetData>
  <sheetProtection algorithmName="SHA-512" hashValue="PYZ+VXunMtj+xOa5tORAHBpZCTGmGL4GQjWqnEhosGD5eT/3YYGci48OkxCn7+MgYlZMa2TSw9RyzFx//tlDgA==" saltValue="ogkb4jocw/P3TielaTeKhA==" spinCount="100000" sheet="1" selectLockedCells="1" selectUnlockedCells="1"/>
  <conditionalFormatting sqref="A1">
    <cfRule type="duplicateValues" dxfId="13" priority="13"/>
  </conditionalFormatting>
  <conditionalFormatting sqref="A6335:A6388">
    <cfRule type="duplicateValues" dxfId="12" priority="12"/>
  </conditionalFormatting>
  <conditionalFormatting sqref="A6550">
    <cfRule type="duplicateValues" dxfId="11" priority="10"/>
  </conditionalFormatting>
  <conditionalFormatting sqref="A6550">
    <cfRule type="duplicateValues" dxfId="10" priority="11"/>
  </conditionalFormatting>
  <conditionalFormatting sqref="A1 A6637:A1048576 A3:A6632">
    <cfRule type="duplicateValues" dxfId="9" priority="9"/>
  </conditionalFormatting>
  <conditionalFormatting sqref="A6394:A6632">
    <cfRule type="duplicateValues" dxfId="8" priority="14"/>
  </conditionalFormatting>
  <conditionalFormatting sqref="A6633">
    <cfRule type="duplicateValues" dxfId="7" priority="8"/>
  </conditionalFormatting>
  <conditionalFormatting sqref="A6634">
    <cfRule type="duplicateValues" dxfId="6" priority="7"/>
  </conditionalFormatting>
  <conditionalFormatting sqref="A6635">
    <cfRule type="duplicateValues" dxfId="5" priority="6"/>
  </conditionalFormatting>
  <conditionalFormatting sqref="A6636">
    <cfRule type="duplicateValues" dxfId="4" priority="4"/>
  </conditionalFormatting>
  <conditionalFormatting sqref="A6636">
    <cfRule type="duplicateValues" dxfId="3" priority="5"/>
  </conditionalFormatting>
  <conditionalFormatting sqref="A1:XFD1 U2:XFD2 A3:XFD1048576">
    <cfRule type="containsText" dxfId="2" priority="3" operator="containsText" text="tt">
      <formula>NOT(ISERROR(SEARCH("tt",A1)))</formula>
    </cfRule>
  </conditionalFormatting>
  <conditionalFormatting sqref="A2">
    <cfRule type="duplicateValues" dxfId="1" priority="2"/>
  </conditionalFormatting>
  <conditionalFormatting sqref="A2:T2">
    <cfRule type="containsText" dxfId="0" priority="1" operator="containsText" text="tt">
      <formula>NOT(ISERROR(SEARCH("tt",A2)))</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B3396"/>
  <sheetViews>
    <sheetView rightToLeft="1" workbookViewId="0">
      <pane xSplit="2" ySplit="2" topLeftCell="C2777" activePane="bottomRight" state="frozen"/>
      <selection pane="topRight" activeCell="C1" sqref="C1"/>
      <selection pane="bottomLeft" activeCell="A2" sqref="A2"/>
      <selection pane="bottomRight" sqref="A1:XFD1048576"/>
    </sheetView>
  </sheetViews>
  <sheetFormatPr defaultColWidth="9" defaultRowHeight="14.25" x14ac:dyDescent="0.2"/>
  <cols>
    <col min="1" max="1" width="11.125" style="190" bestFit="1" customWidth="1"/>
    <col min="2" max="2" width="24.5" style="190" bestFit="1" customWidth="1"/>
    <col min="3" max="3" width="18.5" style="190" bestFit="1" customWidth="1"/>
    <col min="4" max="4" width="20.5" style="190" bestFit="1" customWidth="1"/>
    <col min="5" max="5" width="6.5" style="190" bestFit="1" customWidth="1"/>
    <col min="6" max="6" width="10.5" style="193" bestFit="1" customWidth="1"/>
    <col min="7" max="7" width="13.375" style="190" bestFit="1" customWidth="1"/>
    <col min="8" max="8" width="12" style="190" bestFit="1" customWidth="1"/>
    <col min="9" max="9" width="9.625" style="190" bestFit="1" customWidth="1"/>
    <col min="10" max="10" width="27" style="190" bestFit="1" customWidth="1"/>
    <col min="11" max="11" width="11.375" style="190" bestFit="1" customWidth="1"/>
    <col min="12" max="12" width="9.5" style="190" bestFit="1" customWidth="1"/>
    <col min="13" max="13" width="12.625" style="190" bestFit="1" customWidth="1"/>
    <col min="14" max="14" width="10.5" style="190" bestFit="1" customWidth="1"/>
    <col min="15" max="15" width="7.375" style="190" bestFit="1" customWidth="1"/>
    <col min="16" max="16" width="11.5" style="190" bestFit="1" customWidth="1"/>
    <col min="17" max="17" width="12.375" style="190" bestFit="1" customWidth="1"/>
    <col min="18" max="23" width="18.5" style="190" bestFit="1" customWidth="1"/>
    <col min="24" max="24" width="36.125" style="190" bestFit="1" customWidth="1"/>
    <col min="25" max="25" width="5.5" style="191" bestFit="1" customWidth="1"/>
    <col min="26" max="26" width="15.5" style="191" customWidth="1"/>
    <col min="27" max="27" width="45.125" style="191" customWidth="1"/>
    <col min="28" max="29" width="13.5" style="191" customWidth="1"/>
    <col min="30" max="16384" width="9" style="191"/>
  </cols>
  <sheetData>
    <row r="1" spans="1:28" x14ac:dyDescent="0.2">
      <c r="A1" s="190">
        <v>1</v>
      </c>
      <c r="B1" s="190">
        <v>2</v>
      </c>
      <c r="C1" s="190">
        <v>3</v>
      </c>
      <c r="D1" s="190">
        <v>4</v>
      </c>
      <c r="E1" s="190">
        <v>5</v>
      </c>
      <c r="F1" s="193">
        <v>6</v>
      </c>
      <c r="G1" s="190">
        <v>7</v>
      </c>
      <c r="H1" s="190">
        <v>8</v>
      </c>
      <c r="I1" s="190">
        <v>9</v>
      </c>
      <c r="J1" s="190">
        <v>10</v>
      </c>
      <c r="K1" s="190">
        <v>11</v>
      </c>
      <c r="L1" s="190">
        <v>12</v>
      </c>
      <c r="M1" s="190">
        <v>13</v>
      </c>
      <c r="N1" s="190">
        <v>14</v>
      </c>
      <c r="O1" s="190">
        <v>15</v>
      </c>
      <c r="P1" s="190">
        <v>16</v>
      </c>
      <c r="Q1" s="190">
        <v>17</v>
      </c>
      <c r="R1" s="190">
        <v>18</v>
      </c>
      <c r="S1" s="190">
        <v>19</v>
      </c>
      <c r="T1" s="190">
        <v>20</v>
      </c>
      <c r="U1" s="190">
        <v>21</v>
      </c>
      <c r="V1" s="190">
        <v>22</v>
      </c>
      <c r="W1" s="190">
        <v>23</v>
      </c>
      <c r="X1" s="190">
        <v>24</v>
      </c>
      <c r="AB1" s="191">
        <v>29</v>
      </c>
    </row>
    <row r="2" spans="1:28" x14ac:dyDescent="0.2">
      <c r="A2" s="190" t="s">
        <v>2</v>
      </c>
      <c r="B2" s="190" t="s">
        <v>3</v>
      </c>
      <c r="C2" s="190" t="s">
        <v>4</v>
      </c>
      <c r="D2" s="190" t="s">
        <v>5</v>
      </c>
      <c r="E2" s="190" t="s">
        <v>11</v>
      </c>
      <c r="F2" s="193" t="s">
        <v>48</v>
      </c>
      <c r="G2" s="190" t="s">
        <v>6</v>
      </c>
      <c r="H2" s="190" t="s">
        <v>10</v>
      </c>
      <c r="I2" s="190" t="s">
        <v>9</v>
      </c>
      <c r="J2" s="190" t="s">
        <v>12</v>
      </c>
      <c r="K2" s="190" t="s">
        <v>13</v>
      </c>
      <c r="L2" s="190" t="s">
        <v>14</v>
      </c>
      <c r="M2" s="190" t="s">
        <v>16</v>
      </c>
      <c r="N2" s="190" t="s">
        <v>699</v>
      </c>
      <c r="O2" s="190" t="s">
        <v>0</v>
      </c>
      <c r="P2" s="190" t="s">
        <v>700</v>
      </c>
      <c r="Q2" s="190" t="s">
        <v>153</v>
      </c>
      <c r="R2" s="190" t="s">
        <v>730</v>
      </c>
      <c r="S2" s="190" t="s">
        <v>738</v>
      </c>
      <c r="T2" s="190" t="s">
        <v>731</v>
      </c>
      <c r="U2" s="190" t="s">
        <v>739</v>
      </c>
      <c r="V2" s="190" t="s">
        <v>804</v>
      </c>
      <c r="W2" s="190" t="s">
        <v>6156</v>
      </c>
      <c r="AB2" s="191">
        <v>1</v>
      </c>
    </row>
    <row r="3" spans="1:28" ht="17.25" customHeight="1" x14ac:dyDescent="0.2">
      <c r="A3" s="190">
        <v>808883</v>
      </c>
      <c r="B3" s="190" t="s">
        <v>4632</v>
      </c>
      <c r="C3" s="190" t="s">
        <v>94</v>
      </c>
      <c r="D3" s="190" t="s">
        <v>5736</v>
      </c>
      <c r="E3" s="190" t="s">
        <v>143</v>
      </c>
      <c r="F3" s="193">
        <v>26018</v>
      </c>
      <c r="G3" s="190" t="s">
        <v>244</v>
      </c>
      <c r="H3" s="190" t="s">
        <v>824</v>
      </c>
      <c r="I3" s="190" t="s">
        <v>58</v>
      </c>
      <c r="Q3" s="190">
        <v>2000</v>
      </c>
      <c r="R3" s="190" t="s">
        <v>6148</v>
      </c>
      <c r="S3" s="190" t="s">
        <v>6148</v>
      </c>
      <c r="U3" s="190" t="s">
        <v>6148</v>
      </c>
      <c r="V3" s="190" t="s">
        <v>6148</v>
      </c>
      <c r="W3" s="190" t="s">
        <v>6148</v>
      </c>
      <c r="X3" s="190" t="s">
        <v>6149</v>
      </c>
    </row>
    <row r="4" spans="1:28" ht="17.25" customHeight="1" x14ac:dyDescent="0.2">
      <c r="A4" s="190">
        <v>810558</v>
      </c>
      <c r="B4" s="190" t="s">
        <v>4953</v>
      </c>
      <c r="C4" s="190" t="s">
        <v>3667</v>
      </c>
      <c r="D4" s="190" t="s">
        <v>382</v>
      </c>
      <c r="E4" s="190" t="s">
        <v>143</v>
      </c>
      <c r="F4" s="193">
        <v>30934</v>
      </c>
      <c r="G4" s="190" t="s">
        <v>244</v>
      </c>
      <c r="H4" s="190" t="s">
        <v>824</v>
      </c>
      <c r="I4" s="190" t="s">
        <v>58</v>
      </c>
      <c r="Q4" s="190">
        <v>2000</v>
      </c>
      <c r="R4" s="190" t="s">
        <v>6148</v>
      </c>
      <c r="S4" s="190" t="s">
        <v>6148</v>
      </c>
      <c r="U4" s="190" t="s">
        <v>6148</v>
      </c>
      <c r="V4" s="190" t="s">
        <v>6148</v>
      </c>
      <c r="W4" s="190" t="s">
        <v>6148</v>
      </c>
      <c r="X4" s="190" t="s">
        <v>6149</v>
      </c>
    </row>
    <row r="5" spans="1:28" ht="17.25" customHeight="1" x14ac:dyDescent="0.2">
      <c r="A5" s="190">
        <v>809226</v>
      </c>
      <c r="B5" s="190" t="s">
        <v>4689</v>
      </c>
      <c r="C5" s="190" t="s">
        <v>110</v>
      </c>
      <c r="D5" s="190" t="s">
        <v>1195</v>
      </c>
      <c r="E5" s="190" t="s">
        <v>143</v>
      </c>
      <c r="F5" s="193">
        <v>31757</v>
      </c>
      <c r="G5" s="190" t="s">
        <v>246</v>
      </c>
      <c r="H5" s="190" t="s">
        <v>824</v>
      </c>
      <c r="I5" s="190" t="s">
        <v>58</v>
      </c>
      <c r="Q5" s="190">
        <v>2000</v>
      </c>
      <c r="R5" s="190" t="s">
        <v>6148</v>
      </c>
      <c r="S5" s="190" t="s">
        <v>6148</v>
      </c>
      <c r="U5" s="190" t="s">
        <v>6148</v>
      </c>
      <c r="V5" s="190" t="s">
        <v>6148</v>
      </c>
      <c r="W5" s="190" t="s">
        <v>6148</v>
      </c>
      <c r="X5" s="190" t="s">
        <v>6149</v>
      </c>
    </row>
    <row r="6" spans="1:28" ht="17.25" customHeight="1" x14ac:dyDescent="0.2">
      <c r="A6" s="190">
        <v>809229</v>
      </c>
      <c r="B6" s="190" t="s">
        <v>4690</v>
      </c>
      <c r="C6" s="190" t="s">
        <v>600</v>
      </c>
      <c r="D6" s="190" t="s">
        <v>5876</v>
      </c>
      <c r="E6" s="190" t="s">
        <v>143</v>
      </c>
      <c r="F6" s="193">
        <v>33979</v>
      </c>
      <c r="G6" s="190" t="s">
        <v>244</v>
      </c>
      <c r="H6" s="190" t="s">
        <v>824</v>
      </c>
      <c r="I6" s="190" t="s">
        <v>58</v>
      </c>
      <c r="Q6" s="190">
        <v>2000</v>
      </c>
      <c r="R6" s="190" t="s">
        <v>6148</v>
      </c>
      <c r="S6" s="190" t="s">
        <v>6148</v>
      </c>
      <c r="U6" s="190" t="s">
        <v>6148</v>
      </c>
      <c r="V6" s="190" t="s">
        <v>6148</v>
      </c>
      <c r="W6" s="190" t="s">
        <v>6148</v>
      </c>
      <c r="X6" s="190" t="s">
        <v>6149</v>
      </c>
    </row>
    <row r="7" spans="1:28" ht="17.25" customHeight="1" x14ac:dyDescent="0.2">
      <c r="A7" s="190">
        <v>809108</v>
      </c>
      <c r="B7" s="190" t="s">
        <v>4674</v>
      </c>
      <c r="C7" s="190" t="s">
        <v>625</v>
      </c>
      <c r="D7" s="190" t="s">
        <v>546</v>
      </c>
      <c r="E7" s="190" t="s">
        <v>143</v>
      </c>
      <c r="F7" s="193">
        <v>34516</v>
      </c>
      <c r="G7" s="190" t="s">
        <v>5630</v>
      </c>
      <c r="H7" s="190" t="s">
        <v>824</v>
      </c>
      <c r="I7" s="190" t="s">
        <v>58</v>
      </c>
      <c r="Q7" s="190">
        <v>2000</v>
      </c>
      <c r="R7" s="190" t="s">
        <v>6148</v>
      </c>
      <c r="S7" s="190" t="s">
        <v>6148</v>
      </c>
      <c r="U7" s="190" t="s">
        <v>6148</v>
      </c>
      <c r="V7" s="190" t="s">
        <v>6148</v>
      </c>
      <c r="W7" s="190" t="s">
        <v>6148</v>
      </c>
      <c r="X7" s="190" t="s">
        <v>6149</v>
      </c>
    </row>
    <row r="8" spans="1:28" ht="17.25" customHeight="1" x14ac:dyDescent="0.2">
      <c r="A8" s="190">
        <v>807592</v>
      </c>
      <c r="B8" s="190" t="s">
        <v>4458</v>
      </c>
      <c r="C8" s="190" t="s">
        <v>361</v>
      </c>
      <c r="D8" s="190" t="s">
        <v>175</v>
      </c>
      <c r="E8" s="190" t="s">
        <v>143</v>
      </c>
      <c r="F8" s="193">
        <v>35071</v>
      </c>
      <c r="G8" s="190" t="s">
        <v>244</v>
      </c>
      <c r="H8" s="190" t="s">
        <v>824</v>
      </c>
      <c r="I8" s="190" t="s">
        <v>58</v>
      </c>
      <c r="Q8" s="190">
        <v>2000</v>
      </c>
      <c r="R8" s="190" t="s">
        <v>6148</v>
      </c>
      <c r="S8" s="190" t="s">
        <v>6148</v>
      </c>
      <c r="U8" s="190" t="s">
        <v>6148</v>
      </c>
      <c r="V8" s="190" t="s">
        <v>6148</v>
      </c>
      <c r="W8" s="190" t="s">
        <v>6148</v>
      </c>
      <c r="X8" s="190" t="s">
        <v>6149</v>
      </c>
    </row>
    <row r="9" spans="1:28" ht="17.25" customHeight="1" x14ac:dyDescent="0.2">
      <c r="A9" s="190">
        <v>806929</v>
      </c>
      <c r="B9" s="190" t="s">
        <v>4381</v>
      </c>
      <c r="C9" s="190" t="s">
        <v>374</v>
      </c>
      <c r="D9" s="190" t="s">
        <v>137</v>
      </c>
      <c r="E9" s="190" t="s">
        <v>143</v>
      </c>
      <c r="F9" s="193">
        <v>35796</v>
      </c>
      <c r="G9" s="190" t="s">
        <v>5783</v>
      </c>
      <c r="H9" s="190" t="s">
        <v>824</v>
      </c>
      <c r="I9" s="190" t="s">
        <v>58</v>
      </c>
      <c r="Q9" s="190">
        <v>2000</v>
      </c>
      <c r="R9" s="190" t="s">
        <v>6148</v>
      </c>
      <c r="S9" s="190" t="s">
        <v>6148</v>
      </c>
      <c r="U9" s="190" t="s">
        <v>6148</v>
      </c>
      <c r="V9" s="190" t="s">
        <v>6148</v>
      </c>
      <c r="W9" s="190" t="s">
        <v>6148</v>
      </c>
      <c r="X9" s="190" t="s">
        <v>6149</v>
      </c>
    </row>
    <row r="10" spans="1:28" ht="17.25" customHeight="1" x14ac:dyDescent="0.2">
      <c r="A10" s="190">
        <v>809498</v>
      </c>
      <c r="B10" s="190" t="s">
        <v>4737</v>
      </c>
      <c r="C10" s="190" t="s">
        <v>118</v>
      </c>
      <c r="D10" s="190" t="s">
        <v>3347</v>
      </c>
      <c r="E10" s="190" t="s">
        <v>143</v>
      </c>
      <c r="F10" s="193">
        <v>35940</v>
      </c>
      <c r="G10" s="190" t="s">
        <v>956</v>
      </c>
      <c r="H10" s="190" t="s">
        <v>824</v>
      </c>
      <c r="I10" s="190" t="s">
        <v>58</v>
      </c>
      <c r="Q10" s="190">
        <v>2000</v>
      </c>
      <c r="R10" s="190" t="s">
        <v>6148</v>
      </c>
      <c r="S10" s="190" t="s">
        <v>6148</v>
      </c>
      <c r="U10" s="190" t="s">
        <v>6148</v>
      </c>
      <c r="V10" s="190" t="s">
        <v>6148</v>
      </c>
      <c r="W10" s="190" t="s">
        <v>6148</v>
      </c>
      <c r="X10" s="190" t="s">
        <v>6149</v>
      </c>
    </row>
    <row r="11" spans="1:28" ht="17.25" customHeight="1" x14ac:dyDescent="0.2">
      <c r="A11" s="190">
        <v>808498</v>
      </c>
      <c r="B11" s="190" t="s">
        <v>4570</v>
      </c>
      <c r="C11" s="190" t="s">
        <v>5698</v>
      </c>
      <c r="D11" s="190" t="s">
        <v>5699</v>
      </c>
      <c r="E11" s="190" t="s">
        <v>143</v>
      </c>
      <c r="F11" s="193">
        <v>36161</v>
      </c>
      <c r="G11" s="190" t="s">
        <v>827</v>
      </c>
      <c r="H11" s="190" t="s">
        <v>824</v>
      </c>
      <c r="I11" s="190" t="s">
        <v>58</v>
      </c>
      <c r="Q11" s="190">
        <v>2000</v>
      </c>
      <c r="R11" s="190" t="s">
        <v>6148</v>
      </c>
      <c r="S11" s="190" t="s">
        <v>6148</v>
      </c>
      <c r="U11" s="190" t="s">
        <v>6148</v>
      </c>
      <c r="V11" s="190" t="s">
        <v>6148</v>
      </c>
      <c r="W11" s="190" t="s">
        <v>6148</v>
      </c>
      <c r="X11" s="190" t="s">
        <v>6149</v>
      </c>
    </row>
    <row r="12" spans="1:28" ht="17.25" customHeight="1" x14ac:dyDescent="0.2">
      <c r="A12" s="190">
        <v>805104</v>
      </c>
      <c r="B12" s="190" t="s">
        <v>4265</v>
      </c>
      <c r="C12" s="190" t="s">
        <v>93</v>
      </c>
      <c r="D12" s="190" t="s">
        <v>478</v>
      </c>
      <c r="E12" s="190" t="s">
        <v>142</v>
      </c>
      <c r="F12" s="193">
        <v>31233</v>
      </c>
      <c r="G12" s="190" t="s">
        <v>1212</v>
      </c>
      <c r="H12" s="190" t="s">
        <v>824</v>
      </c>
      <c r="I12" s="190" t="s">
        <v>58</v>
      </c>
      <c r="Q12" s="190">
        <v>2000</v>
      </c>
      <c r="R12" s="190" t="s">
        <v>6148</v>
      </c>
      <c r="S12" s="190" t="s">
        <v>6148</v>
      </c>
      <c r="U12" s="190" t="s">
        <v>6148</v>
      </c>
      <c r="V12" s="190" t="s">
        <v>6148</v>
      </c>
      <c r="W12" s="190" t="s">
        <v>6148</v>
      </c>
      <c r="X12" s="190" t="s">
        <v>6149</v>
      </c>
    </row>
    <row r="13" spans="1:28" ht="17.25" customHeight="1" x14ac:dyDescent="0.2">
      <c r="A13" s="190">
        <v>809016</v>
      </c>
      <c r="B13" s="190" t="s">
        <v>4659</v>
      </c>
      <c r="C13" s="190" t="s">
        <v>65</v>
      </c>
      <c r="D13" s="190" t="s">
        <v>197</v>
      </c>
      <c r="E13" s="190" t="s">
        <v>142</v>
      </c>
      <c r="F13" s="193">
        <v>31694</v>
      </c>
      <c r="G13" s="190" t="s">
        <v>827</v>
      </c>
      <c r="H13" s="190" t="s">
        <v>824</v>
      </c>
      <c r="I13" s="190" t="s">
        <v>58</v>
      </c>
      <c r="Q13" s="190">
        <v>2000</v>
      </c>
      <c r="R13" s="190" t="s">
        <v>6148</v>
      </c>
      <c r="S13" s="190" t="s">
        <v>6148</v>
      </c>
      <c r="U13" s="190" t="s">
        <v>6148</v>
      </c>
      <c r="V13" s="190" t="s">
        <v>6148</v>
      </c>
      <c r="W13" s="190" t="s">
        <v>6148</v>
      </c>
      <c r="X13" s="190" t="s">
        <v>6149</v>
      </c>
    </row>
    <row r="14" spans="1:28" ht="17.25" customHeight="1" x14ac:dyDescent="0.2">
      <c r="A14" s="190">
        <v>807795</v>
      </c>
      <c r="B14" s="190" t="s">
        <v>4478</v>
      </c>
      <c r="C14" s="190" t="s">
        <v>327</v>
      </c>
      <c r="D14" s="190" t="s">
        <v>1161</v>
      </c>
      <c r="E14" s="190" t="s">
        <v>142</v>
      </c>
      <c r="F14" s="193">
        <v>35431</v>
      </c>
      <c r="G14" s="190" t="s">
        <v>1166</v>
      </c>
      <c r="H14" s="190" t="s">
        <v>824</v>
      </c>
      <c r="I14" s="190" t="s">
        <v>58</v>
      </c>
      <c r="Q14" s="190">
        <v>2000</v>
      </c>
      <c r="R14" s="190" t="s">
        <v>6148</v>
      </c>
      <c r="S14" s="190" t="s">
        <v>6148</v>
      </c>
      <c r="U14" s="190" t="s">
        <v>6148</v>
      </c>
      <c r="V14" s="190" t="s">
        <v>6148</v>
      </c>
      <c r="W14" s="190" t="s">
        <v>6148</v>
      </c>
      <c r="X14" s="190" t="s">
        <v>6149</v>
      </c>
    </row>
    <row r="15" spans="1:28" ht="17.25" customHeight="1" x14ac:dyDescent="0.2">
      <c r="A15" s="190">
        <v>810048</v>
      </c>
      <c r="B15" s="190" t="s">
        <v>4846</v>
      </c>
      <c r="C15" s="190" t="s">
        <v>63</v>
      </c>
      <c r="D15" s="190" t="s">
        <v>562</v>
      </c>
      <c r="E15" s="190" t="s">
        <v>142</v>
      </c>
      <c r="F15" s="193">
        <v>35943</v>
      </c>
      <c r="G15" s="190" t="s">
        <v>244</v>
      </c>
      <c r="H15" s="190" t="s">
        <v>824</v>
      </c>
      <c r="I15" s="190" t="s">
        <v>58</v>
      </c>
      <c r="Q15" s="190">
        <v>2000</v>
      </c>
      <c r="R15" s="190" t="s">
        <v>6148</v>
      </c>
      <c r="S15" s="190" t="s">
        <v>6148</v>
      </c>
      <c r="U15" s="190" t="s">
        <v>6148</v>
      </c>
      <c r="V15" s="190" t="s">
        <v>6148</v>
      </c>
      <c r="W15" s="190" t="s">
        <v>6148</v>
      </c>
      <c r="X15" s="190" t="s">
        <v>6149</v>
      </c>
    </row>
    <row r="16" spans="1:28" ht="17.25" customHeight="1" x14ac:dyDescent="0.2">
      <c r="A16" s="190">
        <v>808902</v>
      </c>
      <c r="B16" s="190" t="s">
        <v>4636</v>
      </c>
      <c r="C16" s="190" t="s">
        <v>338</v>
      </c>
      <c r="D16" s="190" t="s">
        <v>211</v>
      </c>
      <c r="E16" s="190" t="s">
        <v>142</v>
      </c>
      <c r="F16" s="193">
        <v>36161</v>
      </c>
      <c r="G16" s="190" t="s">
        <v>1248</v>
      </c>
      <c r="H16" s="190" t="s">
        <v>824</v>
      </c>
      <c r="I16" s="190" t="s">
        <v>58</v>
      </c>
      <c r="Q16" s="190">
        <v>2000</v>
      </c>
      <c r="R16" s="190" t="s">
        <v>6148</v>
      </c>
      <c r="S16" s="190" t="s">
        <v>6148</v>
      </c>
      <c r="U16" s="190" t="s">
        <v>6148</v>
      </c>
      <c r="V16" s="190" t="s">
        <v>6148</v>
      </c>
      <c r="W16" s="190" t="s">
        <v>6148</v>
      </c>
      <c r="X16" s="190" t="s">
        <v>6149</v>
      </c>
    </row>
    <row r="17" spans="1:24" ht="17.25" customHeight="1" x14ac:dyDescent="0.2">
      <c r="A17" s="190">
        <v>810122</v>
      </c>
      <c r="B17" s="190" t="s">
        <v>4864</v>
      </c>
      <c r="C17" s="190" t="s">
        <v>5923</v>
      </c>
      <c r="D17" s="190" t="s">
        <v>158</v>
      </c>
      <c r="E17" s="190" t="s">
        <v>142</v>
      </c>
      <c r="H17" s="190" t="s">
        <v>824</v>
      </c>
      <c r="I17" s="190" t="s">
        <v>58</v>
      </c>
      <c r="Q17" s="190">
        <v>2000</v>
      </c>
      <c r="R17" s="190" t="s">
        <v>6148</v>
      </c>
      <c r="S17" s="190" t="s">
        <v>6148</v>
      </c>
      <c r="U17" s="190" t="s">
        <v>6148</v>
      </c>
      <c r="V17" s="190" t="s">
        <v>6148</v>
      </c>
      <c r="W17" s="190" t="s">
        <v>6148</v>
      </c>
      <c r="X17" s="190" t="s">
        <v>6149</v>
      </c>
    </row>
    <row r="18" spans="1:24" ht="17.25" customHeight="1" x14ac:dyDescent="0.2">
      <c r="A18" s="190">
        <v>807589</v>
      </c>
      <c r="B18" s="190" t="s">
        <v>4457</v>
      </c>
      <c r="C18" s="190" t="s">
        <v>63</v>
      </c>
      <c r="D18" s="190" t="s">
        <v>3644</v>
      </c>
      <c r="E18" s="190" t="s">
        <v>143</v>
      </c>
      <c r="F18" s="193">
        <v>36165</v>
      </c>
      <c r="G18" s="190" t="s">
        <v>246</v>
      </c>
      <c r="H18" s="190" t="s">
        <v>824</v>
      </c>
      <c r="I18" s="190" t="s">
        <v>58</v>
      </c>
      <c r="Q18" s="190">
        <v>2000</v>
      </c>
      <c r="R18" s="190" t="s">
        <v>6148</v>
      </c>
      <c r="S18" s="190" t="s">
        <v>6148</v>
      </c>
      <c r="V18" s="190" t="s">
        <v>6148</v>
      </c>
      <c r="W18" s="190" t="s">
        <v>6148</v>
      </c>
      <c r="X18" s="190" t="s">
        <v>6149</v>
      </c>
    </row>
    <row r="19" spans="1:24" ht="17.25" customHeight="1" x14ac:dyDescent="0.2">
      <c r="A19" s="190">
        <v>806919</v>
      </c>
      <c r="B19" s="190" t="s">
        <v>4380</v>
      </c>
      <c r="C19" s="190" t="s">
        <v>59</v>
      </c>
      <c r="D19" s="190" t="s">
        <v>1012</v>
      </c>
      <c r="E19" s="190" t="s">
        <v>143</v>
      </c>
      <c r="F19" s="193">
        <v>26306</v>
      </c>
      <c r="G19" s="190" t="s">
        <v>3468</v>
      </c>
      <c r="H19" s="190" t="s">
        <v>824</v>
      </c>
      <c r="I19" s="190" t="s">
        <v>58</v>
      </c>
      <c r="Q19" s="190">
        <v>2000</v>
      </c>
      <c r="R19" s="190" t="s">
        <v>6148</v>
      </c>
      <c r="T19" s="190" t="s">
        <v>6148</v>
      </c>
      <c r="U19" s="190" t="s">
        <v>6148</v>
      </c>
      <c r="V19" s="190" t="s">
        <v>6148</v>
      </c>
      <c r="W19" s="190" t="s">
        <v>6148</v>
      </c>
      <c r="X19" s="190" t="s">
        <v>6149</v>
      </c>
    </row>
    <row r="20" spans="1:24" ht="17.25" customHeight="1" x14ac:dyDescent="0.2">
      <c r="A20" s="190">
        <v>808834</v>
      </c>
      <c r="B20" s="190" t="s">
        <v>4622</v>
      </c>
      <c r="C20" s="190" t="s">
        <v>77</v>
      </c>
      <c r="D20" s="190" t="s">
        <v>519</v>
      </c>
      <c r="E20" s="190" t="s">
        <v>143</v>
      </c>
      <c r="F20" s="193">
        <v>34482</v>
      </c>
      <c r="G20" s="190" t="s">
        <v>254</v>
      </c>
      <c r="H20" s="190" t="s">
        <v>824</v>
      </c>
      <c r="I20" s="190" t="s">
        <v>58</v>
      </c>
      <c r="Q20" s="190">
        <v>2000</v>
      </c>
      <c r="R20" s="190" t="s">
        <v>6148</v>
      </c>
      <c r="T20" s="190" t="s">
        <v>6148</v>
      </c>
      <c r="U20" s="190" t="s">
        <v>6148</v>
      </c>
      <c r="V20" s="190" t="s">
        <v>6148</v>
      </c>
      <c r="W20" s="190" t="s">
        <v>6148</v>
      </c>
      <c r="X20" s="190" t="s">
        <v>6149</v>
      </c>
    </row>
    <row r="21" spans="1:24" ht="17.25" customHeight="1" x14ac:dyDescent="0.2">
      <c r="A21" s="190">
        <v>810519</v>
      </c>
      <c r="B21" s="190" t="s">
        <v>4948</v>
      </c>
      <c r="C21" s="190" t="s">
        <v>83</v>
      </c>
      <c r="D21" s="190" t="s">
        <v>196</v>
      </c>
      <c r="E21" s="190" t="s">
        <v>143</v>
      </c>
      <c r="F21" s="193">
        <v>34624</v>
      </c>
      <c r="G21" s="190" t="s">
        <v>246</v>
      </c>
      <c r="H21" s="190" t="s">
        <v>824</v>
      </c>
      <c r="I21" s="190" t="s">
        <v>58</v>
      </c>
      <c r="Q21" s="190">
        <v>2000</v>
      </c>
      <c r="R21" s="190" t="s">
        <v>6148</v>
      </c>
      <c r="T21" s="190" t="s">
        <v>6148</v>
      </c>
      <c r="U21" s="190" t="s">
        <v>6148</v>
      </c>
      <c r="V21" s="190" t="s">
        <v>6148</v>
      </c>
      <c r="W21" s="190" t="s">
        <v>6148</v>
      </c>
      <c r="X21" s="190" t="s">
        <v>6149</v>
      </c>
    </row>
    <row r="22" spans="1:24" ht="17.25" customHeight="1" x14ac:dyDescent="0.2">
      <c r="A22" s="190">
        <v>808942</v>
      </c>
      <c r="B22" s="190" t="s">
        <v>4645</v>
      </c>
      <c r="C22" s="190" t="s">
        <v>898</v>
      </c>
      <c r="D22" s="190" t="s">
        <v>5867</v>
      </c>
      <c r="E22" s="190" t="s">
        <v>143</v>
      </c>
      <c r="F22" s="193">
        <v>35710</v>
      </c>
      <c r="G22" s="190" t="s">
        <v>827</v>
      </c>
      <c r="H22" s="190" t="s">
        <v>824</v>
      </c>
      <c r="I22" s="190" t="s">
        <v>58</v>
      </c>
      <c r="Q22" s="190">
        <v>2000</v>
      </c>
      <c r="R22" s="190" t="s">
        <v>6148</v>
      </c>
      <c r="T22" s="190" t="s">
        <v>6148</v>
      </c>
      <c r="U22" s="190" t="s">
        <v>6148</v>
      </c>
      <c r="V22" s="190" t="s">
        <v>6148</v>
      </c>
      <c r="W22" s="190" t="s">
        <v>6148</v>
      </c>
      <c r="X22" s="190" t="s">
        <v>6149</v>
      </c>
    </row>
    <row r="23" spans="1:24" ht="17.25" customHeight="1" x14ac:dyDescent="0.2">
      <c r="A23" s="190">
        <v>809799</v>
      </c>
      <c r="B23" s="190" t="s">
        <v>4790</v>
      </c>
      <c r="C23" s="190" t="s">
        <v>63</v>
      </c>
      <c r="D23" s="190" t="s">
        <v>5692</v>
      </c>
      <c r="E23" s="190" t="s">
        <v>143</v>
      </c>
      <c r="F23" s="193">
        <v>36009</v>
      </c>
      <c r="G23" s="190" t="s">
        <v>1166</v>
      </c>
      <c r="H23" s="190" t="s">
        <v>824</v>
      </c>
      <c r="I23" s="190" t="s">
        <v>58</v>
      </c>
      <c r="Q23" s="190">
        <v>2000</v>
      </c>
      <c r="R23" s="190" t="s">
        <v>6148</v>
      </c>
      <c r="T23" s="190" t="s">
        <v>6148</v>
      </c>
      <c r="U23" s="190" t="s">
        <v>6148</v>
      </c>
      <c r="V23" s="190" t="s">
        <v>6148</v>
      </c>
      <c r="W23" s="190" t="s">
        <v>6148</v>
      </c>
      <c r="X23" s="190" t="s">
        <v>6149</v>
      </c>
    </row>
    <row r="24" spans="1:24" ht="17.25" customHeight="1" x14ac:dyDescent="0.2">
      <c r="A24" s="190">
        <v>809568</v>
      </c>
      <c r="B24" s="190" t="s">
        <v>4750</v>
      </c>
      <c r="C24" s="190" t="s">
        <v>63</v>
      </c>
      <c r="D24" s="190" t="s">
        <v>1255</v>
      </c>
      <c r="E24" s="190" t="s">
        <v>142</v>
      </c>
      <c r="F24" s="193">
        <v>26282</v>
      </c>
      <c r="G24" s="190" t="s">
        <v>5892</v>
      </c>
      <c r="H24" s="190" t="s">
        <v>824</v>
      </c>
      <c r="I24" s="190" t="s">
        <v>58</v>
      </c>
      <c r="Q24" s="190">
        <v>2000</v>
      </c>
      <c r="R24" s="190" t="s">
        <v>6148</v>
      </c>
      <c r="T24" s="190" t="s">
        <v>6148</v>
      </c>
      <c r="U24" s="190" t="s">
        <v>6148</v>
      </c>
      <c r="V24" s="190" t="s">
        <v>6148</v>
      </c>
      <c r="W24" s="190" t="s">
        <v>6148</v>
      </c>
      <c r="X24" s="190" t="s">
        <v>6149</v>
      </c>
    </row>
    <row r="25" spans="1:24" ht="17.25" customHeight="1" x14ac:dyDescent="0.2">
      <c r="A25" s="190">
        <v>804549</v>
      </c>
      <c r="B25" s="190" t="s">
        <v>4236</v>
      </c>
      <c r="C25" s="190" t="s">
        <v>61</v>
      </c>
      <c r="D25" s="190" t="s">
        <v>317</v>
      </c>
      <c r="E25" s="190" t="s">
        <v>142</v>
      </c>
      <c r="F25" s="193">
        <v>29989</v>
      </c>
      <c r="G25" s="190" t="s">
        <v>831</v>
      </c>
      <c r="H25" s="190" t="s">
        <v>824</v>
      </c>
      <c r="I25" s="190" t="s">
        <v>58</v>
      </c>
      <c r="Q25" s="190">
        <v>2000</v>
      </c>
      <c r="R25" s="190" t="s">
        <v>6148</v>
      </c>
      <c r="T25" s="190" t="s">
        <v>6148</v>
      </c>
      <c r="U25" s="190" t="s">
        <v>6148</v>
      </c>
      <c r="V25" s="190" t="s">
        <v>6148</v>
      </c>
      <c r="W25" s="190" t="s">
        <v>6148</v>
      </c>
      <c r="X25" s="190" t="s">
        <v>6149</v>
      </c>
    </row>
    <row r="26" spans="1:24" ht="17.25" customHeight="1" x14ac:dyDescent="0.2">
      <c r="A26" s="190">
        <v>804216</v>
      </c>
      <c r="B26" s="190" t="s">
        <v>4224</v>
      </c>
      <c r="C26" s="190" t="s">
        <v>62</v>
      </c>
      <c r="D26" s="190" t="s">
        <v>320</v>
      </c>
      <c r="E26" s="190" t="s">
        <v>142</v>
      </c>
      <c r="F26" s="193">
        <v>34773</v>
      </c>
      <c r="G26" s="190" t="s">
        <v>244</v>
      </c>
      <c r="H26" s="190" t="s">
        <v>824</v>
      </c>
      <c r="I26" s="190" t="s">
        <v>58</v>
      </c>
      <c r="Q26" s="190">
        <v>2000</v>
      </c>
      <c r="R26" s="190" t="s">
        <v>6148</v>
      </c>
      <c r="T26" s="190" t="s">
        <v>6148</v>
      </c>
      <c r="U26" s="190" t="s">
        <v>6148</v>
      </c>
      <c r="V26" s="190" t="s">
        <v>6148</v>
      </c>
      <c r="W26" s="190" t="s">
        <v>6148</v>
      </c>
      <c r="X26" s="190" t="s">
        <v>6149</v>
      </c>
    </row>
    <row r="27" spans="1:24" ht="17.25" customHeight="1" x14ac:dyDescent="0.2">
      <c r="A27" s="190">
        <v>808165</v>
      </c>
      <c r="B27" s="190" t="s">
        <v>4522</v>
      </c>
      <c r="C27" s="190" t="s">
        <v>65</v>
      </c>
      <c r="D27" s="190" t="s">
        <v>201</v>
      </c>
      <c r="E27" s="190" t="s">
        <v>142</v>
      </c>
      <c r="F27" s="193">
        <v>34870</v>
      </c>
      <c r="G27" s="190" t="s">
        <v>1045</v>
      </c>
      <c r="H27" s="190" t="s">
        <v>824</v>
      </c>
      <c r="I27" s="190" t="s">
        <v>58</v>
      </c>
      <c r="Q27" s="190">
        <v>2000</v>
      </c>
      <c r="R27" s="190" t="s">
        <v>6148</v>
      </c>
      <c r="T27" s="190" t="s">
        <v>6148</v>
      </c>
      <c r="U27" s="190" t="s">
        <v>6148</v>
      </c>
      <c r="V27" s="190" t="s">
        <v>6148</v>
      </c>
      <c r="W27" s="190" t="s">
        <v>6148</v>
      </c>
      <c r="X27" s="190" t="s">
        <v>6149</v>
      </c>
    </row>
    <row r="28" spans="1:24" ht="17.25" customHeight="1" x14ac:dyDescent="0.2">
      <c r="A28" s="190">
        <v>810144</v>
      </c>
      <c r="B28" s="190" t="s">
        <v>4868</v>
      </c>
      <c r="C28" s="190" t="s">
        <v>2382</v>
      </c>
      <c r="D28" s="190" t="s">
        <v>309</v>
      </c>
      <c r="E28" s="190" t="s">
        <v>142</v>
      </c>
      <c r="F28" s="193">
        <v>34906</v>
      </c>
      <c r="G28" s="190" t="s">
        <v>244</v>
      </c>
      <c r="H28" s="190" t="s">
        <v>824</v>
      </c>
      <c r="I28" s="190" t="s">
        <v>58</v>
      </c>
      <c r="Q28" s="190">
        <v>2000</v>
      </c>
      <c r="R28" s="190" t="s">
        <v>6148</v>
      </c>
      <c r="T28" s="190" t="s">
        <v>6148</v>
      </c>
      <c r="U28" s="190" t="s">
        <v>6148</v>
      </c>
      <c r="V28" s="190" t="s">
        <v>6148</v>
      </c>
      <c r="W28" s="190" t="s">
        <v>6148</v>
      </c>
      <c r="X28" s="190" t="s">
        <v>6149</v>
      </c>
    </row>
    <row r="29" spans="1:24" ht="17.25" customHeight="1" x14ac:dyDescent="0.2">
      <c r="A29" s="190">
        <v>809922</v>
      </c>
      <c r="B29" s="190" t="s">
        <v>4811</v>
      </c>
      <c r="C29" s="190" t="s">
        <v>61</v>
      </c>
      <c r="D29" s="190" t="s">
        <v>183</v>
      </c>
      <c r="E29" s="190" t="s">
        <v>142</v>
      </c>
      <c r="F29" s="193">
        <v>35065</v>
      </c>
      <c r="G29" s="190" t="s">
        <v>244</v>
      </c>
      <c r="H29" s="190" t="s">
        <v>824</v>
      </c>
      <c r="I29" s="190" t="s">
        <v>58</v>
      </c>
      <c r="Q29" s="190">
        <v>2000</v>
      </c>
      <c r="R29" s="190" t="s">
        <v>6148</v>
      </c>
      <c r="T29" s="190" t="s">
        <v>6148</v>
      </c>
      <c r="U29" s="190" t="s">
        <v>6148</v>
      </c>
      <c r="V29" s="190" t="s">
        <v>6148</v>
      </c>
      <c r="W29" s="190" t="s">
        <v>6148</v>
      </c>
      <c r="X29" s="190" t="s">
        <v>6149</v>
      </c>
    </row>
    <row r="30" spans="1:24" ht="17.25" customHeight="1" x14ac:dyDescent="0.2">
      <c r="A30" s="190">
        <v>807972</v>
      </c>
      <c r="B30" s="190" t="s">
        <v>4500</v>
      </c>
      <c r="C30" s="190" t="s">
        <v>401</v>
      </c>
      <c r="D30" s="190" t="s">
        <v>339</v>
      </c>
      <c r="E30" s="190" t="s">
        <v>142</v>
      </c>
      <c r="F30" s="193">
        <v>35127</v>
      </c>
      <c r="G30" s="190" t="s">
        <v>244</v>
      </c>
      <c r="H30" s="190" t="s">
        <v>824</v>
      </c>
      <c r="I30" s="190" t="s">
        <v>58</v>
      </c>
      <c r="Q30" s="190">
        <v>2000</v>
      </c>
      <c r="R30" s="190" t="s">
        <v>6148</v>
      </c>
      <c r="T30" s="190" t="s">
        <v>6148</v>
      </c>
      <c r="U30" s="190" t="s">
        <v>6148</v>
      </c>
      <c r="V30" s="190" t="s">
        <v>6148</v>
      </c>
      <c r="W30" s="190" t="s">
        <v>6148</v>
      </c>
      <c r="X30" s="190" t="s">
        <v>6149</v>
      </c>
    </row>
    <row r="31" spans="1:24" ht="17.25" customHeight="1" x14ac:dyDescent="0.2">
      <c r="A31" s="190">
        <v>804984</v>
      </c>
      <c r="B31" s="190" t="s">
        <v>4255</v>
      </c>
      <c r="C31" s="190" t="s">
        <v>63</v>
      </c>
      <c r="D31" s="190" t="s">
        <v>218</v>
      </c>
      <c r="E31" s="190" t="s">
        <v>142</v>
      </c>
      <c r="F31" s="193">
        <v>35149</v>
      </c>
      <c r="G31" s="190" t="s">
        <v>244</v>
      </c>
      <c r="H31" s="190" t="s">
        <v>824</v>
      </c>
      <c r="I31" s="190" t="s">
        <v>58</v>
      </c>
      <c r="Q31" s="190">
        <v>2000</v>
      </c>
      <c r="R31" s="190" t="s">
        <v>6148</v>
      </c>
      <c r="T31" s="190" t="s">
        <v>6148</v>
      </c>
      <c r="U31" s="190" t="s">
        <v>6148</v>
      </c>
      <c r="V31" s="190" t="s">
        <v>6148</v>
      </c>
      <c r="W31" s="190" t="s">
        <v>6148</v>
      </c>
      <c r="X31" s="190" t="s">
        <v>6149</v>
      </c>
    </row>
    <row r="32" spans="1:24" ht="17.25" customHeight="1" x14ac:dyDescent="0.2">
      <c r="A32" s="190">
        <v>809957</v>
      </c>
      <c r="B32" s="190" t="s">
        <v>4817</v>
      </c>
      <c r="C32" s="190" t="s">
        <v>874</v>
      </c>
      <c r="D32" s="190" t="s">
        <v>204</v>
      </c>
      <c r="E32" s="190" t="s">
        <v>142</v>
      </c>
      <c r="F32" s="193">
        <v>35432</v>
      </c>
      <c r="G32" s="190" t="s">
        <v>5912</v>
      </c>
      <c r="H32" s="190" t="s">
        <v>824</v>
      </c>
      <c r="I32" s="190" t="s">
        <v>58</v>
      </c>
      <c r="Q32" s="190">
        <v>2000</v>
      </c>
      <c r="R32" s="190" t="s">
        <v>6148</v>
      </c>
      <c r="T32" s="190" t="s">
        <v>6148</v>
      </c>
      <c r="U32" s="190" t="s">
        <v>6148</v>
      </c>
      <c r="V32" s="190" t="s">
        <v>6148</v>
      </c>
      <c r="W32" s="190" t="s">
        <v>6148</v>
      </c>
      <c r="X32" s="190" t="s">
        <v>6149</v>
      </c>
    </row>
    <row r="33" spans="1:24" ht="17.25" customHeight="1" x14ac:dyDescent="0.2">
      <c r="A33" s="190">
        <v>809945</v>
      </c>
      <c r="B33" s="190" t="s">
        <v>663</v>
      </c>
      <c r="C33" s="190" t="s">
        <v>78</v>
      </c>
      <c r="D33" s="190" t="s">
        <v>1037</v>
      </c>
      <c r="E33" s="190" t="s">
        <v>142</v>
      </c>
      <c r="F33" s="193">
        <v>35796</v>
      </c>
      <c r="G33" s="190" t="s">
        <v>244</v>
      </c>
      <c r="H33" s="190" t="s">
        <v>824</v>
      </c>
      <c r="I33" s="190" t="s">
        <v>58</v>
      </c>
      <c r="Q33" s="190">
        <v>2000</v>
      </c>
      <c r="R33" s="190" t="s">
        <v>6148</v>
      </c>
      <c r="T33" s="190" t="s">
        <v>6148</v>
      </c>
      <c r="U33" s="190" t="s">
        <v>6148</v>
      </c>
      <c r="V33" s="190" t="s">
        <v>6148</v>
      </c>
      <c r="W33" s="190" t="s">
        <v>6148</v>
      </c>
      <c r="X33" s="190" t="s">
        <v>6149</v>
      </c>
    </row>
    <row r="34" spans="1:24" ht="17.25" customHeight="1" x14ac:dyDescent="0.2">
      <c r="A34" s="190">
        <v>806695</v>
      </c>
      <c r="B34" s="190" t="s">
        <v>4352</v>
      </c>
      <c r="C34" s="190" t="s">
        <v>474</v>
      </c>
      <c r="D34" s="190" t="s">
        <v>342</v>
      </c>
      <c r="E34" s="190" t="s">
        <v>142</v>
      </c>
      <c r="F34" s="193">
        <v>35796</v>
      </c>
      <c r="G34" s="190" t="s">
        <v>244</v>
      </c>
      <c r="H34" s="190" t="s">
        <v>824</v>
      </c>
      <c r="I34" s="190" t="s">
        <v>58</v>
      </c>
      <c r="Q34" s="190">
        <v>2000</v>
      </c>
      <c r="R34" s="190" t="s">
        <v>6148</v>
      </c>
      <c r="T34" s="190" t="s">
        <v>6148</v>
      </c>
      <c r="U34" s="190" t="s">
        <v>6148</v>
      </c>
      <c r="V34" s="190" t="s">
        <v>6148</v>
      </c>
      <c r="W34" s="190" t="s">
        <v>6148</v>
      </c>
      <c r="X34" s="190" t="s">
        <v>6149</v>
      </c>
    </row>
    <row r="35" spans="1:24" ht="17.25" customHeight="1" x14ac:dyDescent="0.2">
      <c r="A35" s="190">
        <v>810034</v>
      </c>
      <c r="B35" s="190" t="s">
        <v>4842</v>
      </c>
      <c r="C35" s="190" t="s">
        <v>3497</v>
      </c>
      <c r="D35" s="190" t="s">
        <v>1326</v>
      </c>
      <c r="E35" s="190" t="s">
        <v>142</v>
      </c>
      <c r="F35" s="193">
        <v>35796</v>
      </c>
      <c r="G35" s="190" t="s">
        <v>3789</v>
      </c>
      <c r="H35" s="190" t="s">
        <v>824</v>
      </c>
      <c r="I35" s="190" t="s">
        <v>58</v>
      </c>
      <c r="Q35" s="190">
        <v>2000</v>
      </c>
      <c r="R35" s="190" t="s">
        <v>6148</v>
      </c>
      <c r="T35" s="190" t="s">
        <v>6148</v>
      </c>
      <c r="U35" s="190" t="s">
        <v>6148</v>
      </c>
      <c r="V35" s="190" t="s">
        <v>6148</v>
      </c>
      <c r="W35" s="190" t="s">
        <v>6148</v>
      </c>
      <c r="X35" s="190" t="s">
        <v>6149</v>
      </c>
    </row>
    <row r="36" spans="1:24" ht="17.25" customHeight="1" x14ac:dyDescent="0.2">
      <c r="A36" s="190">
        <v>809966</v>
      </c>
      <c r="B36" s="190" t="s">
        <v>4820</v>
      </c>
      <c r="C36" s="190" t="s">
        <v>83</v>
      </c>
      <c r="D36" s="190" t="s">
        <v>413</v>
      </c>
      <c r="E36" s="190" t="s">
        <v>142</v>
      </c>
      <c r="F36" s="193">
        <v>35861</v>
      </c>
      <c r="G36" s="190" t="s">
        <v>5913</v>
      </c>
      <c r="H36" s="190" t="s">
        <v>824</v>
      </c>
      <c r="I36" s="190" t="s">
        <v>58</v>
      </c>
      <c r="Q36" s="190">
        <v>2000</v>
      </c>
      <c r="R36" s="190" t="s">
        <v>6148</v>
      </c>
      <c r="T36" s="190" t="s">
        <v>6148</v>
      </c>
      <c r="U36" s="190" t="s">
        <v>6148</v>
      </c>
      <c r="V36" s="190" t="s">
        <v>6148</v>
      </c>
      <c r="W36" s="190" t="s">
        <v>6148</v>
      </c>
      <c r="X36" s="190" t="s">
        <v>6149</v>
      </c>
    </row>
    <row r="37" spans="1:24" ht="17.25" customHeight="1" x14ac:dyDescent="0.2">
      <c r="A37" s="190">
        <v>808540</v>
      </c>
      <c r="B37" s="190" t="s">
        <v>4577</v>
      </c>
      <c r="C37" s="190" t="s">
        <v>403</v>
      </c>
      <c r="D37" s="190" t="s">
        <v>5837</v>
      </c>
      <c r="E37" s="190" t="s">
        <v>142</v>
      </c>
      <c r="F37" s="193">
        <v>36220</v>
      </c>
      <c r="G37" s="190" t="s">
        <v>976</v>
      </c>
      <c r="H37" s="190" t="s">
        <v>824</v>
      </c>
      <c r="I37" s="190" t="s">
        <v>58</v>
      </c>
      <c r="Q37" s="190">
        <v>2000</v>
      </c>
      <c r="R37" s="190" t="s">
        <v>6148</v>
      </c>
      <c r="T37" s="190" t="s">
        <v>6148</v>
      </c>
      <c r="U37" s="190" t="s">
        <v>6148</v>
      </c>
      <c r="V37" s="190" t="s">
        <v>6148</v>
      </c>
      <c r="W37" s="190" t="s">
        <v>6148</v>
      </c>
      <c r="X37" s="190" t="s">
        <v>6149</v>
      </c>
    </row>
    <row r="38" spans="1:24" ht="17.25" customHeight="1" x14ac:dyDescent="0.2">
      <c r="A38" s="190">
        <v>810060</v>
      </c>
      <c r="B38" s="190" t="s">
        <v>4851</v>
      </c>
      <c r="C38" s="190" t="s">
        <v>125</v>
      </c>
      <c r="D38" s="190" t="s">
        <v>186</v>
      </c>
      <c r="E38" s="190" t="s">
        <v>142</v>
      </c>
      <c r="F38" s="193">
        <v>36274</v>
      </c>
      <c r="G38" s="190" t="s">
        <v>244</v>
      </c>
      <c r="H38" s="190" t="s">
        <v>824</v>
      </c>
      <c r="I38" s="190" t="s">
        <v>58</v>
      </c>
      <c r="Q38" s="190">
        <v>2000</v>
      </c>
      <c r="R38" s="190" t="s">
        <v>6148</v>
      </c>
      <c r="T38" s="190" t="s">
        <v>6148</v>
      </c>
      <c r="U38" s="190" t="s">
        <v>6148</v>
      </c>
      <c r="V38" s="190" t="s">
        <v>6148</v>
      </c>
      <c r="W38" s="190" t="s">
        <v>6148</v>
      </c>
      <c r="X38" s="190" t="s">
        <v>6149</v>
      </c>
    </row>
    <row r="39" spans="1:24" ht="17.25" customHeight="1" x14ac:dyDescent="0.2">
      <c r="A39" s="190">
        <v>808875</v>
      </c>
      <c r="B39" s="190" t="s">
        <v>4628</v>
      </c>
      <c r="C39" s="190" t="s">
        <v>5860</v>
      </c>
      <c r="D39" s="190" t="s">
        <v>396</v>
      </c>
      <c r="E39" s="190" t="s">
        <v>142</v>
      </c>
      <c r="H39" s="190" t="s">
        <v>824</v>
      </c>
      <c r="I39" s="190" t="s">
        <v>58</v>
      </c>
      <c r="Q39" s="190">
        <v>2000</v>
      </c>
      <c r="R39" s="190" t="s">
        <v>6148</v>
      </c>
      <c r="T39" s="190" t="s">
        <v>6148</v>
      </c>
      <c r="U39" s="190" t="s">
        <v>6148</v>
      </c>
      <c r="V39" s="190" t="s">
        <v>6148</v>
      </c>
      <c r="W39" s="190" t="s">
        <v>6148</v>
      </c>
      <c r="X39" s="190" t="s">
        <v>6149</v>
      </c>
    </row>
    <row r="40" spans="1:24" ht="17.25" customHeight="1" x14ac:dyDescent="0.2">
      <c r="A40" s="190">
        <v>809497</v>
      </c>
      <c r="B40" s="190" t="s">
        <v>4736</v>
      </c>
      <c r="C40" s="190" t="s">
        <v>83</v>
      </c>
      <c r="D40" s="190" t="s">
        <v>3452</v>
      </c>
      <c r="E40" s="190" t="s">
        <v>143</v>
      </c>
      <c r="F40" s="193">
        <v>28856</v>
      </c>
      <c r="G40" s="190" t="s">
        <v>827</v>
      </c>
      <c r="H40" s="190" t="s">
        <v>824</v>
      </c>
      <c r="I40" s="190" t="s">
        <v>58</v>
      </c>
      <c r="Q40" s="190">
        <v>2000</v>
      </c>
      <c r="R40" s="190" t="s">
        <v>6148</v>
      </c>
      <c r="U40" s="190" t="s">
        <v>6148</v>
      </c>
      <c r="V40" s="190" t="s">
        <v>6148</v>
      </c>
      <c r="W40" s="190" t="s">
        <v>6148</v>
      </c>
      <c r="X40" s="190" t="s">
        <v>6149</v>
      </c>
    </row>
    <row r="41" spans="1:24" ht="17.25" customHeight="1" x14ac:dyDescent="0.2">
      <c r="A41" s="190">
        <v>808832</v>
      </c>
      <c r="B41" s="190" t="s">
        <v>4621</v>
      </c>
      <c r="C41" s="190" t="s">
        <v>94</v>
      </c>
      <c r="D41" s="190" t="s">
        <v>163</v>
      </c>
      <c r="E41" s="190" t="s">
        <v>143</v>
      </c>
      <c r="F41" s="193">
        <v>31088</v>
      </c>
      <c r="G41" s="190" t="s">
        <v>5855</v>
      </c>
      <c r="H41" s="190" t="s">
        <v>824</v>
      </c>
      <c r="I41" s="190" t="s">
        <v>58</v>
      </c>
      <c r="Q41" s="190">
        <v>2000</v>
      </c>
      <c r="R41" s="190" t="s">
        <v>6148</v>
      </c>
      <c r="U41" s="190" t="s">
        <v>6148</v>
      </c>
      <c r="V41" s="190" t="s">
        <v>6148</v>
      </c>
      <c r="W41" s="190" t="s">
        <v>6148</v>
      </c>
      <c r="X41" s="190" t="s">
        <v>6149</v>
      </c>
    </row>
    <row r="42" spans="1:24" ht="17.25" customHeight="1" x14ac:dyDescent="0.2">
      <c r="A42" s="190">
        <v>808905</v>
      </c>
      <c r="B42" s="190" t="s">
        <v>4637</v>
      </c>
      <c r="C42" s="190" t="s">
        <v>310</v>
      </c>
      <c r="D42" s="190" t="s">
        <v>196</v>
      </c>
      <c r="E42" s="190" t="s">
        <v>143</v>
      </c>
      <c r="F42" s="193">
        <v>33239</v>
      </c>
      <c r="G42" s="190" t="s">
        <v>244</v>
      </c>
      <c r="H42" s="190" t="s">
        <v>824</v>
      </c>
      <c r="I42" s="190" t="s">
        <v>58</v>
      </c>
      <c r="Q42" s="190">
        <v>2000</v>
      </c>
      <c r="R42" s="190" t="s">
        <v>6148</v>
      </c>
      <c r="U42" s="190" t="s">
        <v>6148</v>
      </c>
      <c r="V42" s="190" t="s">
        <v>6148</v>
      </c>
      <c r="W42" s="190" t="s">
        <v>6148</v>
      </c>
      <c r="X42" s="190" t="s">
        <v>6149</v>
      </c>
    </row>
    <row r="43" spans="1:24" ht="17.25" customHeight="1" x14ac:dyDescent="0.2">
      <c r="A43" s="190">
        <v>810259</v>
      </c>
      <c r="B43" s="190" t="s">
        <v>4899</v>
      </c>
      <c r="C43" s="190" t="s">
        <v>63</v>
      </c>
      <c r="D43" s="190" t="s">
        <v>5934</v>
      </c>
      <c r="E43" s="190" t="s">
        <v>143</v>
      </c>
      <c r="F43" s="193">
        <v>35002</v>
      </c>
      <c r="G43" s="190" t="s">
        <v>246</v>
      </c>
      <c r="H43" s="190" t="s">
        <v>824</v>
      </c>
      <c r="I43" s="190" t="s">
        <v>58</v>
      </c>
      <c r="Q43" s="190">
        <v>2000</v>
      </c>
      <c r="R43" s="190" t="s">
        <v>6148</v>
      </c>
      <c r="U43" s="190" t="s">
        <v>6148</v>
      </c>
      <c r="V43" s="190" t="s">
        <v>6148</v>
      </c>
      <c r="W43" s="190" t="s">
        <v>6148</v>
      </c>
      <c r="X43" s="190" t="s">
        <v>6149</v>
      </c>
    </row>
    <row r="44" spans="1:24" ht="17.25" customHeight="1" x14ac:dyDescent="0.2">
      <c r="A44" s="190">
        <v>808947</v>
      </c>
      <c r="B44" s="190" t="s">
        <v>4646</v>
      </c>
      <c r="C44" s="190" t="s">
        <v>75</v>
      </c>
      <c r="D44" s="190" t="s">
        <v>190</v>
      </c>
      <c r="E44" s="190" t="s">
        <v>143</v>
      </c>
      <c r="F44" s="193">
        <v>36169</v>
      </c>
      <c r="G44" s="190" t="s">
        <v>244</v>
      </c>
      <c r="H44" s="190" t="s">
        <v>824</v>
      </c>
      <c r="I44" s="190" t="s">
        <v>58</v>
      </c>
      <c r="Q44" s="190">
        <v>2000</v>
      </c>
      <c r="R44" s="190" t="s">
        <v>6148</v>
      </c>
      <c r="U44" s="190" t="s">
        <v>6148</v>
      </c>
      <c r="V44" s="190" t="s">
        <v>6148</v>
      </c>
      <c r="W44" s="190" t="s">
        <v>6148</v>
      </c>
      <c r="X44" s="190" t="s">
        <v>6149</v>
      </c>
    </row>
    <row r="45" spans="1:24" ht="17.25" customHeight="1" x14ac:dyDescent="0.2">
      <c r="A45" s="190">
        <v>809702</v>
      </c>
      <c r="B45" s="190" t="s">
        <v>4772</v>
      </c>
      <c r="C45" s="190" t="s">
        <v>134</v>
      </c>
      <c r="D45" s="190" t="s">
        <v>183</v>
      </c>
      <c r="E45" s="190" t="s">
        <v>142</v>
      </c>
      <c r="F45" s="193">
        <v>34765</v>
      </c>
      <c r="G45" s="190" t="s">
        <v>1045</v>
      </c>
      <c r="H45" s="190" t="s">
        <v>824</v>
      </c>
      <c r="I45" s="190" t="s">
        <v>58</v>
      </c>
      <c r="Q45" s="190">
        <v>2000</v>
      </c>
      <c r="R45" s="190" t="s">
        <v>6148</v>
      </c>
      <c r="U45" s="190" t="s">
        <v>6148</v>
      </c>
      <c r="V45" s="190" t="s">
        <v>6148</v>
      </c>
      <c r="W45" s="190" t="s">
        <v>6148</v>
      </c>
      <c r="X45" s="190" t="s">
        <v>6149</v>
      </c>
    </row>
    <row r="46" spans="1:24" ht="17.25" customHeight="1" x14ac:dyDescent="0.2">
      <c r="A46" s="190">
        <v>810031</v>
      </c>
      <c r="B46" s="190" t="s">
        <v>4841</v>
      </c>
      <c r="C46" s="190" t="s">
        <v>75</v>
      </c>
      <c r="D46" s="190" t="s">
        <v>391</v>
      </c>
      <c r="E46" s="190" t="s">
        <v>142</v>
      </c>
      <c r="F46" s="193">
        <v>35065</v>
      </c>
      <c r="G46" s="190" t="s">
        <v>244</v>
      </c>
      <c r="H46" s="190" t="s">
        <v>824</v>
      </c>
      <c r="I46" s="190" t="s">
        <v>58</v>
      </c>
      <c r="Q46" s="190">
        <v>2000</v>
      </c>
      <c r="R46" s="190" t="s">
        <v>6148</v>
      </c>
      <c r="U46" s="190" t="s">
        <v>6148</v>
      </c>
      <c r="V46" s="190" t="s">
        <v>6148</v>
      </c>
      <c r="W46" s="190" t="s">
        <v>6148</v>
      </c>
      <c r="X46" s="190" t="s">
        <v>6149</v>
      </c>
    </row>
    <row r="47" spans="1:24" ht="17.25" customHeight="1" x14ac:dyDescent="0.2">
      <c r="A47" s="190">
        <v>809727</v>
      </c>
      <c r="B47" s="190" t="s">
        <v>4777</v>
      </c>
      <c r="C47" s="190" t="s">
        <v>97</v>
      </c>
      <c r="D47" s="190" t="s">
        <v>5898</v>
      </c>
      <c r="E47" s="190" t="s">
        <v>142</v>
      </c>
      <c r="F47" s="193">
        <v>35892</v>
      </c>
      <c r="G47" s="190" t="s">
        <v>1271</v>
      </c>
      <c r="H47" s="190" t="s">
        <v>824</v>
      </c>
      <c r="I47" s="190" t="s">
        <v>58</v>
      </c>
      <c r="Q47" s="190">
        <v>2000</v>
      </c>
      <c r="R47" s="190" t="s">
        <v>6148</v>
      </c>
      <c r="U47" s="190" t="s">
        <v>6148</v>
      </c>
      <c r="V47" s="190" t="s">
        <v>6148</v>
      </c>
      <c r="W47" s="190" t="s">
        <v>6148</v>
      </c>
      <c r="X47" s="190" t="s">
        <v>6149</v>
      </c>
    </row>
    <row r="48" spans="1:24" ht="17.25" customHeight="1" x14ac:dyDescent="0.2">
      <c r="A48" s="190">
        <v>807038</v>
      </c>
      <c r="B48" s="190" t="s">
        <v>4394</v>
      </c>
      <c r="C48" s="190" t="s">
        <v>684</v>
      </c>
      <c r="D48" s="190" t="s">
        <v>219</v>
      </c>
      <c r="E48" s="190" t="s">
        <v>142</v>
      </c>
      <c r="F48" s="193">
        <v>36031</v>
      </c>
      <c r="G48" s="190" t="s">
        <v>254</v>
      </c>
      <c r="H48" s="190" t="s">
        <v>824</v>
      </c>
      <c r="I48" s="190" t="s">
        <v>58</v>
      </c>
      <c r="Q48" s="190">
        <v>2000</v>
      </c>
      <c r="R48" s="190" t="s">
        <v>6148</v>
      </c>
      <c r="U48" s="190" t="s">
        <v>6148</v>
      </c>
      <c r="V48" s="190" t="s">
        <v>6148</v>
      </c>
      <c r="W48" s="190" t="s">
        <v>6148</v>
      </c>
      <c r="X48" s="190" t="s">
        <v>6149</v>
      </c>
    </row>
    <row r="49" spans="1:24" ht="17.25" customHeight="1" x14ac:dyDescent="0.2">
      <c r="A49" s="190">
        <v>808368</v>
      </c>
      <c r="B49" s="190" t="s">
        <v>4547</v>
      </c>
      <c r="C49" s="190" t="s">
        <v>3394</v>
      </c>
      <c r="D49" s="190" t="s">
        <v>230</v>
      </c>
      <c r="E49" s="190" t="s">
        <v>142</v>
      </c>
      <c r="F49" s="193">
        <v>36113</v>
      </c>
      <c r="G49" s="190" t="s">
        <v>1078</v>
      </c>
      <c r="H49" s="190" t="s">
        <v>824</v>
      </c>
      <c r="I49" s="190" t="s">
        <v>58</v>
      </c>
      <c r="Q49" s="190">
        <v>2000</v>
      </c>
      <c r="R49" s="190" t="s">
        <v>6148</v>
      </c>
      <c r="U49" s="190" t="s">
        <v>6148</v>
      </c>
      <c r="V49" s="190" t="s">
        <v>6148</v>
      </c>
      <c r="W49" s="190" t="s">
        <v>6148</v>
      </c>
      <c r="X49" s="190" t="s">
        <v>6149</v>
      </c>
    </row>
    <row r="50" spans="1:24" ht="17.25" customHeight="1" x14ac:dyDescent="0.2">
      <c r="A50" s="190">
        <v>810158</v>
      </c>
      <c r="B50" s="190" t="s">
        <v>4178</v>
      </c>
      <c r="C50" s="190" t="s">
        <v>409</v>
      </c>
      <c r="D50" s="190" t="s">
        <v>163</v>
      </c>
      <c r="E50" s="190" t="s">
        <v>142</v>
      </c>
      <c r="F50" s="193">
        <v>31048</v>
      </c>
      <c r="G50" s="190" t="s">
        <v>5925</v>
      </c>
      <c r="H50" s="190" t="s">
        <v>824</v>
      </c>
      <c r="I50" s="190" t="s">
        <v>58</v>
      </c>
      <c r="Q50" s="190">
        <v>2000</v>
      </c>
      <c r="R50" s="190" t="s">
        <v>6148</v>
      </c>
      <c r="V50" s="190" t="s">
        <v>6148</v>
      </c>
      <c r="W50" s="190" t="s">
        <v>6148</v>
      </c>
      <c r="X50" s="190" t="s">
        <v>6149</v>
      </c>
    </row>
    <row r="51" spans="1:24" ht="17.25" customHeight="1" x14ac:dyDescent="0.2">
      <c r="A51" s="190">
        <v>806943</v>
      </c>
      <c r="B51" s="190" t="s">
        <v>4382</v>
      </c>
      <c r="C51" s="190" t="s">
        <v>1122</v>
      </c>
      <c r="D51" s="190" t="s">
        <v>321</v>
      </c>
      <c r="E51" s="190" t="s">
        <v>142</v>
      </c>
      <c r="F51" s="193">
        <v>36145</v>
      </c>
      <c r="G51" s="190" t="s">
        <v>244</v>
      </c>
      <c r="H51" s="190" t="s">
        <v>828</v>
      </c>
      <c r="I51" s="190" t="s">
        <v>58</v>
      </c>
      <c r="Q51" s="190">
        <v>2000</v>
      </c>
      <c r="R51" s="190" t="s">
        <v>6148</v>
      </c>
      <c r="V51" s="190" t="s">
        <v>6148</v>
      </c>
      <c r="W51" s="190" t="s">
        <v>6148</v>
      </c>
      <c r="X51" s="190" t="s">
        <v>6149</v>
      </c>
    </row>
    <row r="52" spans="1:24" ht="17.25" customHeight="1" x14ac:dyDescent="0.2">
      <c r="A52" s="190">
        <v>800898</v>
      </c>
      <c r="B52" s="190" t="s">
        <v>4151</v>
      </c>
      <c r="C52" s="190" t="s">
        <v>384</v>
      </c>
      <c r="D52" s="190" t="s">
        <v>484</v>
      </c>
      <c r="E52" s="190" t="s">
        <v>143</v>
      </c>
      <c r="F52" s="193">
        <v>29453</v>
      </c>
      <c r="G52" s="190" t="s">
        <v>5720</v>
      </c>
      <c r="H52" s="190" t="s">
        <v>824</v>
      </c>
      <c r="I52" s="190" t="s">
        <v>58</v>
      </c>
      <c r="Q52" s="190">
        <v>2000</v>
      </c>
      <c r="R52" s="190" t="s">
        <v>6148</v>
      </c>
      <c r="S52" s="190" t="s">
        <v>6148</v>
      </c>
      <c r="T52" s="190" t="s">
        <v>6148</v>
      </c>
      <c r="U52" s="190" t="s">
        <v>6148</v>
      </c>
      <c r="V52" s="190" t="s">
        <v>6148</v>
      </c>
      <c r="W52" s="190" t="s">
        <v>6148</v>
      </c>
      <c r="X52" s="190" t="s">
        <v>6149</v>
      </c>
    </row>
    <row r="53" spans="1:24" ht="17.25" customHeight="1" x14ac:dyDescent="0.2">
      <c r="A53" s="190">
        <v>808865</v>
      </c>
      <c r="B53" s="190" t="s">
        <v>4627</v>
      </c>
      <c r="C53" s="190" t="s">
        <v>63</v>
      </c>
      <c r="D53" s="190" t="s">
        <v>5859</v>
      </c>
      <c r="E53" s="190" t="s">
        <v>142</v>
      </c>
      <c r="F53" s="193">
        <v>36187</v>
      </c>
      <c r="G53" s="190" t="s">
        <v>244</v>
      </c>
      <c r="H53" s="190" t="s">
        <v>824</v>
      </c>
      <c r="I53" s="190" t="s">
        <v>58</v>
      </c>
      <c r="Q53" s="190">
        <v>2000</v>
      </c>
      <c r="S53" s="190" t="s">
        <v>6148</v>
      </c>
      <c r="T53" s="190" t="s">
        <v>6148</v>
      </c>
      <c r="U53" s="190" t="s">
        <v>6148</v>
      </c>
      <c r="V53" s="190" t="s">
        <v>6148</v>
      </c>
      <c r="W53" s="190" t="s">
        <v>6148</v>
      </c>
      <c r="X53" s="190" t="s">
        <v>6149</v>
      </c>
    </row>
    <row r="54" spans="1:24" ht="17.25" customHeight="1" x14ac:dyDescent="0.2">
      <c r="A54" s="190">
        <v>808699</v>
      </c>
      <c r="B54" s="190" t="s">
        <v>4603</v>
      </c>
      <c r="C54" s="190" t="s">
        <v>5848</v>
      </c>
      <c r="D54" s="190" t="s">
        <v>5849</v>
      </c>
      <c r="E54" s="190" t="s">
        <v>143</v>
      </c>
      <c r="F54" s="193">
        <v>28212</v>
      </c>
      <c r="G54" s="190" t="s">
        <v>827</v>
      </c>
      <c r="H54" s="190" t="s">
        <v>824</v>
      </c>
      <c r="I54" s="190" t="s">
        <v>58</v>
      </c>
      <c r="Q54" s="190">
        <v>2000</v>
      </c>
      <c r="S54" s="190" t="s">
        <v>6148</v>
      </c>
      <c r="T54" s="190" t="s">
        <v>6148</v>
      </c>
      <c r="U54" s="190" t="s">
        <v>6148</v>
      </c>
      <c r="V54" s="190" t="s">
        <v>6148</v>
      </c>
      <c r="W54" s="190" t="s">
        <v>6148</v>
      </c>
      <c r="X54" s="190" t="s">
        <v>6149</v>
      </c>
    </row>
    <row r="55" spans="1:24" ht="17.25" customHeight="1" x14ac:dyDescent="0.2">
      <c r="A55" s="190">
        <v>808518</v>
      </c>
      <c r="B55" s="190" t="s">
        <v>4575</v>
      </c>
      <c r="C55" s="190" t="s">
        <v>79</v>
      </c>
      <c r="D55" s="190" t="s">
        <v>557</v>
      </c>
      <c r="E55" s="190" t="s">
        <v>143</v>
      </c>
      <c r="F55" s="193">
        <v>33889</v>
      </c>
      <c r="G55" s="190" t="s">
        <v>5835</v>
      </c>
      <c r="H55" s="190" t="s">
        <v>824</v>
      </c>
      <c r="I55" s="190" t="s">
        <v>58</v>
      </c>
      <c r="Q55" s="190">
        <v>2000</v>
      </c>
      <c r="S55" s="190" t="s">
        <v>6148</v>
      </c>
      <c r="T55" s="190" t="s">
        <v>6148</v>
      </c>
      <c r="U55" s="190" t="s">
        <v>6148</v>
      </c>
      <c r="V55" s="190" t="s">
        <v>6148</v>
      </c>
      <c r="W55" s="190" t="s">
        <v>6148</v>
      </c>
      <c r="X55" s="190" t="s">
        <v>6149</v>
      </c>
    </row>
    <row r="56" spans="1:24" ht="17.25" customHeight="1" x14ac:dyDescent="0.2">
      <c r="A56" s="190">
        <v>810222</v>
      </c>
      <c r="B56" s="190" t="s">
        <v>4890</v>
      </c>
      <c r="C56" s="190" t="s">
        <v>3704</v>
      </c>
      <c r="D56" s="190" t="s">
        <v>562</v>
      </c>
      <c r="E56" s="190" t="s">
        <v>143</v>
      </c>
      <c r="F56" s="193">
        <v>34139</v>
      </c>
      <c r="G56" s="190" t="s">
        <v>251</v>
      </c>
      <c r="H56" s="190" t="s">
        <v>824</v>
      </c>
      <c r="I56" s="190" t="s">
        <v>58</v>
      </c>
      <c r="Q56" s="190">
        <v>2000</v>
      </c>
      <c r="S56" s="190" t="s">
        <v>6148</v>
      </c>
      <c r="T56" s="190" t="s">
        <v>6148</v>
      </c>
      <c r="U56" s="190" t="s">
        <v>6148</v>
      </c>
      <c r="V56" s="190" t="s">
        <v>6148</v>
      </c>
      <c r="W56" s="190" t="s">
        <v>6148</v>
      </c>
      <c r="X56" s="190" t="s">
        <v>6149</v>
      </c>
    </row>
    <row r="57" spans="1:24" ht="17.25" customHeight="1" x14ac:dyDescent="0.2">
      <c r="A57" s="190">
        <v>810581</v>
      </c>
      <c r="B57" s="190" t="s">
        <v>4958</v>
      </c>
      <c r="C57" s="190" t="s">
        <v>5694</v>
      </c>
      <c r="D57" s="190" t="s">
        <v>5636</v>
      </c>
      <c r="E57" s="190" t="s">
        <v>143</v>
      </c>
      <c r="F57" s="193">
        <v>35861</v>
      </c>
      <c r="G57" s="190" t="s">
        <v>244</v>
      </c>
      <c r="H57" s="190" t="s">
        <v>824</v>
      </c>
      <c r="I57" s="190" t="s">
        <v>58</v>
      </c>
      <c r="Q57" s="190">
        <v>2000</v>
      </c>
      <c r="S57" s="190" t="s">
        <v>6148</v>
      </c>
      <c r="T57" s="190" t="s">
        <v>6148</v>
      </c>
      <c r="U57" s="190" t="s">
        <v>6148</v>
      </c>
      <c r="V57" s="190" t="s">
        <v>6148</v>
      </c>
      <c r="W57" s="190" t="s">
        <v>6148</v>
      </c>
      <c r="X57" s="190" t="s">
        <v>6149</v>
      </c>
    </row>
    <row r="58" spans="1:24" ht="17.25" customHeight="1" x14ac:dyDescent="0.2">
      <c r="A58" s="190">
        <v>807071</v>
      </c>
      <c r="B58" s="190" t="s">
        <v>4398</v>
      </c>
      <c r="C58" s="190" t="s">
        <v>65</v>
      </c>
      <c r="D58" s="190" t="s">
        <v>184</v>
      </c>
      <c r="E58" s="190" t="s">
        <v>142</v>
      </c>
      <c r="F58" s="193">
        <v>35431</v>
      </c>
      <c r="G58" s="190" t="s">
        <v>1256</v>
      </c>
      <c r="H58" s="190" t="s">
        <v>824</v>
      </c>
      <c r="I58" s="190" t="s">
        <v>58</v>
      </c>
      <c r="Q58" s="190">
        <v>2000</v>
      </c>
      <c r="S58" s="190" t="s">
        <v>6148</v>
      </c>
      <c r="T58" s="190" t="s">
        <v>6148</v>
      </c>
      <c r="U58" s="190" t="s">
        <v>6148</v>
      </c>
      <c r="V58" s="190" t="s">
        <v>6148</v>
      </c>
      <c r="W58" s="190" t="s">
        <v>6148</v>
      </c>
      <c r="X58" s="190" t="s">
        <v>6149</v>
      </c>
    </row>
    <row r="59" spans="1:24" ht="17.25" customHeight="1" x14ac:dyDescent="0.2">
      <c r="A59" s="190">
        <v>809878</v>
      </c>
      <c r="B59" s="190" t="s">
        <v>799</v>
      </c>
      <c r="C59" s="190" t="s">
        <v>1029</v>
      </c>
      <c r="D59" s="190" t="s">
        <v>902</v>
      </c>
      <c r="E59" s="190" t="s">
        <v>142</v>
      </c>
      <c r="F59" s="193">
        <v>35548</v>
      </c>
      <c r="G59" s="190" t="s">
        <v>5909</v>
      </c>
      <c r="H59" s="190" t="s">
        <v>824</v>
      </c>
      <c r="I59" s="190" t="s">
        <v>58</v>
      </c>
      <c r="Q59" s="190">
        <v>2000</v>
      </c>
      <c r="S59" s="190" t="s">
        <v>6148</v>
      </c>
      <c r="T59" s="190" t="s">
        <v>6148</v>
      </c>
      <c r="U59" s="190" t="s">
        <v>6148</v>
      </c>
      <c r="V59" s="190" t="s">
        <v>6148</v>
      </c>
      <c r="W59" s="190" t="s">
        <v>6148</v>
      </c>
      <c r="X59" s="190" t="s">
        <v>6149</v>
      </c>
    </row>
    <row r="60" spans="1:24" ht="17.25" customHeight="1" x14ac:dyDescent="0.2">
      <c r="A60" s="190">
        <v>810599</v>
      </c>
      <c r="B60" s="190" t="s">
        <v>4962</v>
      </c>
      <c r="C60" s="190" t="s">
        <v>3737</v>
      </c>
      <c r="D60" s="190" t="s">
        <v>213</v>
      </c>
      <c r="E60" s="190" t="s">
        <v>142</v>
      </c>
      <c r="F60" s="193">
        <v>35600</v>
      </c>
      <c r="G60" s="190" t="s">
        <v>956</v>
      </c>
      <c r="H60" s="190" t="s">
        <v>824</v>
      </c>
      <c r="I60" s="190" t="s">
        <v>58</v>
      </c>
      <c r="Q60" s="190">
        <v>2000</v>
      </c>
      <c r="S60" s="190" t="s">
        <v>6148</v>
      </c>
      <c r="T60" s="190" t="s">
        <v>6148</v>
      </c>
      <c r="U60" s="190" t="s">
        <v>6148</v>
      </c>
      <c r="V60" s="190" t="s">
        <v>6148</v>
      </c>
      <c r="W60" s="190" t="s">
        <v>6148</v>
      </c>
      <c r="X60" s="190" t="s">
        <v>6149</v>
      </c>
    </row>
    <row r="61" spans="1:24" ht="17.25" customHeight="1" x14ac:dyDescent="0.2">
      <c r="A61" s="190">
        <v>807890</v>
      </c>
      <c r="B61" s="190" t="s">
        <v>4489</v>
      </c>
      <c r="C61" s="190" t="s">
        <v>411</v>
      </c>
      <c r="D61" s="190" t="s">
        <v>161</v>
      </c>
      <c r="E61" s="190" t="s">
        <v>142</v>
      </c>
      <c r="F61" s="193">
        <v>36161</v>
      </c>
      <c r="G61" s="190" t="s">
        <v>244</v>
      </c>
      <c r="H61" s="190" t="s">
        <v>824</v>
      </c>
      <c r="I61" s="190" t="s">
        <v>58</v>
      </c>
      <c r="Q61" s="190">
        <v>2000</v>
      </c>
      <c r="S61" s="190" t="s">
        <v>6148</v>
      </c>
      <c r="T61" s="190" t="s">
        <v>6148</v>
      </c>
      <c r="U61" s="190" t="s">
        <v>6148</v>
      </c>
      <c r="V61" s="190" t="s">
        <v>6148</v>
      </c>
      <c r="W61" s="190" t="s">
        <v>6148</v>
      </c>
      <c r="X61" s="190" t="s">
        <v>6149</v>
      </c>
    </row>
    <row r="62" spans="1:24" ht="17.25" customHeight="1" x14ac:dyDescent="0.2">
      <c r="A62" s="190">
        <v>810118</v>
      </c>
      <c r="B62" s="190" t="s">
        <v>4862</v>
      </c>
      <c r="C62" s="190" t="s">
        <v>83</v>
      </c>
      <c r="D62" s="190" t="s">
        <v>485</v>
      </c>
      <c r="E62" s="190" t="s">
        <v>142</v>
      </c>
      <c r="F62" s="193">
        <v>36175</v>
      </c>
      <c r="G62" s="190" t="s">
        <v>244</v>
      </c>
      <c r="H62" s="190" t="s">
        <v>824</v>
      </c>
      <c r="I62" s="190" t="s">
        <v>58</v>
      </c>
      <c r="Q62" s="190">
        <v>2000</v>
      </c>
      <c r="S62" s="190" t="s">
        <v>6148</v>
      </c>
      <c r="T62" s="190" t="s">
        <v>6148</v>
      </c>
      <c r="U62" s="190" t="s">
        <v>6148</v>
      </c>
      <c r="V62" s="190" t="s">
        <v>6148</v>
      </c>
      <c r="W62" s="190" t="s">
        <v>6148</v>
      </c>
      <c r="X62" s="190" t="s">
        <v>6149</v>
      </c>
    </row>
    <row r="63" spans="1:24" ht="17.25" customHeight="1" x14ac:dyDescent="0.2">
      <c r="A63" s="190">
        <v>811199</v>
      </c>
      <c r="B63" s="190" t="s">
        <v>5222</v>
      </c>
      <c r="C63" s="190" t="s">
        <v>57</v>
      </c>
      <c r="D63" s="190" t="s">
        <v>176</v>
      </c>
      <c r="E63" s="190" t="s">
        <v>143</v>
      </c>
      <c r="F63" s="193">
        <v>20393</v>
      </c>
      <c r="G63" s="190" t="s">
        <v>244</v>
      </c>
      <c r="H63" s="190" t="s">
        <v>824</v>
      </c>
      <c r="I63" s="190" t="s">
        <v>58</v>
      </c>
      <c r="Q63" s="190">
        <v>2000</v>
      </c>
      <c r="S63" s="190" t="s">
        <v>6148</v>
      </c>
      <c r="T63" s="190" t="s">
        <v>6148</v>
      </c>
      <c r="U63" s="190" t="s">
        <v>6148</v>
      </c>
      <c r="V63" s="190" t="s">
        <v>6148</v>
      </c>
      <c r="W63" s="190" t="s">
        <v>6148</v>
      </c>
      <c r="X63" s="190" t="s">
        <v>6149</v>
      </c>
    </row>
    <row r="64" spans="1:24" ht="17.25" customHeight="1" x14ac:dyDescent="0.2">
      <c r="A64" s="190">
        <v>810905</v>
      </c>
      <c r="B64" s="190" t="s">
        <v>5037</v>
      </c>
      <c r="C64" s="190" t="s">
        <v>5972</v>
      </c>
      <c r="D64" s="190" t="s">
        <v>376</v>
      </c>
      <c r="E64" s="190" t="s">
        <v>143</v>
      </c>
      <c r="F64" s="193">
        <v>24497</v>
      </c>
      <c r="G64" s="190" t="s">
        <v>1152</v>
      </c>
      <c r="H64" s="190" t="s">
        <v>824</v>
      </c>
      <c r="I64" s="190" t="s">
        <v>58</v>
      </c>
      <c r="Q64" s="190">
        <v>2000</v>
      </c>
      <c r="S64" s="190" t="s">
        <v>6148</v>
      </c>
      <c r="T64" s="190" t="s">
        <v>6148</v>
      </c>
      <c r="U64" s="190" t="s">
        <v>6148</v>
      </c>
      <c r="V64" s="190" t="s">
        <v>6148</v>
      </c>
      <c r="W64" s="190" t="s">
        <v>6148</v>
      </c>
      <c r="X64" s="190" t="s">
        <v>6149</v>
      </c>
    </row>
    <row r="65" spans="1:24" ht="17.25" customHeight="1" x14ac:dyDescent="0.2">
      <c r="A65" s="190">
        <v>811664</v>
      </c>
      <c r="B65" s="190" t="s">
        <v>5508</v>
      </c>
      <c r="C65" s="190" t="s">
        <v>65</v>
      </c>
      <c r="D65" s="190" t="s">
        <v>6108</v>
      </c>
      <c r="E65" s="190" t="s">
        <v>143</v>
      </c>
      <c r="F65" s="193">
        <v>26614</v>
      </c>
      <c r="G65" s="190" t="s">
        <v>6109</v>
      </c>
      <c r="H65" s="190" t="s">
        <v>824</v>
      </c>
      <c r="I65" s="190" t="s">
        <v>58</v>
      </c>
      <c r="Q65" s="190">
        <v>2000</v>
      </c>
      <c r="S65" s="190" t="s">
        <v>6148</v>
      </c>
      <c r="T65" s="190" t="s">
        <v>6148</v>
      </c>
      <c r="U65" s="190" t="s">
        <v>6148</v>
      </c>
      <c r="V65" s="190" t="s">
        <v>6148</v>
      </c>
      <c r="W65" s="190" t="s">
        <v>6148</v>
      </c>
      <c r="X65" s="190" t="s">
        <v>6149</v>
      </c>
    </row>
    <row r="66" spans="1:24" ht="17.25" customHeight="1" x14ac:dyDescent="0.2">
      <c r="A66" s="190">
        <v>811428</v>
      </c>
      <c r="B66" s="190" t="s">
        <v>5364</v>
      </c>
      <c r="C66" s="190" t="s">
        <v>67</v>
      </c>
      <c r="D66" s="190" t="s">
        <v>5702</v>
      </c>
      <c r="E66" s="190" t="s">
        <v>143</v>
      </c>
      <c r="F66" s="193">
        <v>27030</v>
      </c>
      <c r="G66" s="190" t="s">
        <v>1340</v>
      </c>
      <c r="H66" s="190" t="s">
        <v>824</v>
      </c>
      <c r="I66" s="190" t="s">
        <v>58</v>
      </c>
      <c r="Q66" s="190">
        <v>2000</v>
      </c>
      <c r="S66" s="190" t="s">
        <v>6148</v>
      </c>
      <c r="T66" s="190" t="s">
        <v>6148</v>
      </c>
      <c r="U66" s="190" t="s">
        <v>6148</v>
      </c>
      <c r="V66" s="190" t="s">
        <v>6148</v>
      </c>
      <c r="W66" s="190" t="s">
        <v>6148</v>
      </c>
      <c r="X66" s="190" t="s">
        <v>6149</v>
      </c>
    </row>
    <row r="67" spans="1:24" ht="17.25" customHeight="1" x14ac:dyDescent="0.2">
      <c r="A67" s="190">
        <v>811718</v>
      </c>
      <c r="B67" s="190" t="s">
        <v>5543</v>
      </c>
      <c r="C67" s="190" t="s">
        <v>533</v>
      </c>
      <c r="D67" s="190" t="s">
        <v>177</v>
      </c>
      <c r="E67" s="190" t="s">
        <v>143</v>
      </c>
      <c r="F67" s="193">
        <v>27055</v>
      </c>
      <c r="G67" s="190" t="s">
        <v>244</v>
      </c>
      <c r="H67" s="190" t="s">
        <v>824</v>
      </c>
      <c r="I67" s="190" t="s">
        <v>58</v>
      </c>
      <c r="Q67" s="190">
        <v>2000</v>
      </c>
      <c r="S67" s="190" t="s">
        <v>6148</v>
      </c>
      <c r="T67" s="190" t="s">
        <v>6148</v>
      </c>
      <c r="U67" s="190" t="s">
        <v>6148</v>
      </c>
      <c r="V67" s="190" t="s">
        <v>6148</v>
      </c>
      <c r="W67" s="190" t="s">
        <v>6148</v>
      </c>
      <c r="X67" s="190" t="s">
        <v>6149</v>
      </c>
    </row>
    <row r="68" spans="1:24" ht="17.25" customHeight="1" x14ac:dyDescent="0.2">
      <c r="A68" s="190">
        <v>811143</v>
      </c>
      <c r="B68" s="190" t="s">
        <v>5187</v>
      </c>
      <c r="C68" s="190" t="s">
        <v>6016</v>
      </c>
      <c r="D68" s="190" t="s">
        <v>3936</v>
      </c>
      <c r="E68" s="190" t="s">
        <v>143</v>
      </c>
      <c r="F68" s="193">
        <v>27445</v>
      </c>
      <c r="G68" s="190" t="s">
        <v>827</v>
      </c>
      <c r="H68" s="190" t="s">
        <v>824</v>
      </c>
      <c r="I68" s="190" t="s">
        <v>58</v>
      </c>
      <c r="Q68" s="190">
        <v>2000</v>
      </c>
      <c r="S68" s="190" t="s">
        <v>6148</v>
      </c>
      <c r="T68" s="190" t="s">
        <v>6148</v>
      </c>
      <c r="U68" s="190" t="s">
        <v>6148</v>
      </c>
      <c r="V68" s="190" t="s">
        <v>6148</v>
      </c>
      <c r="W68" s="190" t="s">
        <v>6148</v>
      </c>
      <c r="X68" s="190" t="s">
        <v>6149</v>
      </c>
    </row>
    <row r="69" spans="1:24" ht="17.25" customHeight="1" x14ac:dyDescent="0.2">
      <c r="A69" s="190">
        <v>811745</v>
      </c>
      <c r="B69" s="190" t="s">
        <v>5560</v>
      </c>
      <c r="C69" s="190" t="s">
        <v>83</v>
      </c>
      <c r="D69" s="190" t="s">
        <v>196</v>
      </c>
      <c r="E69" s="190" t="s">
        <v>143</v>
      </c>
      <c r="F69" s="193">
        <v>27809</v>
      </c>
      <c r="G69" s="190" t="s">
        <v>244</v>
      </c>
      <c r="H69" s="190" t="s">
        <v>824</v>
      </c>
      <c r="I69" s="190" t="s">
        <v>58</v>
      </c>
      <c r="Q69" s="190">
        <v>2000</v>
      </c>
      <c r="S69" s="190" t="s">
        <v>6148</v>
      </c>
      <c r="T69" s="190" t="s">
        <v>6148</v>
      </c>
      <c r="U69" s="190" t="s">
        <v>6148</v>
      </c>
      <c r="V69" s="190" t="s">
        <v>6148</v>
      </c>
      <c r="W69" s="190" t="s">
        <v>6148</v>
      </c>
      <c r="X69" s="190" t="s">
        <v>6149</v>
      </c>
    </row>
    <row r="70" spans="1:24" ht="17.25" customHeight="1" x14ac:dyDescent="0.2">
      <c r="A70" s="190">
        <v>811441</v>
      </c>
      <c r="B70" s="190" t="s">
        <v>5372</v>
      </c>
      <c r="C70" s="190" t="s">
        <v>66</v>
      </c>
      <c r="D70" s="190" t="s">
        <v>6065</v>
      </c>
      <c r="E70" s="190" t="s">
        <v>143</v>
      </c>
      <c r="F70" s="193">
        <v>28493</v>
      </c>
      <c r="G70" s="190" t="s">
        <v>3222</v>
      </c>
      <c r="H70" s="190" t="s">
        <v>825</v>
      </c>
      <c r="I70" s="190" t="s">
        <v>58</v>
      </c>
      <c r="Q70" s="190">
        <v>2000</v>
      </c>
      <c r="S70" s="190" t="s">
        <v>6148</v>
      </c>
      <c r="T70" s="190" t="s">
        <v>6148</v>
      </c>
      <c r="U70" s="190" t="s">
        <v>6148</v>
      </c>
      <c r="V70" s="190" t="s">
        <v>6148</v>
      </c>
      <c r="W70" s="190" t="s">
        <v>6148</v>
      </c>
      <c r="X70" s="190" t="s">
        <v>6149</v>
      </c>
    </row>
    <row r="71" spans="1:24" ht="17.25" customHeight="1" x14ac:dyDescent="0.2">
      <c r="A71" s="190">
        <v>806918</v>
      </c>
      <c r="B71" s="190" t="s">
        <v>4379</v>
      </c>
      <c r="C71" s="190" t="s">
        <v>63</v>
      </c>
      <c r="D71" s="190" t="s">
        <v>189</v>
      </c>
      <c r="E71" s="190" t="s">
        <v>143</v>
      </c>
      <c r="F71" s="193">
        <v>28637</v>
      </c>
      <c r="G71" s="190" t="s">
        <v>3315</v>
      </c>
      <c r="H71" s="190" t="s">
        <v>824</v>
      </c>
      <c r="I71" s="190" t="s">
        <v>58</v>
      </c>
      <c r="Q71" s="190">
        <v>2000</v>
      </c>
      <c r="S71" s="190" t="s">
        <v>6148</v>
      </c>
      <c r="T71" s="190" t="s">
        <v>6148</v>
      </c>
      <c r="U71" s="190" t="s">
        <v>6148</v>
      </c>
      <c r="V71" s="190" t="s">
        <v>6148</v>
      </c>
      <c r="W71" s="190" t="s">
        <v>6148</v>
      </c>
      <c r="X71" s="190" t="s">
        <v>6149</v>
      </c>
    </row>
    <row r="72" spans="1:24" ht="17.25" customHeight="1" x14ac:dyDescent="0.2">
      <c r="A72" s="190">
        <v>811261</v>
      </c>
      <c r="B72" s="190" t="s">
        <v>5259</v>
      </c>
      <c r="C72" s="190" t="s">
        <v>771</v>
      </c>
      <c r="D72" s="190" t="s">
        <v>91</v>
      </c>
      <c r="E72" s="190" t="s">
        <v>143</v>
      </c>
      <c r="F72" s="193">
        <v>28703</v>
      </c>
      <c r="G72" s="190" t="s">
        <v>922</v>
      </c>
      <c r="H72" s="190" t="s">
        <v>824</v>
      </c>
      <c r="I72" s="190" t="s">
        <v>58</v>
      </c>
      <c r="Q72" s="190">
        <v>2000</v>
      </c>
      <c r="S72" s="190" t="s">
        <v>6148</v>
      </c>
      <c r="T72" s="190" t="s">
        <v>6148</v>
      </c>
      <c r="U72" s="190" t="s">
        <v>6148</v>
      </c>
      <c r="V72" s="190" t="s">
        <v>6148</v>
      </c>
      <c r="W72" s="190" t="s">
        <v>6148</v>
      </c>
      <c r="X72" s="190" t="s">
        <v>6149</v>
      </c>
    </row>
    <row r="73" spans="1:24" ht="17.25" customHeight="1" x14ac:dyDescent="0.2">
      <c r="A73" s="190">
        <v>802672</v>
      </c>
      <c r="B73" s="190" t="s">
        <v>4182</v>
      </c>
      <c r="C73" s="190" t="s">
        <v>65</v>
      </c>
      <c r="D73" s="190" t="s">
        <v>163</v>
      </c>
      <c r="E73" s="190" t="s">
        <v>143</v>
      </c>
      <c r="F73" s="193">
        <v>29221</v>
      </c>
      <c r="G73" s="190" t="s">
        <v>244</v>
      </c>
      <c r="H73" s="190" t="s">
        <v>824</v>
      </c>
      <c r="I73" s="190" t="s">
        <v>58</v>
      </c>
      <c r="Q73" s="190">
        <v>2000</v>
      </c>
      <c r="S73" s="190" t="s">
        <v>6148</v>
      </c>
      <c r="T73" s="190" t="s">
        <v>6148</v>
      </c>
      <c r="U73" s="190" t="s">
        <v>6148</v>
      </c>
      <c r="V73" s="190" t="s">
        <v>6148</v>
      </c>
      <c r="W73" s="190" t="s">
        <v>6148</v>
      </c>
      <c r="X73" s="190" t="s">
        <v>6149</v>
      </c>
    </row>
    <row r="74" spans="1:24" ht="17.25" customHeight="1" x14ac:dyDescent="0.2">
      <c r="A74" s="190">
        <v>809007</v>
      </c>
      <c r="B74" s="190" t="s">
        <v>4657</v>
      </c>
      <c r="C74" s="190" t="s">
        <v>63</v>
      </c>
      <c r="D74" s="190" t="s">
        <v>3938</v>
      </c>
      <c r="E74" s="190" t="s">
        <v>143</v>
      </c>
      <c r="F74" s="193">
        <v>29331</v>
      </c>
      <c r="G74" s="190" t="s">
        <v>900</v>
      </c>
      <c r="H74" s="190" t="s">
        <v>824</v>
      </c>
      <c r="I74" s="190" t="s">
        <v>58</v>
      </c>
      <c r="Q74" s="190">
        <v>2000</v>
      </c>
      <c r="S74" s="190" t="s">
        <v>6148</v>
      </c>
      <c r="T74" s="190" t="s">
        <v>6148</v>
      </c>
      <c r="U74" s="190" t="s">
        <v>6148</v>
      </c>
      <c r="V74" s="190" t="s">
        <v>6148</v>
      </c>
      <c r="W74" s="190" t="s">
        <v>6148</v>
      </c>
      <c r="X74" s="190" t="s">
        <v>6149</v>
      </c>
    </row>
    <row r="75" spans="1:24" ht="17.25" customHeight="1" x14ac:dyDescent="0.2">
      <c r="A75" s="190">
        <v>811229</v>
      </c>
      <c r="B75" s="190" t="s">
        <v>5242</v>
      </c>
      <c r="C75" s="190" t="s">
        <v>73</v>
      </c>
      <c r="D75" s="190" t="s">
        <v>780</v>
      </c>
      <c r="E75" s="190" t="s">
        <v>143</v>
      </c>
      <c r="F75" s="193">
        <v>29446</v>
      </c>
      <c r="G75" s="190" t="s">
        <v>890</v>
      </c>
      <c r="H75" s="190" t="s">
        <v>824</v>
      </c>
      <c r="I75" s="190" t="s">
        <v>58</v>
      </c>
      <c r="Q75" s="190">
        <v>2000</v>
      </c>
      <c r="S75" s="190" t="s">
        <v>6148</v>
      </c>
      <c r="T75" s="190" t="s">
        <v>6148</v>
      </c>
      <c r="U75" s="190" t="s">
        <v>6148</v>
      </c>
      <c r="V75" s="190" t="s">
        <v>6148</v>
      </c>
      <c r="W75" s="190" t="s">
        <v>6148</v>
      </c>
      <c r="X75" s="190" t="s">
        <v>6149</v>
      </c>
    </row>
    <row r="76" spans="1:24" ht="17.25" customHeight="1" x14ac:dyDescent="0.2">
      <c r="A76" s="190">
        <v>810979</v>
      </c>
      <c r="B76" s="190" t="s">
        <v>5083</v>
      </c>
      <c r="C76" s="190" t="s">
        <v>80</v>
      </c>
      <c r="D76" s="190" t="s">
        <v>413</v>
      </c>
      <c r="E76" s="190" t="s">
        <v>143</v>
      </c>
      <c r="F76" s="193">
        <v>29551</v>
      </c>
      <c r="G76" s="190" t="s">
        <v>827</v>
      </c>
      <c r="H76" s="190" t="s">
        <v>824</v>
      </c>
      <c r="I76" s="190" t="s">
        <v>58</v>
      </c>
      <c r="Q76" s="190">
        <v>2000</v>
      </c>
      <c r="S76" s="190" t="s">
        <v>6148</v>
      </c>
      <c r="T76" s="190" t="s">
        <v>6148</v>
      </c>
      <c r="U76" s="190" t="s">
        <v>6148</v>
      </c>
      <c r="V76" s="190" t="s">
        <v>6148</v>
      </c>
      <c r="W76" s="190" t="s">
        <v>6148</v>
      </c>
      <c r="X76" s="190" t="s">
        <v>6149</v>
      </c>
    </row>
    <row r="77" spans="1:24" ht="17.25" customHeight="1" x14ac:dyDescent="0.2">
      <c r="A77" s="190">
        <v>810824</v>
      </c>
      <c r="B77" s="190" t="s">
        <v>4988</v>
      </c>
      <c r="C77" s="190" t="s">
        <v>5952</v>
      </c>
      <c r="D77" s="190" t="s">
        <v>201</v>
      </c>
      <c r="E77" s="190" t="s">
        <v>143</v>
      </c>
      <c r="F77" s="193">
        <v>29664</v>
      </c>
      <c r="G77" s="190" t="s">
        <v>244</v>
      </c>
      <c r="H77" s="190" t="s">
        <v>824</v>
      </c>
      <c r="I77" s="190" t="s">
        <v>58</v>
      </c>
      <c r="Q77" s="190">
        <v>2000</v>
      </c>
      <c r="S77" s="190" t="s">
        <v>6148</v>
      </c>
      <c r="T77" s="190" t="s">
        <v>6148</v>
      </c>
      <c r="U77" s="190" t="s">
        <v>6148</v>
      </c>
      <c r="V77" s="190" t="s">
        <v>6148</v>
      </c>
      <c r="W77" s="190" t="s">
        <v>6148</v>
      </c>
      <c r="X77" s="190" t="s">
        <v>6149</v>
      </c>
    </row>
    <row r="78" spans="1:24" ht="17.25" customHeight="1" x14ac:dyDescent="0.2">
      <c r="A78" s="190">
        <v>811681</v>
      </c>
      <c r="B78" s="190" t="s">
        <v>5518</v>
      </c>
      <c r="C78" s="190" t="s">
        <v>73</v>
      </c>
      <c r="D78" s="190" t="s">
        <v>443</v>
      </c>
      <c r="E78" s="190" t="s">
        <v>143</v>
      </c>
      <c r="F78" s="193">
        <v>29952</v>
      </c>
      <c r="G78" s="190" t="s">
        <v>1033</v>
      </c>
      <c r="H78" s="190" t="s">
        <v>824</v>
      </c>
      <c r="I78" s="190" t="s">
        <v>58</v>
      </c>
      <c r="Q78" s="190">
        <v>2000</v>
      </c>
      <c r="S78" s="190" t="s">
        <v>6148</v>
      </c>
      <c r="T78" s="190" t="s">
        <v>6148</v>
      </c>
      <c r="U78" s="190" t="s">
        <v>6148</v>
      </c>
      <c r="V78" s="190" t="s">
        <v>6148</v>
      </c>
      <c r="W78" s="190" t="s">
        <v>6148</v>
      </c>
      <c r="X78" s="190" t="s">
        <v>6149</v>
      </c>
    </row>
    <row r="79" spans="1:24" ht="17.25" customHeight="1" x14ac:dyDescent="0.2">
      <c r="A79" s="190">
        <v>811224</v>
      </c>
      <c r="B79" s="190" t="s">
        <v>5239</v>
      </c>
      <c r="C79" s="190" t="s">
        <v>59</v>
      </c>
      <c r="D79" s="190" t="s">
        <v>311</v>
      </c>
      <c r="E79" s="190" t="s">
        <v>143</v>
      </c>
      <c r="F79" s="193">
        <v>29961</v>
      </c>
      <c r="G79" s="190" t="s">
        <v>244</v>
      </c>
      <c r="H79" s="190" t="s">
        <v>824</v>
      </c>
      <c r="I79" s="190" t="s">
        <v>58</v>
      </c>
      <c r="Q79" s="190">
        <v>2000</v>
      </c>
      <c r="S79" s="190" t="s">
        <v>6148</v>
      </c>
      <c r="T79" s="190" t="s">
        <v>6148</v>
      </c>
      <c r="U79" s="190" t="s">
        <v>6148</v>
      </c>
      <c r="V79" s="190" t="s">
        <v>6148</v>
      </c>
      <c r="W79" s="190" t="s">
        <v>6148</v>
      </c>
      <c r="X79" s="190" t="s">
        <v>6149</v>
      </c>
    </row>
    <row r="80" spans="1:24" ht="17.25" customHeight="1" x14ac:dyDescent="0.2">
      <c r="A80" s="190">
        <v>810321</v>
      </c>
      <c r="B80" s="190" t="s">
        <v>4911</v>
      </c>
      <c r="C80" s="190" t="s">
        <v>1173</v>
      </c>
      <c r="D80" s="190" t="s">
        <v>160</v>
      </c>
      <c r="E80" s="190" t="s">
        <v>143</v>
      </c>
      <c r="F80" s="193">
        <v>29971</v>
      </c>
      <c r="G80" s="190" t="s">
        <v>827</v>
      </c>
      <c r="H80" s="190" t="s">
        <v>824</v>
      </c>
      <c r="I80" s="190" t="s">
        <v>58</v>
      </c>
      <c r="Q80" s="190">
        <v>2000</v>
      </c>
      <c r="S80" s="190" t="s">
        <v>6148</v>
      </c>
      <c r="T80" s="190" t="s">
        <v>6148</v>
      </c>
      <c r="U80" s="190" t="s">
        <v>6148</v>
      </c>
      <c r="V80" s="190" t="s">
        <v>6148</v>
      </c>
      <c r="W80" s="190" t="s">
        <v>6148</v>
      </c>
      <c r="X80" s="190" t="s">
        <v>6149</v>
      </c>
    </row>
    <row r="81" spans="1:24" ht="17.25" customHeight="1" x14ac:dyDescent="0.2">
      <c r="A81" s="190">
        <v>802760</v>
      </c>
      <c r="B81" s="190" t="s">
        <v>4187</v>
      </c>
      <c r="C81" s="190" t="s">
        <v>65</v>
      </c>
      <c r="D81" s="190" t="s">
        <v>216</v>
      </c>
      <c r="E81" s="190" t="s">
        <v>143</v>
      </c>
      <c r="F81" s="193">
        <v>30407</v>
      </c>
      <c r="G81" s="190" t="s">
        <v>5731</v>
      </c>
      <c r="H81" s="190" t="s">
        <v>824</v>
      </c>
      <c r="I81" s="190" t="s">
        <v>58</v>
      </c>
      <c r="Q81" s="190">
        <v>2000</v>
      </c>
      <c r="S81" s="190" t="s">
        <v>6148</v>
      </c>
      <c r="T81" s="190" t="s">
        <v>6148</v>
      </c>
      <c r="U81" s="190" t="s">
        <v>6148</v>
      </c>
      <c r="V81" s="190" t="s">
        <v>6148</v>
      </c>
      <c r="W81" s="190" t="s">
        <v>6148</v>
      </c>
      <c r="X81" s="190" t="s">
        <v>6149</v>
      </c>
    </row>
    <row r="82" spans="1:24" ht="17.25" customHeight="1" x14ac:dyDescent="0.2">
      <c r="A82" s="190">
        <v>804884</v>
      </c>
      <c r="B82" s="190" t="s">
        <v>4247</v>
      </c>
      <c r="C82" s="190" t="s">
        <v>65</v>
      </c>
      <c r="D82" s="190" t="s">
        <v>1051</v>
      </c>
      <c r="E82" s="190" t="s">
        <v>143</v>
      </c>
      <c r="F82" s="193">
        <v>30630</v>
      </c>
      <c r="G82" s="190" t="s">
        <v>5744</v>
      </c>
      <c r="H82" s="190" t="s">
        <v>824</v>
      </c>
      <c r="I82" s="190" t="s">
        <v>58</v>
      </c>
      <c r="Q82" s="190">
        <v>2000</v>
      </c>
      <c r="S82" s="190" t="s">
        <v>6148</v>
      </c>
      <c r="T82" s="190" t="s">
        <v>6148</v>
      </c>
      <c r="U82" s="190" t="s">
        <v>6148</v>
      </c>
      <c r="V82" s="190" t="s">
        <v>6148</v>
      </c>
      <c r="W82" s="190" t="s">
        <v>6148</v>
      </c>
      <c r="X82" s="190" t="s">
        <v>6149</v>
      </c>
    </row>
    <row r="83" spans="1:24" ht="17.25" customHeight="1" x14ac:dyDescent="0.2">
      <c r="A83" s="190">
        <v>806329</v>
      </c>
      <c r="B83" s="190" t="s">
        <v>4335</v>
      </c>
      <c r="C83" s="190" t="s">
        <v>63</v>
      </c>
      <c r="D83" s="190" t="s">
        <v>382</v>
      </c>
      <c r="E83" s="190" t="s">
        <v>143</v>
      </c>
      <c r="F83" s="193">
        <v>30646</v>
      </c>
      <c r="G83" s="190" t="s">
        <v>827</v>
      </c>
      <c r="H83" s="190" t="s">
        <v>824</v>
      </c>
      <c r="I83" s="190" t="s">
        <v>58</v>
      </c>
      <c r="Q83" s="190">
        <v>2000</v>
      </c>
      <c r="S83" s="190" t="s">
        <v>6148</v>
      </c>
      <c r="T83" s="190" t="s">
        <v>6148</v>
      </c>
      <c r="U83" s="190" t="s">
        <v>6148</v>
      </c>
      <c r="V83" s="190" t="s">
        <v>6148</v>
      </c>
      <c r="W83" s="190" t="s">
        <v>6148</v>
      </c>
      <c r="X83" s="190" t="s">
        <v>6149</v>
      </c>
    </row>
    <row r="84" spans="1:24" ht="17.25" customHeight="1" x14ac:dyDescent="0.2">
      <c r="A84" s="190">
        <v>811112</v>
      </c>
      <c r="B84" s="190" t="s">
        <v>5167</v>
      </c>
      <c r="C84" s="190" t="s">
        <v>63</v>
      </c>
      <c r="D84" s="190" t="s">
        <v>520</v>
      </c>
      <c r="E84" s="190" t="s">
        <v>143</v>
      </c>
      <c r="F84" s="193">
        <v>30763</v>
      </c>
      <c r="G84" s="190" t="s">
        <v>827</v>
      </c>
      <c r="H84" s="190" t="s">
        <v>824</v>
      </c>
      <c r="I84" s="190" t="s">
        <v>58</v>
      </c>
      <c r="Q84" s="190">
        <v>2000</v>
      </c>
      <c r="S84" s="190" t="s">
        <v>6148</v>
      </c>
      <c r="T84" s="190" t="s">
        <v>6148</v>
      </c>
      <c r="U84" s="190" t="s">
        <v>6148</v>
      </c>
      <c r="V84" s="190" t="s">
        <v>6148</v>
      </c>
      <c r="W84" s="190" t="s">
        <v>6148</v>
      </c>
      <c r="X84" s="190" t="s">
        <v>6149</v>
      </c>
    </row>
    <row r="85" spans="1:24" ht="17.25" customHeight="1" x14ac:dyDescent="0.2">
      <c r="A85" s="190">
        <v>801748</v>
      </c>
      <c r="B85" s="190" t="s">
        <v>4165</v>
      </c>
      <c r="C85" s="190" t="s">
        <v>66</v>
      </c>
      <c r="D85" s="190" t="s">
        <v>167</v>
      </c>
      <c r="E85" s="190" t="s">
        <v>143</v>
      </c>
      <c r="F85" s="193">
        <v>31048</v>
      </c>
      <c r="G85" s="190" t="s">
        <v>1237</v>
      </c>
      <c r="H85" s="190" t="s">
        <v>824</v>
      </c>
      <c r="I85" s="190" t="s">
        <v>58</v>
      </c>
      <c r="Q85" s="190">
        <v>2000</v>
      </c>
      <c r="S85" s="190" t="s">
        <v>6148</v>
      </c>
      <c r="T85" s="190" t="s">
        <v>6148</v>
      </c>
      <c r="U85" s="190" t="s">
        <v>6148</v>
      </c>
      <c r="V85" s="190" t="s">
        <v>6148</v>
      </c>
      <c r="W85" s="190" t="s">
        <v>6148</v>
      </c>
      <c r="X85" s="190" t="s">
        <v>6149</v>
      </c>
    </row>
    <row r="86" spans="1:24" ht="17.25" customHeight="1" x14ac:dyDescent="0.2">
      <c r="A86" s="190">
        <v>801800</v>
      </c>
      <c r="B86" s="190" t="s">
        <v>4168</v>
      </c>
      <c r="C86" s="190" t="s">
        <v>116</v>
      </c>
      <c r="D86" s="190" t="s">
        <v>168</v>
      </c>
      <c r="E86" s="190" t="s">
        <v>143</v>
      </c>
      <c r="F86" s="193">
        <v>31050</v>
      </c>
      <c r="G86" s="190" t="s">
        <v>244</v>
      </c>
      <c r="H86" s="190" t="s">
        <v>824</v>
      </c>
      <c r="I86" s="190" t="s">
        <v>58</v>
      </c>
      <c r="Q86" s="190">
        <v>2000</v>
      </c>
      <c r="S86" s="190" t="s">
        <v>6148</v>
      </c>
      <c r="T86" s="190" t="s">
        <v>6148</v>
      </c>
      <c r="U86" s="190" t="s">
        <v>6148</v>
      </c>
      <c r="V86" s="190" t="s">
        <v>6148</v>
      </c>
      <c r="W86" s="190" t="s">
        <v>6148</v>
      </c>
      <c r="X86" s="190" t="s">
        <v>6149</v>
      </c>
    </row>
    <row r="87" spans="1:24" ht="17.25" customHeight="1" x14ac:dyDescent="0.2">
      <c r="A87" s="190">
        <v>807114</v>
      </c>
      <c r="B87" s="190" t="s">
        <v>4403</v>
      </c>
      <c r="C87" s="190" t="s">
        <v>398</v>
      </c>
      <c r="D87" s="190" t="s">
        <v>194</v>
      </c>
      <c r="E87" s="190" t="s">
        <v>143</v>
      </c>
      <c r="F87" s="193">
        <v>31054</v>
      </c>
      <c r="G87" s="190" t="s">
        <v>244</v>
      </c>
      <c r="H87" s="190" t="s">
        <v>824</v>
      </c>
      <c r="I87" s="190" t="s">
        <v>58</v>
      </c>
      <c r="Q87" s="190">
        <v>2000</v>
      </c>
      <c r="S87" s="190" t="s">
        <v>6148</v>
      </c>
      <c r="T87" s="190" t="s">
        <v>6148</v>
      </c>
      <c r="U87" s="190" t="s">
        <v>6148</v>
      </c>
      <c r="V87" s="190" t="s">
        <v>6148</v>
      </c>
      <c r="W87" s="190" t="s">
        <v>6148</v>
      </c>
      <c r="X87" s="190" t="s">
        <v>6149</v>
      </c>
    </row>
    <row r="88" spans="1:24" ht="17.25" customHeight="1" x14ac:dyDescent="0.2">
      <c r="A88" s="190">
        <v>811373</v>
      </c>
      <c r="B88" s="190" t="s">
        <v>5328</v>
      </c>
      <c r="C88" s="190" t="s">
        <v>65</v>
      </c>
      <c r="D88" s="190" t="s">
        <v>1150</v>
      </c>
      <c r="E88" s="190" t="s">
        <v>143</v>
      </c>
      <c r="F88" s="193">
        <v>31214</v>
      </c>
      <c r="G88" s="190" t="s">
        <v>3206</v>
      </c>
      <c r="H88" s="190" t="s">
        <v>824</v>
      </c>
      <c r="I88" s="190" t="s">
        <v>58</v>
      </c>
      <c r="Q88" s="190">
        <v>2000</v>
      </c>
      <c r="S88" s="190" t="s">
        <v>6148</v>
      </c>
      <c r="T88" s="190" t="s">
        <v>6148</v>
      </c>
      <c r="U88" s="190" t="s">
        <v>6148</v>
      </c>
      <c r="V88" s="190" t="s">
        <v>6148</v>
      </c>
      <c r="W88" s="190" t="s">
        <v>6148</v>
      </c>
      <c r="X88" s="190" t="s">
        <v>6149</v>
      </c>
    </row>
    <row r="89" spans="1:24" ht="17.25" customHeight="1" x14ac:dyDescent="0.2">
      <c r="A89" s="190">
        <v>809179</v>
      </c>
      <c r="B89" s="190" t="s">
        <v>4681</v>
      </c>
      <c r="C89" s="190" t="s">
        <v>612</v>
      </c>
      <c r="D89" s="190" t="s">
        <v>3213</v>
      </c>
      <c r="E89" s="190" t="s">
        <v>143</v>
      </c>
      <c r="F89" s="193">
        <v>31289</v>
      </c>
      <c r="G89" s="190" t="s">
        <v>244</v>
      </c>
      <c r="H89" s="190" t="s">
        <v>824</v>
      </c>
      <c r="I89" s="190" t="s">
        <v>58</v>
      </c>
      <c r="Q89" s="190">
        <v>2000</v>
      </c>
      <c r="S89" s="190" t="s">
        <v>6148</v>
      </c>
      <c r="T89" s="190" t="s">
        <v>6148</v>
      </c>
      <c r="U89" s="190" t="s">
        <v>6148</v>
      </c>
      <c r="V89" s="190" t="s">
        <v>6148</v>
      </c>
      <c r="W89" s="190" t="s">
        <v>6148</v>
      </c>
      <c r="X89" s="190" t="s">
        <v>6149</v>
      </c>
    </row>
    <row r="90" spans="1:24" ht="17.25" customHeight="1" x14ac:dyDescent="0.2">
      <c r="A90" s="190">
        <v>808038</v>
      </c>
      <c r="B90" s="190" t="s">
        <v>4509</v>
      </c>
      <c r="C90" s="190" t="s">
        <v>1194</v>
      </c>
      <c r="D90" s="190" t="s">
        <v>510</v>
      </c>
      <c r="E90" s="190" t="s">
        <v>143</v>
      </c>
      <c r="F90" s="193">
        <v>31325</v>
      </c>
      <c r="G90" s="190" t="s">
        <v>5664</v>
      </c>
      <c r="H90" s="190" t="s">
        <v>825</v>
      </c>
      <c r="I90" s="190" t="s">
        <v>58</v>
      </c>
      <c r="Q90" s="190">
        <v>2000</v>
      </c>
      <c r="S90" s="190" t="s">
        <v>6148</v>
      </c>
      <c r="T90" s="190" t="s">
        <v>6148</v>
      </c>
      <c r="U90" s="190" t="s">
        <v>6148</v>
      </c>
      <c r="V90" s="190" t="s">
        <v>6148</v>
      </c>
      <c r="W90" s="190" t="s">
        <v>6148</v>
      </c>
      <c r="X90" s="190" t="s">
        <v>6149</v>
      </c>
    </row>
    <row r="91" spans="1:24" ht="17.25" customHeight="1" x14ac:dyDescent="0.2">
      <c r="A91" s="190">
        <v>811720</v>
      </c>
      <c r="B91" s="190" t="s">
        <v>5545</v>
      </c>
      <c r="C91" s="190" t="s">
        <v>5851</v>
      </c>
      <c r="D91" s="190" t="s">
        <v>446</v>
      </c>
      <c r="E91" s="190" t="s">
        <v>143</v>
      </c>
      <c r="F91" s="193">
        <v>31344</v>
      </c>
      <c r="G91" s="190" t="s">
        <v>244</v>
      </c>
      <c r="H91" s="190" t="s">
        <v>824</v>
      </c>
      <c r="I91" s="190" t="s">
        <v>58</v>
      </c>
      <c r="Q91" s="190">
        <v>2000</v>
      </c>
      <c r="S91" s="190" t="s">
        <v>6148</v>
      </c>
      <c r="T91" s="190" t="s">
        <v>6148</v>
      </c>
      <c r="U91" s="190" t="s">
        <v>6148</v>
      </c>
      <c r="V91" s="190" t="s">
        <v>6148</v>
      </c>
      <c r="W91" s="190" t="s">
        <v>6148</v>
      </c>
      <c r="X91" s="190" t="s">
        <v>6149</v>
      </c>
    </row>
    <row r="92" spans="1:24" ht="17.25" customHeight="1" x14ac:dyDescent="0.2">
      <c r="A92" s="190">
        <v>811152</v>
      </c>
      <c r="B92" s="190" t="s">
        <v>5193</v>
      </c>
      <c r="C92" s="190" t="s">
        <v>93</v>
      </c>
      <c r="D92" s="190" t="s">
        <v>163</v>
      </c>
      <c r="E92" s="190" t="s">
        <v>143</v>
      </c>
      <c r="F92" s="193">
        <v>31350</v>
      </c>
      <c r="G92" s="190" t="s">
        <v>6017</v>
      </c>
      <c r="H92" s="190" t="s">
        <v>824</v>
      </c>
      <c r="I92" s="190" t="s">
        <v>58</v>
      </c>
      <c r="Q92" s="190">
        <v>2000</v>
      </c>
      <c r="S92" s="190" t="s">
        <v>6148</v>
      </c>
      <c r="T92" s="190" t="s">
        <v>6148</v>
      </c>
      <c r="U92" s="190" t="s">
        <v>6148</v>
      </c>
      <c r="V92" s="190" t="s">
        <v>6148</v>
      </c>
      <c r="W92" s="190" t="s">
        <v>6148</v>
      </c>
      <c r="X92" s="190" t="s">
        <v>6149</v>
      </c>
    </row>
    <row r="93" spans="1:24" ht="17.25" customHeight="1" x14ac:dyDescent="0.2">
      <c r="A93" s="190">
        <v>804619</v>
      </c>
      <c r="B93" s="190" t="s">
        <v>4239</v>
      </c>
      <c r="C93" s="190" t="s">
        <v>355</v>
      </c>
      <c r="D93" s="190" t="s">
        <v>526</v>
      </c>
      <c r="E93" s="190" t="s">
        <v>143</v>
      </c>
      <c r="F93" s="193">
        <v>31413</v>
      </c>
      <c r="G93" s="190" t="s">
        <v>244</v>
      </c>
      <c r="H93" s="190" t="s">
        <v>824</v>
      </c>
      <c r="I93" s="190" t="s">
        <v>58</v>
      </c>
      <c r="Q93" s="190">
        <v>2000</v>
      </c>
      <c r="S93" s="190" t="s">
        <v>6148</v>
      </c>
      <c r="T93" s="190" t="s">
        <v>6148</v>
      </c>
      <c r="U93" s="190" t="s">
        <v>6148</v>
      </c>
      <c r="V93" s="190" t="s">
        <v>6148</v>
      </c>
      <c r="W93" s="190" t="s">
        <v>6148</v>
      </c>
      <c r="X93" s="190" t="s">
        <v>6149</v>
      </c>
    </row>
    <row r="94" spans="1:24" ht="17.25" customHeight="1" x14ac:dyDescent="0.2">
      <c r="A94" s="190">
        <v>810384</v>
      </c>
      <c r="B94" s="190" t="s">
        <v>4925</v>
      </c>
      <c r="C94" s="190" t="s">
        <v>891</v>
      </c>
      <c r="D94" s="190" t="s">
        <v>167</v>
      </c>
      <c r="E94" s="190" t="s">
        <v>143</v>
      </c>
      <c r="F94" s="193">
        <v>31778</v>
      </c>
      <c r="G94" s="190" t="s">
        <v>870</v>
      </c>
      <c r="H94" s="190" t="s">
        <v>824</v>
      </c>
      <c r="I94" s="190" t="s">
        <v>58</v>
      </c>
      <c r="Q94" s="190">
        <v>2000</v>
      </c>
      <c r="S94" s="190" t="s">
        <v>6148</v>
      </c>
      <c r="T94" s="190" t="s">
        <v>6148</v>
      </c>
      <c r="U94" s="190" t="s">
        <v>6148</v>
      </c>
      <c r="V94" s="190" t="s">
        <v>6148</v>
      </c>
      <c r="W94" s="190" t="s">
        <v>6148</v>
      </c>
      <c r="X94" s="190" t="s">
        <v>6149</v>
      </c>
    </row>
    <row r="95" spans="1:24" ht="17.25" customHeight="1" x14ac:dyDescent="0.2">
      <c r="A95" s="190">
        <v>809011</v>
      </c>
      <c r="B95" s="190" t="s">
        <v>4658</v>
      </c>
      <c r="C95" s="190" t="s">
        <v>368</v>
      </c>
      <c r="D95" s="190" t="s">
        <v>91</v>
      </c>
      <c r="E95" s="190" t="s">
        <v>143</v>
      </c>
      <c r="F95" s="193">
        <v>31778</v>
      </c>
      <c r="G95" s="190" t="s">
        <v>1052</v>
      </c>
      <c r="H95" s="190" t="s">
        <v>824</v>
      </c>
      <c r="I95" s="190" t="s">
        <v>58</v>
      </c>
      <c r="Q95" s="190">
        <v>2000</v>
      </c>
      <c r="S95" s="190" t="s">
        <v>6148</v>
      </c>
      <c r="T95" s="190" t="s">
        <v>6148</v>
      </c>
      <c r="U95" s="190" t="s">
        <v>6148</v>
      </c>
      <c r="V95" s="190" t="s">
        <v>6148</v>
      </c>
      <c r="W95" s="190" t="s">
        <v>6148</v>
      </c>
      <c r="X95" s="190" t="s">
        <v>6149</v>
      </c>
    </row>
    <row r="96" spans="1:24" ht="17.25" customHeight="1" x14ac:dyDescent="0.2">
      <c r="A96" s="190">
        <v>811614</v>
      </c>
      <c r="B96" s="190" t="s">
        <v>5474</v>
      </c>
      <c r="C96" s="190" t="s">
        <v>63</v>
      </c>
      <c r="D96" s="190" t="s">
        <v>159</v>
      </c>
      <c r="E96" s="190" t="s">
        <v>143</v>
      </c>
      <c r="F96" s="193">
        <v>31782</v>
      </c>
      <c r="G96" s="190" t="s">
        <v>244</v>
      </c>
      <c r="H96" s="190" t="s">
        <v>824</v>
      </c>
      <c r="I96" s="190" t="s">
        <v>58</v>
      </c>
      <c r="Q96" s="190">
        <v>2000</v>
      </c>
      <c r="S96" s="190" t="s">
        <v>6148</v>
      </c>
      <c r="T96" s="190" t="s">
        <v>6148</v>
      </c>
      <c r="U96" s="190" t="s">
        <v>6148</v>
      </c>
      <c r="V96" s="190" t="s">
        <v>6148</v>
      </c>
      <c r="W96" s="190" t="s">
        <v>6148</v>
      </c>
      <c r="X96" s="190" t="s">
        <v>6149</v>
      </c>
    </row>
    <row r="97" spans="1:24" ht="17.25" customHeight="1" x14ac:dyDescent="0.2">
      <c r="A97" s="190">
        <v>811649</v>
      </c>
      <c r="B97" s="190" t="s">
        <v>5498</v>
      </c>
      <c r="C97" s="190" t="s">
        <v>533</v>
      </c>
      <c r="D97" s="190" t="s">
        <v>173</v>
      </c>
      <c r="E97" s="190" t="s">
        <v>143</v>
      </c>
      <c r="F97" s="193">
        <v>31931</v>
      </c>
      <c r="G97" s="190" t="s">
        <v>244</v>
      </c>
      <c r="H97" s="190" t="s">
        <v>824</v>
      </c>
      <c r="I97" s="190" t="s">
        <v>58</v>
      </c>
      <c r="Q97" s="190">
        <v>2000</v>
      </c>
      <c r="S97" s="190" t="s">
        <v>6148</v>
      </c>
      <c r="T97" s="190" t="s">
        <v>6148</v>
      </c>
      <c r="U97" s="190" t="s">
        <v>6148</v>
      </c>
      <c r="V97" s="190" t="s">
        <v>6148</v>
      </c>
      <c r="W97" s="190" t="s">
        <v>6148</v>
      </c>
      <c r="X97" s="190" t="s">
        <v>6149</v>
      </c>
    </row>
    <row r="98" spans="1:24" ht="17.25" customHeight="1" x14ac:dyDescent="0.2">
      <c r="A98" s="190">
        <v>811131</v>
      </c>
      <c r="B98" s="190" t="s">
        <v>5181</v>
      </c>
      <c r="C98" s="190" t="s">
        <v>6013</v>
      </c>
      <c r="D98" s="190" t="s">
        <v>137</v>
      </c>
      <c r="E98" s="190" t="s">
        <v>143</v>
      </c>
      <c r="F98" s="193">
        <v>31953</v>
      </c>
      <c r="G98" s="190" t="s">
        <v>244</v>
      </c>
      <c r="H98" s="190" t="s">
        <v>824</v>
      </c>
      <c r="I98" s="190" t="s">
        <v>58</v>
      </c>
      <c r="Q98" s="190">
        <v>2000</v>
      </c>
      <c r="S98" s="190" t="s">
        <v>6148</v>
      </c>
      <c r="T98" s="190" t="s">
        <v>6148</v>
      </c>
      <c r="U98" s="190" t="s">
        <v>6148</v>
      </c>
      <c r="V98" s="190" t="s">
        <v>6148</v>
      </c>
      <c r="W98" s="190" t="s">
        <v>6148</v>
      </c>
      <c r="X98" s="190" t="s">
        <v>6149</v>
      </c>
    </row>
    <row r="99" spans="1:24" ht="17.25" customHeight="1" x14ac:dyDescent="0.2">
      <c r="A99" s="190">
        <v>811103</v>
      </c>
      <c r="B99" s="190" t="s">
        <v>5160</v>
      </c>
      <c r="C99" s="190" t="s">
        <v>1107</v>
      </c>
      <c r="D99" s="190" t="s">
        <v>198</v>
      </c>
      <c r="E99" s="190" t="s">
        <v>143</v>
      </c>
      <c r="F99" s="193">
        <v>32002</v>
      </c>
      <c r="G99" s="190" t="s">
        <v>244</v>
      </c>
      <c r="H99" s="190" t="s">
        <v>824</v>
      </c>
      <c r="I99" s="190" t="s">
        <v>58</v>
      </c>
      <c r="Q99" s="190">
        <v>2000</v>
      </c>
      <c r="S99" s="190" t="s">
        <v>6148</v>
      </c>
      <c r="T99" s="190" t="s">
        <v>6148</v>
      </c>
      <c r="U99" s="190" t="s">
        <v>6148</v>
      </c>
      <c r="V99" s="190" t="s">
        <v>6148</v>
      </c>
      <c r="W99" s="190" t="s">
        <v>6148</v>
      </c>
      <c r="X99" s="190" t="s">
        <v>6149</v>
      </c>
    </row>
    <row r="100" spans="1:24" ht="17.25" customHeight="1" x14ac:dyDescent="0.2">
      <c r="A100" s="190">
        <v>803975</v>
      </c>
      <c r="B100" s="190" t="s">
        <v>4219</v>
      </c>
      <c r="C100" s="190" t="s">
        <v>112</v>
      </c>
      <c r="D100" s="190" t="s">
        <v>186</v>
      </c>
      <c r="E100" s="190" t="s">
        <v>143</v>
      </c>
      <c r="F100" s="193">
        <v>32023</v>
      </c>
      <c r="G100" s="190" t="s">
        <v>244</v>
      </c>
      <c r="H100" s="190" t="s">
        <v>824</v>
      </c>
      <c r="I100" s="190" t="s">
        <v>58</v>
      </c>
      <c r="Q100" s="190">
        <v>2000</v>
      </c>
      <c r="S100" s="190" t="s">
        <v>6148</v>
      </c>
      <c r="T100" s="190" t="s">
        <v>6148</v>
      </c>
      <c r="U100" s="190" t="s">
        <v>6148</v>
      </c>
      <c r="V100" s="190" t="s">
        <v>6148</v>
      </c>
      <c r="W100" s="190" t="s">
        <v>6148</v>
      </c>
      <c r="X100" s="190" t="s">
        <v>6149</v>
      </c>
    </row>
    <row r="101" spans="1:24" ht="17.25" customHeight="1" x14ac:dyDescent="0.2">
      <c r="A101" s="190">
        <v>807431</v>
      </c>
      <c r="B101" s="190" t="s">
        <v>4438</v>
      </c>
      <c r="C101" s="190" t="s">
        <v>348</v>
      </c>
      <c r="D101" s="190" t="s">
        <v>881</v>
      </c>
      <c r="E101" s="190" t="s">
        <v>143</v>
      </c>
      <c r="F101" s="193">
        <v>32028</v>
      </c>
      <c r="G101" s="190" t="s">
        <v>244</v>
      </c>
      <c r="H101" s="190" t="s">
        <v>824</v>
      </c>
      <c r="I101" s="190" t="s">
        <v>58</v>
      </c>
      <c r="Q101" s="190">
        <v>2000</v>
      </c>
      <c r="S101" s="190" t="s">
        <v>6148</v>
      </c>
      <c r="T101" s="190" t="s">
        <v>6148</v>
      </c>
      <c r="U101" s="190" t="s">
        <v>6148</v>
      </c>
      <c r="V101" s="190" t="s">
        <v>6148</v>
      </c>
      <c r="W101" s="190" t="s">
        <v>6148</v>
      </c>
      <c r="X101" s="190" t="s">
        <v>6149</v>
      </c>
    </row>
    <row r="102" spans="1:24" ht="17.25" customHeight="1" x14ac:dyDescent="0.2">
      <c r="A102" s="190">
        <v>811670</v>
      </c>
      <c r="B102" s="190" t="s">
        <v>5513</v>
      </c>
      <c r="C102" s="190" t="s">
        <v>65</v>
      </c>
      <c r="D102" s="190" t="s">
        <v>669</v>
      </c>
      <c r="E102" s="190" t="s">
        <v>143</v>
      </c>
      <c r="F102" s="193">
        <v>32092</v>
      </c>
      <c r="G102" s="190" t="s">
        <v>944</v>
      </c>
      <c r="H102" s="190" t="s">
        <v>824</v>
      </c>
      <c r="I102" s="190" t="s">
        <v>58</v>
      </c>
      <c r="Q102" s="190">
        <v>2000</v>
      </c>
      <c r="S102" s="190" t="s">
        <v>6148</v>
      </c>
      <c r="T102" s="190" t="s">
        <v>6148</v>
      </c>
      <c r="U102" s="190" t="s">
        <v>6148</v>
      </c>
      <c r="V102" s="190" t="s">
        <v>6148</v>
      </c>
      <c r="W102" s="190" t="s">
        <v>6148</v>
      </c>
      <c r="X102" s="190" t="s">
        <v>6149</v>
      </c>
    </row>
    <row r="103" spans="1:24" ht="17.25" customHeight="1" x14ac:dyDescent="0.2">
      <c r="A103" s="190">
        <v>810946</v>
      </c>
      <c r="B103" s="190" t="s">
        <v>5061</v>
      </c>
      <c r="C103" s="190" t="s">
        <v>75</v>
      </c>
      <c r="D103" s="190" t="s">
        <v>164</v>
      </c>
      <c r="E103" s="190" t="s">
        <v>143</v>
      </c>
      <c r="F103" s="193">
        <v>32143</v>
      </c>
      <c r="G103" s="190" t="s">
        <v>827</v>
      </c>
      <c r="H103" s="190" t="s">
        <v>824</v>
      </c>
      <c r="I103" s="190" t="s">
        <v>58</v>
      </c>
      <c r="Q103" s="190">
        <v>2000</v>
      </c>
      <c r="S103" s="190" t="s">
        <v>6148</v>
      </c>
      <c r="T103" s="190" t="s">
        <v>6148</v>
      </c>
      <c r="U103" s="190" t="s">
        <v>6148</v>
      </c>
      <c r="V103" s="190" t="s">
        <v>6148</v>
      </c>
      <c r="W103" s="190" t="s">
        <v>6148</v>
      </c>
      <c r="X103" s="190" t="s">
        <v>6149</v>
      </c>
    </row>
    <row r="104" spans="1:24" ht="17.25" customHeight="1" x14ac:dyDescent="0.2">
      <c r="A104" s="190">
        <v>811113</v>
      </c>
      <c r="B104" s="190" t="s">
        <v>5168</v>
      </c>
      <c r="C104" s="190" t="s">
        <v>127</v>
      </c>
      <c r="D104" s="190" t="s">
        <v>210</v>
      </c>
      <c r="E104" s="190" t="s">
        <v>143</v>
      </c>
      <c r="F104" s="193">
        <v>32147</v>
      </c>
      <c r="G104" s="190" t="s">
        <v>909</v>
      </c>
      <c r="H104" s="190" t="s">
        <v>824</v>
      </c>
      <c r="I104" s="190" t="s">
        <v>58</v>
      </c>
      <c r="Q104" s="190">
        <v>2000</v>
      </c>
      <c r="S104" s="190" t="s">
        <v>6148</v>
      </c>
      <c r="T104" s="190" t="s">
        <v>6148</v>
      </c>
      <c r="U104" s="190" t="s">
        <v>6148</v>
      </c>
      <c r="V104" s="190" t="s">
        <v>6148</v>
      </c>
      <c r="W104" s="190" t="s">
        <v>6148</v>
      </c>
      <c r="X104" s="190" t="s">
        <v>6149</v>
      </c>
    </row>
    <row r="105" spans="1:24" ht="17.25" customHeight="1" x14ac:dyDescent="0.2">
      <c r="A105" s="190">
        <v>811713</v>
      </c>
      <c r="B105" s="190" t="s">
        <v>5538</v>
      </c>
      <c r="C105" s="190" t="s">
        <v>104</v>
      </c>
      <c r="D105" s="190" t="s">
        <v>331</v>
      </c>
      <c r="E105" s="190" t="s">
        <v>143</v>
      </c>
      <c r="F105" s="193">
        <v>32198</v>
      </c>
      <c r="G105" s="190" t="s">
        <v>244</v>
      </c>
      <c r="H105" s="190" t="s">
        <v>824</v>
      </c>
      <c r="I105" s="190" t="s">
        <v>58</v>
      </c>
      <c r="Q105" s="190">
        <v>2000</v>
      </c>
      <c r="S105" s="190" t="s">
        <v>6148</v>
      </c>
      <c r="T105" s="190" t="s">
        <v>6148</v>
      </c>
      <c r="U105" s="190" t="s">
        <v>6148</v>
      </c>
      <c r="V105" s="190" t="s">
        <v>6148</v>
      </c>
      <c r="W105" s="190" t="s">
        <v>6148</v>
      </c>
      <c r="X105" s="190" t="s">
        <v>6149</v>
      </c>
    </row>
    <row r="106" spans="1:24" ht="17.25" customHeight="1" x14ac:dyDescent="0.2">
      <c r="A106" s="190">
        <v>811177</v>
      </c>
      <c r="B106" s="190" t="s">
        <v>5210</v>
      </c>
      <c r="C106" s="190" t="s">
        <v>6023</v>
      </c>
      <c r="D106" s="190" t="s">
        <v>189</v>
      </c>
      <c r="E106" s="190" t="s">
        <v>143</v>
      </c>
      <c r="F106" s="193">
        <v>32224</v>
      </c>
      <c r="G106" s="190" t="s">
        <v>6024</v>
      </c>
      <c r="H106" s="190" t="s">
        <v>824</v>
      </c>
      <c r="I106" s="190" t="s">
        <v>58</v>
      </c>
      <c r="Q106" s="190">
        <v>2000</v>
      </c>
      <c r="S106" s="190" t="s">
        <v>6148</v>
      </c>
      <c r="T106" s="190" t="s">
        <v>6148</v>
      </c>
      <c r="U106" s="190" t="s">
        <v>6148</v>
      </c>
      <c r="V106" s="190" t="s">
        <v>6148</v>
      </c>
      <c r="W106" s="190" t="s">
        <v>6148</v>
      </c>
      <c r="X106" s="190" t="s">
        <v>6149</v>
      </c>
    </row>
    <row r="107" spans="1:24" ht="17.25" customHeight="1" x14ac:dyDescent="0.2">
      <c r="A107" s="190">
        <v>810411</v>
      </c>
      <c r="B107" s="190" t="s">
        <v>4930</v>
      </c>
      <c r="C107" s="190" t="s">
        <v>79</v>
      </c>
      <c r="D107" s="190" t="s">
        <v>5941</v>
      </c>
      <c r="E107" s="190" t="s">
        <v>143</v>
      </c>
      <c r="F107" s="193">
        <v>32289</v>
      </c>
      <c r="G107" s="190" t="s">
        <v>5942</v>
      </c>
      <c r="H107" s="190" t="s">
        <v>824</v>
      </c>
      <c r="I107" s="190" t="s">
        <v>58</v>
      </c>
      <c r="Q107" s="190">
        <v>2000</v>
      </c>
      <c r="S107" s="190" t="s">
        <v>6148</v>
      </c>
      <c r="T107" s="190" t="s">
        <v>6148</v>
      </c>
      <c r="U107" s="190" t="s">
        <v>6148</v>
      </c>
      <c r="V107" s="190" t="s">
        <v>6148</v>
      </c>
      <c r="W107" s="190" t="s">
        <v>6148</v>
      </c>
      <c r="X107" s="190" t="s">
        <v>6149</v>
      </c>
    </row>
    <row r="108" spans="1:24" ht="17.25" customHeight="1" x14ac:dyDescent="0.2">
      <c r="A108" s="190">
        <v>811144</v>
      </c>
      <c r="B108" s="190" t="s">
        <v>5188</v>
      </c>
      <c r="C108" s="190" t="s">
        <v>648</v>
      </c>
      <c r="D108" s="190" t="s">
        <v>331</v>
      </c>
      <c r="E108" s="190" t="s">
        <v>143</v>
      </c>
      <c r="F108" s="193">
        <v>32408</v>
      </c>
      <c r="G108" s="190" t="s">
        <v>827</v>
      </c>
      <c r="H108" s="190" t="s">
        <v>824</v>
      </c>
      <c r="I108" s="190" t="s">
        <v>58</v>
      </c>
      <c r="Q108" s="190">
        <v>2000</v>
      </c>
      <c r="S108" s="190" t="s">
        <v>6148</v>
      </c>
      <c r="T108" s="190" t="s">
        <v>6148</v>
      </c>
      <c r="U108" s="190" t="s">
        <v>6148</v>
      </c>
      <c r="V108" s="190" t="s">
        <v>6148</v>
      </c>
      <c r="W108" s="190" t="s">
        <v>6148</v>
      </c>
      <c r="X108" s="190" t="s">
        <v>6149</v>
      </c>
    </row>
    <row r="109" spans="1:24" ht="17.25" customHeight="1" x14ac:dyDescent="0.2">
      <c r="A109" s="190">
        <v>811114</v>
      </c>
      <c r="B109" s="190" t="s">
        <v>5169</v>
      </c>
      <c r="C109" s="190" t="s">
        <v>129</v>
      </c>
      <c r="D109" s="190" t="s">
        <v>207</v>
      </c>
      <c r="E109" s="190" t="s">
        <v>143</v>
      </c>
      <c r="F109" s="193">
        <v>32594</v>
      </c>
      <c r="G109" s="190" t="s">
        <v>1320</v>
      </c>
      <c r="H109" s="190" t="s">
        <v>824</v>
      </c>
      <c r="I109" s="190" t="s">
        <v>58</v>
      </c>
      <c r="Q109" s="190">
        <v>2000</v>
      </c>
      <c r="S109" s="190" t="s">
        <v>6148</v>
      </c>
      <c r="T109" s="190" t="s">
        <v>6148</v>
      </c>
      <c r="U109" s="190" t="s">
        <v>6148</v>
      </c>
      <c r="V109" s="190" t="s">
        <v>6148</v>
      </c>
      <c r="W109" s="190" t="s">
        <v>6148</v>
      </c>
      <c r="X109" s="190" t="s">
        <v>6149</v>
      </c>
    </row>
    <row r="110" spans="1:24" ht="17.25" customHeight="1" x14ac:dyDescent="0.2">
      <c r="A110" s="190">
        <v>811419</v>
      </c>
      <c r="B110" s="190" t="s">
        <v>5359</v>
      </c>
      <c r="C110" s="190" t="s">
        <v>361</v>
      </c>
      <c r="D110" s="190" t="s">
        <v>178</v>
      </c>
      <c r="E110" s="190" t="s">
        <v>143</v>
      </c>
      <c r="F110" s="193">
        <v>32675</v>
      </c>
      <c r="G110" s="190" t="s">
        <v>254</v>
      </c>
      <c r="H110" s="190" t="s">
        <v>824</v>
      </c>
      <c r="I110" s="190" t="s">
        <v>58</v>
      </c>
      <c r="Q110" s="190">
        <v>2000</v>
      </c>
      <c r="S110" s="190" t="s">
        <v>6148</v>
      </c>
      <c r="T110" s="190" t="s">
        <v>6148</v>
      </c>
      <c r="U110" s="190" t="s">
        <v>6148</v>
      </c>
      <c r="V110" s="190" t="s">
        <v>6148</v>
      </c>
      <c r="W110" s="190" t="s">
        <v>6148</v>
      </c>
      <c r="X110" s="190" t="s">
        <v>6149</v>
      </c>
    </row>
    <row r="111" spans="1:24" ht="17.25" customHeight="1" x14ac:dyDescent="0.2">
      <c r="A111" s="190">
        <v>810902</v>
      </c>
      <c r="B111" s="190" t="s">
        <v>5036</v>
      </c>
      <c r="C111" s="190" t="s">
        <v>3378</v>
      </c>
      <c r="D111" s="190" t="s">
        <v>205</v>
      </c>
      <c r="E111" s="190" t="s">
        <v>143</v>
      </c>
      <c r="F111" s="193">
        <v>32830</v>
      </c>
      <c r="G111" s="190" t="s">
        <v>827</v>
      </c>
      <c r="H111" s="190" t="s">
        <v>824</v>
      </c>
      <c r="I111" s="190" t="s">
        <v>58</v>
      </c>
      <c r="Q111" s="190">
        <v>2000</v>
      </c>
      <c r="S111" s="190" t="s">
        <v>6148</v>
      </c>
      <c r="T111" s="190" t="s">
        <v>6148</v>
      </c>
      <c r="U111" s="190" t="s">
        <v>6148</v>
      </c>
      <c r="V111" s="190" t="s">
        <v>6148</v>
      </c>
      <c r="W111" s="190" t="s">
        <v>6148</v>
      </c>
      <c r="X111" s="190" t="s">
        <v>6149</v>
      </c>
    </row>
    <row r="112" spans="1:24" ht="17.25" customHeight="1" x14ac:dyDescent="0.2">
      <c r="A112" s="190">
        <v>811156</v>
      </c>
      <c r="B112" s="190" t="s">
        <v>5195</v>
      </c>
      <c r="C112" s="190" t="s">
        <v>674</v>
      </c>
      <c r="D112" s="190" t="s">
        <v>160</v>
      </c>
      <c r="E112" s="190" t="s">
        <v>143</v>
      </c>
      <c r="F112" s="193">
        <v>32840</v>
      </c>
      <c r="G112" s="190" t="s">
        <v>930</v>
      </c>
      <c r="H112" s="190" t="s">
        <v>824</v>
      </c>
      <c r="I112" s="190" t="s">
        <v>58</v>
      </c>
      <c r="Q112" s="190">
        <v>2000</v>
      </c>
      <c r="S112" s="190" t="s">
        <v>6148</v>
      </c>
      <c r="T112" s="190" t="s">
        <v>6148</v>
      </c>
      <c r="U112" s="190" t="s">
        <v>6148</v>
      </c>
      <c r="V112" s="190" t="s">
        <v>6148</v>
      </c>
      <c r="W112" s="190" t="s">
        <v>6148</v>
      </c>
      <c r="X112" s="190" t="s">
        <v>6149</v>
      </c>
    </row>
    <row r="113" spans="1:24" ht="17.25" customHeight="1" x14ac:dyDescent="0.2">
      <c r="A113" s="190">
        <v>810345</v>
      </c>
      <c r="B113" s="190" t="s">
        <v>4916</v>
      </c>
      <c r="C113" s="190" t="s">
        <v>894</v>
      </c>
      <c r="D113" s="190" t="s">
        <v>173</v>
      </c>
      <c r="E113" s="190" t="s">
        <v>143</v>
      </c>
      <c r="F113" s="193">
        <v>32874</v>
      </c>
      <c r="G113" s="190" t="s">
        <v>1236</v>
      </c>
      <c r="H113" s="190" t="s">
        <v>824</v>
      </c>
      <c r="I113" s="190" t="s">
        <v>58</v>
      </c>
      <c r="Q113" s="190">
        <v>2000</v>
      </c>
      <c r="S113" s="190" t="s">
        <v>6148</v>
      </c>
      <c r="T113" s="190" t="s">
        <v>6148</v>
      </c>
      <c r="U113" s="190" t="s">
        <v>6148</v>
      </c>
      <c r="V113" s="190" t="s">
        <v>6148</v>
      </c>
      <c r="W113" s="190" t="s">
        <v>6148</v>
      </c>
      <c r="X113" s="190" t="s">
        <v>6149</v>
      </c>
    </row>
    <row r="114" spans="1:24" ht="17.25" customHeight="1" x14ac:dyDescent="0.2">
      <c r="A114" s="190">
        <v>811147</v>
      </c>
      <c r="B114" s="190" t="s">
        <v>5191</v>
      </c>
      <c r="C114" s="190" t="s">
        <v>504</v>
      </c>
      <c r="D114" s="190" t="s">
        <v>987</v>
      </c>
      <c r="E114" s="190" t="s">
        <v>143</v>
      </c>
      <c r="F114" s="193">
        <v>32875</v>
      </c>
      <c r="G114" s="190" t="s">
        <v>3665</v>
      </c>
      <c r="H114" s="190" t="s">
        <v>824</v>
      </c>
      <c r="I114" s="190" t="s">
        <v>58</v>
      </c>
      <c r="Q114" s="190">
        <v>2000</v>
      </c>
      <c r="S114" s="190" t="s">
        <v>6148</v>
      </c>
      <c r="T114" s="190" t="s">
        <v>6148</v>
      </c>
      <c r="U114" s="190" t="s">
        <v>6148</v>
      </c>
      <c r="V114" s="190" t="s">
        <v>6148</v>
      </c>
      <c r="W114" s="190" t="s">
        <v>6148</v>
      </c>
      <c r="X114" s="190" t="s">
        <v>6149</v>
      </c>
    </row>
    <row r="115" spans="1:24" ht="17.25" customHeight="1" x14ac:dyDescent="0.2">
      <c r="A115" s="190">
        <v>808563</v>
      </c>
      <c r="B115" s="190" t="s">
        <v>4581</v>
      </c>
      <c r="C115" s="190" t="s">
        <v>417</v>
      </c>
      <c r="D115" s="190" t="s">
        <v>457</v>
      </c>
      <c r="E115" s="190" t="s">
        <v>143</v>
      </c>
      <c r="F115" s="193">
        <v>32893</v>
      </c>
      <c r="G115" s="190" t="s">
        <v>1273</v>
      </c>
      <c r="H115" s="190" t="s">
        <v>824</v>
      </c>
      <c r="I115" s="190" t="s">
        <v>58</v>
      </c>
      <c r="Q115" s="190">
        <v>2000</v>
      </c>
      <c r="S115" s="190" t="s">
        <v>6148</v>
      </c>
      <c r="T115" s="190" t="s">
        <v>6148</v>
      </c>
      <c r="U115" s="190" t="s">
        <v>6148</v>
      </c>
      <c r="V115" s="190" t="s">
        <v>6148</v>
      </c>
      <c r="W115" s="190" t="s">
        <v>6148</v>
      </c>
      <c r="X115" s="190" t="s">
        <v>6149</v>
      </c>
    </row>
    <row r="116" spans="1:24" ht="17.25" customHeight="1" x14ac:dyDescent="0.2">
      <c r="A116" s="190">
        <v>810945</v>
      </c>
      <c r="B116" s="190" t="s">
        <v>5060</v>
      </c>
      <c r="C116" s="190" t="s">
        <v>531</v>
      </c>
      <c r="D116" s="190" t="s">
        <v>208</v>
      </c>
      <c r="E116" s="190" t="s">
        <v>143</v>
      </c>
      <c r="F116" s="193">
        <v>32982</v>
      </c>
      <c r="G116" s="190" t="s">
        <v>244</v>
      </c>
      <c r="H116" s="190" t="s">
        <v>824</v>
      </c>
      <c r="I116" s="190" t="s">
        <v>58</v>
      </c>
      <c r="Q116" s="190">
        <v>2000</v>
      </c>
      <c r="S116" s="190" t="s">
        <v>6148</v>
      </c>
      <c r="T116" s="190" t="s">
        <v>6148</v>
      </c>
      <c r="U116" s="190" t="s">
        <v>6148</v>
      </c>
      <c r="V116" s="190" t="s">
        <v>6148</v>
      </c>
      <c r="W116" s="190" t="s">
        <v>6148</v>
      </c>
      <c r="X116" s="190" t="s">
        <v>6149</v>
      </c>
    </row>
    <row r="117" spans="1:24" ht="17.25" customHeight="1" x14ac:dyDescent="0.2">
      <c r="A117" s="190">
        <v>811607</v>
      </c>
      <c r="B117" s="190" t="s">
        <v>5471</v>
      </c>
      <c r="C117" s="190" t="s">
        <v>434</v>
      </c>
      <c r="D117" s="190" t="s">
        <v>6095</v>
      </c>
      <c r="E117" s="190" t="s">
        <v>143</v>
      </c>
      <c r="F117" s="193">
        <v>33055</v>
      </c>
      <c r="G117" s="190" t="s">
        <v>245</v>
      </c>
      <c r="H117" s="190" t="s">
        <v>824</v>
      </c>
      <c r="I117" s="190" t="s">
        <v>58</v>
      </c>
      <c r="Q117" s="190">
        <v>2000</v>
      </c>
      <c r="S117" s="190" t="s">
        <v>6148</v>
      </c>
      <c r="T117" s="190" t="s">
        <v>6148</v>
      </c>
      <c r="U117" s="190" t="s">
        <v>6148</v>
      </c>
      <c r="V117" s="190" t="s">
        <v>6148</v>
      </c>
      <c r="W117" s="190" t="s">
        <v>6148</v>
      </c>
      <c r="X117" s="190" t="s">
        <v>6149</v>
      </c>
    </row>
    <row r="118" spans="1:24" ht="17.25" customHeight="1" x14ac:dyDescent="0.2">
      <c r="A118" s="190">
        <v>811931</v>
      </c>
      <c r="B118" s="190" t="s">
        <v>5601</v>
      </c>
      <c r="C118" s="190" t="s">
        <v>6142</v>
      </c>
      <c r="D118" s="190" t="s">
        <v>184</v>
      </c>
      <c r="E118" s="190" t="s">
        <v>143</v>
      </c>
      <c r="F118" s="193">
        <v>33061</v>
      </c>
      <c r="G118" s="190" t="s">
        <v>244</v>
      </c>
      <c r="H118" s="190" t="s">
        <v>824</v>
      </c>
      <c r="I118" s="190" t="s">
        <v>58</v>
      </c>
      <c r="Q118" s="190">
        <v>2000</v>
      </c>
      <c r="S118" s="190" t="s">
        <v>6148</v>
      </c>
      <c r="T118" s="190" t="s">
        <v>6148</v>
      </c>
      <c r="U118" s="190" t="s">
        <v>6148</v>
      </c>
      <c r="V118" s="190" t="s">
        <v>6148</v>
      </c>
      <c r="W118" s="190" t="s">
        <v>6148</v>
      </c>
      <c r="X118" s="190" t="s">
        <v>6149</v>
      </c>
    </row>
    <row r="119" spans="1:24" ht="17.25" customHeight="1" x14ac:dyDescent="0.2">
      <c r="A119" s="190">
        <v>810207</v>
      </c>
      <c r="B119" s="190" t="s">
        <v>4887</v>
      </c>
      <c r="C119" s="190" t="s">
        <v>61</v>
      </c>
      <c r="D119" s="190" t="s">
        <v>158</v>
      </c>
      <c r="E119" s="190" t="s">
        <v>143</v>
      </c>
      <c r="F119" s="193">
        <v>33100</v>
      </c>
      <c r="G119" s="190" t="s">
        <v>244</v>
      </c>
      <c r="H119" s="190" t="s">
        <v>824</v>
      </c>
      <c r="I119" s="190" t="s">
        <v>58</v>
      </c>
      <c r="Q119" s="190">
        <v>2000</v>
      </c>
      <c r="S119" s="190" t="s">
        <v>6148</v>
      </c>
      <c r="T119" s="190" t="s">
        <v>6148</v>
      </c>
      <c r="U119" s="190" t="s">
        <v>6148</v>
      </c>
      <c r="V119" s="190" t="s">
        <v>6148</v>
      </c>
      <c r="W119" s="190" t="s">
        <v>6148</v>
      </c>
      <c r="X119" s="190" t="s">
        <v>6149</v>
      </c>
    </row>
    <row r="120" spans="1:24" ht="17.25" customHeight="1" x14ac:dyDescent="0.2">
      <c r="A120" s="190">
        <v>810899</v>
      </c>
      <c r="B120" s="190" t="s">
        <v>5034</v>
      </c>
      <c r="C120" s="190" t="s">
        <v>355</v>
      </c>
      <c r="D120" s="190" t="s">
        <v>5971</v>
      </c>
      <c r="E120" s="190" t="s">
        <v>143</v>
      </c>
      <c r="F120" s="193">
        <v>33130</v>
      </c>
      <c r="G120" s="190" t="s">
        <v>1102</v>
      </c>
      <c r="H120" s="190" t="s">
        <v>824</v>
      </c>
      <c r="I120" s="190" t="s">
        <v>58</v>
      </c>
      <c r="Q120" s="190">
        <v>2000</v>
      </c>
      <c r="S120" s="190" t="s">
        <v>6148</v>
      </c>
      <c r="T120" s="190" t="s">
        <v>6148</v>
      </c>
      <c r="U120" s="190" t="s">
        <v>6148</v>
      </c>
      <c r="V120" s="190" t="s">
        <v>6148</v>
      </c>
      <c r="W120" s="190" t="s">
        <v>6148</v>
      </c>
      <c r="X120" s="190" t="s">
        <v>6149</v>
      </c>
    </row>
    <row r="121" spans="1:24" ht="17.25" customHeight="1" x14ac:dyDescent="0.2">
      <c r="A121" s="190">
        <v>811203</v>
      </c>
      <c r="B121" s="190" t="s">
        <v>5225</v>
      </c>
      <c r="C121" s="190" t="s">
        <v>64</v>
      </c>
      <c r="D121" s="190" t="s">
        <v>200</v>
      </c>
      <c r="E121" s="190" t="s">
        <v>143</v>
      </c>
      <c r="F121" s="193">
        <v>33142</v>
      </c>
      <c r="G121" s="190" t="s">
        <v>244</v>
      </c>
      <c r="H121" s="190" t="s">
        <v>824</v>
      </c>
      <c r="I121" s="190" t="s">
        <v>58</v>
      </c>
      <c r="Q121" s="190">
        <v>2000</v>
      </c>
      <c r="S121" s="190" t="s">
        <v>6148</v>
      </c>
      <c r="T121" s="190" t="s">
        <v>6148</v>
      </c>
      <c r="U121" s="190" t="s">
        <v>6148</v>
      </c>
      <c r="V121" s="190" t="s">
        <v>6148</v>
      </c>
      <c r="W121" s="190" t="s">
        <v>6148</v>
      </c>
      <c r="X121" s="190" t="s">
        <v>6149</v>
      </c>
    </row>
    <row r="122" spans="1:24" ht="17.25" customHeight="1" x14ac:dyDescent="0.2">
      <c r="A122" s="190">
        <v>807145</v>
      </c>
      <c r="B122" s="190" t="s">
        <v>4408</v>
      </c>
      <c r="C122" s="190" t="s">
        <v>621</v>
      </c>
      <c r="D122" s="190" t="s">
        <v>181</v>
      </c>
      <c r="E122" s="190" t="s">
        <v>143</v>
      </c>
      <c r="F122" s="193">
        <v>33239</v>
      </c>
      <c r="G122" s="190" t="s">
        <v>5787</v>
      </c>
      <c r="H122" s="190" t="s">
        <v>824</v>
      </c>
      <c r="I122" s="190" t="s">
        <v>58</v>
      </c>
      <c r="Q122" s="190">
        <v>2000</v>
      </c>
      <c r="S122" s="190" t="s">
        <v>6148</v>
      </c>
      <c r="T122" s="190" t="s">
        <v>6148</v>
      </c>
      <c r="U122" s="190" t="s">
        <v>6148</v>
      </c>
      <c r="V122" s="190" t="s">
        <v>6148</v>
      </c>
      <c r="W122" s="190" t="s">
        <v>6148</v>
      </c>
      <c r="X122" s="190" t="s">
        <v>6149</v>
      </c>
    </row>
    <row r="123" spans="1:24" ht="17.25" customHeight="1" x14ac:dyDescent="0.2">
      <c r="A123" s="190">
        <v>811122</v>
      </c>
      <c r="B123" s="190" t="s">
        <v>5173</v>
      </c>
      <c r="C123" s="190" t="s">
        <v>6010</v>
      </c>
      <c r="D123" s="190" t="s">
        <v>581</v>
      </c>
      <c r="E123" s="190" t="s">
        <v>143</v>
      </c>
      <c r="F123" s="193">
        <v>33258</v>
      </c>
      <c r="G123" s="190" t="s">
        <v>6011</v>
      </c>
      <c r="H123" s="190" t="s">
        <v>824</v>
      </c>
      <c r="I123" s="190" t="s">
        <v>58</v>
      </c>
      <c r="Q123" s="190">
        <v>2000</v>
      </c>
      <c r="S123" s="190" t="s">
        <v>6148</v>
      </c>
      <c r="T123" s="190" t="s">
        <v>6148</v>
      </c>
      <c r="U123" s="190" t="s">
        <v>6148</v>
      </c>
      <c r="V123" s="190" t="s">
        <v>6148</v>
      </c>
      <c r="W123" s="190" t="s">
        <v>6148</v>
      </c>
      <c r="X123" s="190" t="s">
        <v>6149</v>
      </c>
    </row>
    <row r="124" spans="1:24" ht="17.25" customHeight="1" x14ac:dyDescent="0.2">
      <c r="A124" s="190">
        <v>811676</v>
      </c>
      <c r="B124" s="190" t="s">
        <v>5516</v>
      </c>
      <c r="C124" s="190" t="s">
        <v>361</v>
      </c>
      <c r="D124" s="190" t="s">
        <v>555</v>
      </c>
      <c r="E124" s="190" t="s">
        <v>143</v>
      </c>
      <c r="F124" s="193">
        <v>33268</v>
      </c>
      <c r="G124" s="190" t="s">
        <v>6113</v>
      </c>
      <c r="H124" s="190" t="s">
        <v>824</v>
      </c>
      <c r="I124" s="190" t="s">
        <v>58</v>
      </c>
      <c r="Q124" s="190">
        <v>2000</v>
      </c>
      <c r="S124" s="190" t="s">
        <v>6148</v>
      </c>
      <c r="T124" s="190" t="s">
        <v>6148</v>
      </c>
      <c r="U124" s="190" t="s">
        <v>6148</v>
      </c>
      <c r="V124" s="190" t="s">
        <v>6148</v>
      </c>
      <c r="W124" s="190" t="s">
        <v>6148</v>
      </c>
      <c r="X124" s="190" t="s">
        <v>6149</v>
      </c>
    </row>
    <row r="125" spans="1:24" ht="17.25" customHeight="1" x14ac:dyDescent="0.2">
      <c r="A125" s="190">
        <v>811630</v>
      </c>
      <c r="B125" s="190" t="s">
        <v>5486</v>
      </c>
      <c r="C125" s="190" t="s">
        <v>428</v>
      </c>
      <c r="D125" s="190" t="s">
        <v>184</v>
      </c>
      <c r="E125" s="190" t="s">
        <v>143</v>
      </c>
      <c r="F125" s="193">
        <v>33301</v>
      </c>
      <c r="G125" s="190" t="s">
        <v>6101</v>
      </c>
      <c r="H125" s="190" t="s">
        <v>824</v>
      </c>
      <c r="I125" s="190" t="s">
        <v>58</v>
      </c>
      <c r="Q125" s="190">
        <v>2000</v>
      </c>
      <c r="S125" s="190" t="s">
        <v>6148</v>
      </c>
      <c r="T125" s="190" t="s">
        <v>6148</v>
      </c>
      <c r="U125" s="190" t="s">
        <v>6148</v>
      </c>
      <c r="V125" s="190" t="s">
        <v>6148</v>
      </c>
      <c r="W125" s="190" t="s">
        <v>6148</v>
      </c>
      <c r="X125" s="190" t="s">
        <v>6149</v>
      </c>
    </row>
    <row r="126" spans="1:24" ht="17.25" customHeight="1" x14ac:dyDescent="0.2">
      <c r="A126" s="190">
        <v>811943</v>
      </c>
      <c r="B126" s="190" t="s">
        <v>5605</v>
      </c>
      <c r="C126" s="190" t="s">
        <v>67</v>
      </c>
      <c r="D126" s="190" t="s">
        <v>167</v>
      </c>
      <c r="E126" s="190" t="s">
        <v>143</v>
      </c>
      <c r="F126" s="193">
        <v>33350</v>
      </c>
      <c r="G126" s="190" t="s">
        <v>244</v>
      </c>
      <c r="H126" s="190" t="s">
        <v>824</v>
      </c>
      <c r="I126" s="190" t="s">
        <v>58</v>
      </c>
      <c r="Q126" s="190">
        <v>2000</v>
      </c>
      <c r="S126" s="190" t="s">
        <v>6148</v>
      </c>
      <c r="T126" s="190" t="s">
        <v>6148</v>
      </c>
      <c r="U126" s="190" t="s">
        <v>6148</v>
      </c>
      <c r="V126" s="190" t="s">
        <v>6148</v>
      </c>
      <c r="W126" s="190" t="s">
        <v>6148</v>
      </c>
      <c r="X126" s="190" t="s">
        <v>6149</v>
      </c>
    </row>
    <row r="127" spans="1:24" ht="17.25" customHeight="1" x14ac:dyDescent="0.2">
      <c r="A127" s="190">
        <v>811421</v>
      </c>
      <c r="B127" s="190" t="s">
        <v>5361</v>
      </c>
      <c r="C127" s="190" t="s">
        <v>66</v>
      </c>
      <c r="D127" s="190" t="s">
        <v>191</v>
      </c>
      <c r="E127" s="190" t="s">
        <v>143</v>
      </c>
      <c r="F127" s="193">
        <v>33351</v>
      </c>
      <c r="G127" s="190" t="s">
        <v>827</v>
      </c>
      <c r="H127" s="190" t="s">
        <v>824</v>
      </c>
      <c r="I127" s="190" t="s">
        <v>58</v>
      </c>
      <c r="Q127" s="190">
        <v>2000</v>
      </c>
      <c r="S127" s="190" t="s">
        <v>6148</v>
      </c>
      <c r="T127" s="190" t="s">
        <v>6148</v>
      </c>
      <c r="U127" s="190" t="s">
        <v>6148</v>
      </c>
      <c r="V127" s="190" t="s">
        <v>6148</v>
      </c>
      <c r="W127" s="190" t="s">
        <v>6148</v>
      </c>
      <c r="X127" s="190" t="s">
        <v>6149</v>
      </c>
    </row>
    <row r="128" spans="1:24" ht="17.25" customHeight="1" x14ac:dyDescent="0.2">
      <c r="A128" s="190">
        <v>811779</v>
      </c>
      <c r="B128" s="190" t="s">
        <v>5579</v>
      </c>
      <c r="C128" s="190" t="s">
        <v>384</v>
      </c>
      <c r="D128" s="190" t="s">
        <v>484</v>
      </c>
      <c r="E128" s="190" t="s">
        <v>143</v>
      </c>
      <c r="F128" s="193">
        <v>33366</v>
      </c>
      <c r="G128" s="190" t="s">
        <v>827</v>
      </c>
      <c r="H128" s="190" t="s">
        <v>824</v>
      </c>
      <c r="I128" s="190" t="s">
        <v>58</v>
      </c>
      <c r="Q128" s="190">
        <v>2000</v>
      </c>
      <c r="S128" s="190" t="s">
        <v>6148</v>
      </c>
      <c r="T128" s="190" t="s">
        <v>6148</v>
      </c>
      <c r="U128" s="190" t="s">
        <v>6148</v>
      </c>
      <c r="V128" s="190" t="s">
        <v>6148</v>
      </c>
      <c r="W128" s="190" t="s">
        <v>6148</v>
      </c>
      <c r="X128" s="190" t="s">
        <v>6149</v>
      </c>
    </row>
    <row r="129" spans="1:24" ht="17.25" customHeight="1" x14ac:dyDescent="0.2">
      <c r="A129" s="190">
        <v>809049</v>
      </c>
      <c r="B129" s="190" t="s">
        <v>4663</v>
      </c>
      <c r="C129" s="190" t="s">
        <v>112</v>
      </c>
      <c r="D129" s="190" t="s">
        <v>167</v>
      </c>
      <c r="E129" s="190" t="s">
        <v>143</v>
      </c>
      <c r="F129" s="193">
        <v>33460</v>
      </c>
      <c r="G129" s="190" t="s">
        <v>244</v>
      </c>
      <c r="H129" s="190" t="s">
        <v>824</v>
      </c>
      <c r="I129" s="190" t="s">
        <v>58</v>
      </c>
      <c r="Q129" s="190">
        <v>2000</v>
      </c>
      <c r="S129" s="190" t="s">
        <v>6148</v>
      </c>
      <c r="T129" s="190" t="s">
        <v>6148</v>
      </c>
      <c r="U129" s="190" t="s">
        <v>6148</v>
      </c>
      <c r="V129" s="190" t="s">
        <v>6148</v>
      </c>
      <c r="W129" s="190" t="s">
        <v>6148</v>
      </c>
      <c r="X129" s="190" t="s">
        <v>6149</v>
      </c>
    </row>
    <row r="130" spans="1:24" ht="17.25" customHeight="1" x14ac:dyDescent="0.2">
      <c r="A130" s="190">
        <v>808983</v>
      </c>
      <c r="B130" s="190" t="s">
        <v>4652</v>
      </c>
      <c r="C130" s="190" t="s">
        <v>63</v>
      </c>
      <c r="D130" s="190" t="s">
        <v>1135</v>
      </c>
      <c r="E130" s="190" t="s">
        <v>143</v>
      </c>
      <c r="F130" s="193">
        <v>33604</v>
      </c>
      <c r="G130" s="190" t="s">
        <v>244</v>
      </c>
      <c r="H130" s="190" t="s">
        <v>824</v>
      </c>
      <c r="I130" s="190" t="s">
        <v>58</v>
      </c>
      <c r="Q130" s="190">
        <v>2000</v>
      </c>
      <c r="S130" s="190" t="s">
        <v>6148</v>
      </c>
      <c r="T130" s="190" t="s">
        <v>6148</v>
      </c>
      <c r="U130" s="190" t="s">
        <v>6148</v>
      </c>
      <c r="V130" s="190" t="s">
        <v>6148</v>
      </c>
      <c r="W130" s="190" t="s">
        <v>6148</v>
      </c>
      <c r="X130" s="190" t="s">
        <v>6149</v>
      </c>
    </row>
    <row r="131" spans="1:24" ht="17.25" customHeight="1" x14ac:dyDescent="0.2">
      <c r="A131" s="190">
        <v>810964</v>
      </c>
      <c r="B131" s="190" t="s">
        <v>5073</v>
      </c>
      <c r="C131" s="190" t="s">
        <v>621</v>
      </c>
      <c r="D131" s="190" t="s">
        <v>198</v>
      </c>
      <c r="E131" s="190" t="s">
        <v>143</v>
      </c>
      <c r="F131" s="193">
        <v>33606</v>
      </c>
      <c r="G131" s="190" t="s">
        <v>1106</v>
      </c>
      <c r="H131" s="190" t="s">
        <v>824</v>
      </c>
      <c r="I131" s="190" t="s">
        <v>58</v>
      </c>
      <c r="Q131" s="190">
        <v>2000</v>
      </c>
      <c r="S131" s="190" t="s">
        <v>6148</v>
      </c>
      <c r="T131" s="190" t="s">
        <v>6148</v>
      </c>
      <c r="U131" s="190" t="s">
        <v>6148</v>
      </c>
      <c r="V131" s="190" t="s">
        <v>6148</v>
      </c>
      <c r="W131" s="190" t="s">
        <v>6148</v>
      </c>
      <c r="X131" s="190" t="s">
        <v>6149</v>
      </c>
    </row>
    <row r="132" spans="1:24" ht="17.25" customHeight="1" x14ac:dyDescent="0.2">
      <c r="A132" s="190">
        <v>811183</v>
      </c>
      <c r="B132" s="190" t="s">
        <v>5213</v>
      </c>
      <c r="C132" s="190" t="s">
        <v>65</v>
      </c>
      <c r="D132" s="190" t="s">
        <v>169</v>
      </c>
      <c r="E132" s="190" t="s">
        <v>143</v>
      </c>
      <c r="F132" s="193">
        <v>33681</v>
      </c>
      <c r="G132" s="190" t="s">
        <v>6025</v>
      </c>
      <c r="H132" s="190" t="s">
        <v>824</v>
      </c>
      <c r="I132" s="190" t="s">
        <v>58</v>
      </c>
      <c r="Q132" s="190">
        <v>2000</v>
      </c>
      <c r="S132" s="190" t="s">
        <v>6148</v>
      </c>
      <c r="T132" s="190" t="s">
        <v>6148</v>
      </c>
      <c r="U132" s="190" t="s">
        <v>6148</v>
      </c>
      <c r="V132" s="190" t="s">
        <v>6148</v>
      </c>
      <c r="W132" s="190" t="s">
        <v>6148</v>
      </c>
      <c r="X132" s="190" t="s">
        <v>6149</v>
      </c>
    </row>
    <row r="133" spans="1:24" ht="17.25" customHeight="1" x14ac:dyDescent="0.2">
      <c r="A133" s="190">
        <v>810208</v>
      </c>
      <c r="B133" s="190" t="s">
        <v>4888</v>
      </c>
      <c r="C133" s="190" t="s">
        <v>5929</v>
      </c>
      <c r="D133" s="190" t="s">
        <v>209</v>
      </c>
      <c r="E133" s="190" t="s">
        <v>143</v>
      </c>
      <c r="F133" s="193">
        <v>33818</v>
      </c>
      <c r="G133" s="190" t="s">
        <v>244</v>
      </c>
      <c r="H133" s="190" t="s">
        <v>824</v>
      </c>
      <c r="I133" s="190" t="s">
        <v>58</v>
      </c>
      <c r="Q133" s="190">
        <v>2000</v>
      </c>
      <c r="S133" s="190" t="s">
        <v>6148</v>
      </c>
      <c r="T133" s="190" t="s">
        <v>6148</v>
      </c>
      <c r="U133" s="190" t="s">
        <v>6148</v>
      </c>
      <c r="V133" s="190" t="s">
        <v>6148</v>
      </c>
      <c r="W133" s="190" t="s">
        <v>6148</v>
      </c>
      <c r="X133" s="190" t="s">
        <v>6149</v>
      </c>
    </row>
    <row r="134" spans="1:24" ht="17.25" customHeight="1" x14ac:dyDescent="0.2">
      <c r="A134" s="190">
        <v>805478</v>
      </c>
      <c r="B134" s="190" t="s">
        <v>4286</v>
      </c>
      <c r="C134" s="190" t="s">
        <v>597</v>
      </c>
      <c r="D134" s="190" t="s">
        <v>5758</v>
      </c>
      <c r="E134" s="190" t="s">
        <v>143</v>
      </c>
      <c r="F134" s="193">
        <v>33926</v>
      </c>
      <c r="G134" s="190" t="s">
        <v>254</v>
      </c>
      <c r="H134" s="190" t="s">
        <v>824</v>
      </c>
      <c r="I134" s="190" t="s">
        <v>58</v>
      </c>
      <c r="Q134" s="190">
        <v>2000</v>
      </c>
      <c r="S134" s="190" t="s">
        <v>6148</v>
      </c>
      <c r="T134" s="190" t="s">
        <v>6148</v>
      </c>
      <c r="U134" s="190" t="s">
        <v>6148</v>
      </c>
      <c r="V134" s="190" t="s">
        <v>6148</v>
      </c>
      <c r="W134" s="190" t="s">
        <v>6148</v>
      </c>
      <c r="X134" s="190" t="s">
        <v>6149</v>
      </c>
    </row>
    <row r="135" spans="1:24" ht="17.25" customHeight="1" x14ac:dyDescent="0.2">
      <c r="A135" s="190">
        <v>811659</v>
      </c>
      <c r="B135" s="190" t="s">
        <v>5506</v>
      </c>
      <c r="C135" s="190" t="s">
        <v>61</v>
      </c>
      <c r="D135" s="190" t="s">
        <v>650</v>
      </c>
      <c r="E135" s="190" t="s">
        <v>143</v>
      </c>
      <c r="F135" s="193">
        <v>33940</v>
      </c>
      <c r="G135" s="190" t="s">
        <v>244</v>
      </c>
      <c r="H135" s="190" t="s">
        <v>824</v>
      </c>
      <c r="I135" s="190" t="s">
        <v>58</v>
      </c>
      <c r="Q135" s="190">
        <v>2000</v>
      </c>
      <c r="S135" s="190" t="s">
        <v>6148</v>
      </c>
      <c r="T135" s="190" t="s">
        <v>6148</v>
      </c>
      <c r="U135" s="190" t="s">
        <v>6148</v>
      </c>
      <c r="V135" s="190" t="s">
        <v>6148</v>
      </c>
      <c r="W135" s="190" t="s">
        <v>6148</v>
      </c>
      <c r="X135" s="190" t="s">
        <v>6149</v>
      </c>
    </row>
    <row r="136" spans="1:24" ht="17.25" customHeight="1" x14ac:dyDescent="0.2">
      <c r="A136" s="190">
        <v>810490</v>
      </c>
      <c r="B136" s="190" t="s">
        <v>4945</v>
      </c>
      <c r="C136" s="190" t="s">
        <v>3582</v>
      </c>
      <c r="D136" s="190" t="s">
        <v>198</v>
      </c>
      <c r="E136" s="190" t="s">
        <v>143</v>
      </c>
      <c r="F136" s="193">
        <v>33970</v>
      </c>
      <c r="G136" s="190" t="s">
        <v>244</v>
      </c>
      <c r="H136" s="190" t="s">
        <v>824</v>
      </c>
      <c r="I136" s="190" t="s">
        <v>58</v>
      </c>
      <c r="Q136" s="190">
        <v>2000</v>
      </c>
      <c r="S136" s="190" t="s">
        <v>6148</v>
      </c>
      <c r="T136" s="190" t="s">
        <v>6148</v>
      </c>
      <c r="U136" s="190" t="s">
        <v>6148</v>
      </c>
      <c r="V136" s="190" t="s">
        <v>6148</v>
      </c>
      <c r="W136" s="190" t="s">
        <v>6148</v>
      </c>
      <c r="X136" s="190" t="s">
        <v>6149</v>
      </c>
    </row>
    <row r="137" spans="1:24" ht="17.25" customHeight="1" x14ac:dyDescent="0.2">
      <c r="A137" s="190">
        <v>811704</v>
      </c>
      <c r="B137" s="190" t="s">
        <v>5531</v>
      </c>
      <c r="C137" s="190" t="s">
        <v>475</v>
      </c>
      <c r="D137" s="190" t="s">
        <v>359</v>
      </c>
      <c r="E137" s="190" t="s">
        <v>143</v>
      </c>
      <c r="F137" s="193">
        <v>33970</v>
      </c>
      <c r="G137" s="190" t="s">
        <v>244</v>
      </c>
      <c r="H137" s="190" t="s">
        <v>824</v>
      </c>
      <c r="I137" s="190" t="s">
        <v>58</v>
      </c>
      <c r="Q137" s="190">
        <v>2000</v>
      </c>
      <c r="S137" s="190" t="s">
        <v>6148</v>
      </c>
      <c r="T137" s="190" t="s">
        <v>6148</v>
      </c>
      <c r="U137" s="190" t="s">
        <v>6148</v>
      </c>
      <c r="V137" s="190" t="s">
        <v>6148</v>
      </c>
      <c r="W137" s="190" t="s">
        <v>6148</v>
      </c>
      <c r="X137" s="190" t="s">
        <v>6149</v>
      </c>
    </row>
    <row r="138" spans="1:24" ht="17.25" customHeight="1" x14ac:dyDescent="0.2">
      <c r="A138" s="190">
        <v>810978</v>
      </c>
      <c r="B138" s="190" t="s">
        <v>5082</v>
      </c>
      <c r="C138" s="190" t="s">
        <v>66</v>
      </c>
      <c r="D138" s="190" t="s">
        <v>210</v>
      </c>
      <c r="E138" s="190" t="s">
        <v>143</v>
      </c>
      <c r="F138" s="193">
        <v>33982</v>
      </c>
      <c r="G138" s="190" t="s">
        <v>921</v>
      </c>
      <c r="H138" s="190" t="s">
        <v>824</v>
      </c>
      <c r="I138" s="190" t="s">
        <v>58</v>
      </c>
      <c r="Q138" s="190">
        <v>2000</v>
      </c>
      <c r="S138" s="190" t="s">
        <v>6148</v>
      </c>
      <c r="T138" s="190" t="s">
        <v>6148</v>
      </c>
      <c r="U138" s="190" t="s">
        <v>6148</v>
      </c>
      <c r="V138" s="190" t="s">
        <v>6148</v>
      </c>
      <c r="W138" s="190" t="s">
        <v>6148</v>
      </c>
      <c r="X138" s="190" t="s">
        <v>6149</v>
      </c>
    </row>
    <row r="139" spans="1:24" ht="17.25" customHeight="1" x14ac:dyDescent="0.2">
      <c r="A139" s="190">
        <v>810980</v>
      </c>
      <c r="B139" s="190" t="s">
        <v>5084</v>
      </c>
      <c r="C139" s="190" t="s">
        <v>344</v>
      </c>
      <c r="D139" s="190" t="s">
        <v>179</v>
      </c>
      <c r="E139" s="190" t="s">
        <v>143</v>
      </c>
      <c r="F139" s="193">
        <v>33996</v>
      </c>
      <c r="G139" s="190" t="s">
        <v>244</v>
      </c>
      <c r="H139" s="190" t="s">
        <v>824</v>
      </c>
      <c r="I139" s="190" t="s">
        <v>58</v>
      </c>
      <c r="Q139" s="190">
        <v>2000</v>
      </c>
      <c r="S139" s="190" t="s">
        <v>6148</v>
      </c>
      <c r="T139" s="190" t="s">
        <v>6148</v>
      </c>
      <c r="U139" s="190" t="s">
        <v>6148</v>
      </c>
      <c r="V139" s="190" t="s">
        <v>6148</v>
      </c>
      <c r="W139" s="190" t="s">
        <v>6148</v>
      </c>
      <c r="X139" s="190" t="s">
        <v>6149</v>
      </c>
    </row>
    <row r="140" spans="1:24" ht="17.25" customHeight="1" x14ac:dyDescent="0.2">
      <c r="A140" s="190">
        <v>810346</v>
      </c>
      <c r="B140" s="190" t="s">
        <v>4917</v>
      </c>
      <c r="C140" s="190" t="s">
        <v>369</v>
      </c>
      <c r="D140" s="190" t="s">
        <v>216</v>
      </c>
      <c r="E140" s="190" t="s">
        <v>143</v>
      </c>
      <c r="F140" s="193">
        <v>33999</v>
      </c>
      <c r="G140" s="190" t="s">
        <v>244</v>
      </c>
      <c r="H140" s="190" t="s">
        <v>824</v>
      </c>
      <c r="I140" s="190" t="s">
        <v>58</v>
      </c>
      <c r="Q140" s="190">
        <v>2000</v>
      </c>
      <c r="S140" s="190" t="s">
        <v>6148</v>
      </c>
      <c r="T140" s="190" t="s">
        <v>6148</v>
      </c>
      <c r="U140" s="190" t="s">
        <v>6148</v>
      </c>
      <c r="V140" s="190" t="s">
        <v>6148</v>
      </c>
      <c r="W140" s="190" t="s">
        <v>6148</v>
      </c>
      <c r="X140" s="190" t="s">
        <v>6149</v>
      </c>
    </row>
    <row r="141" spans="1:24" ht="17.25" customHeight="1" x14ac:dyDescent="0.2">
      <c r="A141" s="190">
        <v>811124</v>
      </c>
      <c r="B141" s="190" t="s">
        <v>5175</v>
      </c>
      <c r="C141" s="190" t="s">
        <v>3402</v>
      </c>
      <c r="D141" s="190" t="s">
        <v>311</v>
      </c>
      <c r="E141" s="190" t="s">
        <v>143</v>
      </c>
      <c r="F141" s="193">
        <v>34000</v>
      </c>
      <c r="G141" s="190" t="s">
        <v>956</v>
      </c>
      <c r="H141" s="190" t="s">
        <v>824</v>
      </c>
      <c r="I141" s="190" t="s">
        <v>58</v>
      </c>
      <c r="Q141" s="190">
        <v>2000</v>
      </c>
      <c r="S141" s="190" t="s">
        <v>6148</v>
      </c>
      <c r="T141" s="190" t="s">
        <v>6148</v>
      </c>
      <c r="U141" s="190" t="s">
        <v>6148</v>
      </c>
      <c r="V141" s="190" t="s">
        <v>6148</v>
      </c>
      <c r="W141" s="190" t="s">
        <v>6148</v>
      </c>
      <c r="X141" s="190" t="s">
        <v>6149</v>
      </c>
    </row>
    <row r="142" spans="1:24" ht="17.25" customHeight="1" x14ac:dyDescent="0.2">
      <c r="A142" s="190">
        <v>811160</v>
      </c>
      <c r="B142" s="190" t="s">
        <v>5198</v>
      </c>
      <c r="C142" s="190" t="s">
        <v>469</v>
      </c>
      <c r="D142" s="190" t="s">
        <v>1325</v>
      </c>
      <c r="E142" s="190" t="s">
        <v>143</v>
      </c>
      <c r="F142" s="193">
        <v>34062</v>
      </c>
      <c r="G142" s="190" t="s">
        <v>6019</v>
      </c>
      <c r="H142" s="190" t="s">
        <v>824</v>
      </c>
      <c r="I142" s="190" t="s">
        <v>58</v>
      </c>
      <c r="Q142" s="190">
        <v>2000</v>
      </c>
      <c r="S142" s="190" t="s">
        <v>6148</v>
      </c>
      <c r="T142" s="190" t="s">
        <v>6148</v>
      </c>
      <c r="U142" s="190" t="s">
        <v>6148</v>
      </c>
      <c r="V142" s="190" t="s">
        <v>6148</v>
      </c>
      <c r="W142" s="190" t="s">
        <v>6148</v>
      </c>
      <c r="X142" s="190" t="s">
        <v>6149</v>
      </c>
    </row>
    <row r="143" spans="1:24" ht="17.25" customHeight="1" x14ac:dyDescent="0.2">
      <c r="A143" s="190">
        <v>810202</v>
      </c>
      <c r="B143" s="190" t="s">
        <v>4886</v>
      </c>
      <c r="C143" s="190" t="s">
        <v>57</v>
      </c>
      <c r="D143" s="190" t="s">
        <v>366</v>
      </c>
      <c r="E143" s="190" t="s">
        <v>143</v>
      </c>
      <c r="F143" s="193">
        <v>34090</v>
      </c>
      <c r="G143" s="190" t="s">
        <v>5928</v>
      </c>
      <c r="H143" s="190" t="s">
        <v>824</v>
      </c>
      <c r="I143" s="190" t="s">
        <v>58</v>
      </c>
      <c r="Q143" s="190">
        <v>2000</v>
      </c>
      <c r="S143" s="190" t="s">
        <v>6148</v>
      </c>
      <c r="T143" s="190" t="s">
        <v>6148</v>
      </c>
      <c r="U143" s="190" t="s">
        <v>6148</v>
      </c>
      <c r="V143" s="190" t="s">
        <v>6148</v>
      </c>
      <c r="W143" s="190" t="s">
        <v>6148</v>
      </c>
      <c r="X143" s="190" t="s">
        <v>6149</v>
      </c>
    </row>
    <row r="144" spans="1:24" ht="17.25" customHeight="1" x14ac:dyDescent="0.2">
      <c r="A144" s="190">
        <v>811439</v>
      </c>
      <c r="B144" s="190" t="s">
        <v>5370</v>
      </c>
      <c r="C144" s="190" t="s">
        <v>65</v>
      </c>
      <c r="D144" s="190" t="s">
        <v>382</v>
      </c>
      <c r="E144" s="190" t="s">
        <v>143</v>
      </c>
      <c r="F144" s="193">
        <v>34112</v>
      </c>
      <c r="G144" s="190" t="s">
        <v>1300</v>
      </c>
      <c r="H144" s="190" t="s">
        <v>824</v>
      </c>
      <c r="I144" s="190" t="s">
        <v>58</v>
      </c>
      <c r="Q144" s="190">
        <v>2000</v>
      </c>
      <c r="S144" s="190" t="s">
        <v>6148</v>
      </c>
      <c r="T144" s="190" t="s">
        <v>6148</v>
      </c>
      <c r="U144" s="190" t="s">
        <v>6148</v>
      </c>
      <c r="V144" s="190" t="s">
        <v>6148</v>
      </c>
      <c r="W144" s="190" t="s">
        <v>6148</v>
      </c>
      <c r="X144" s="190" t="s">
        <v>6149</v>
      </c>
    </row>
    <row r="145" spans="1:24" ht="17.25" customHeight="1" x14ac:dyDescent="0.2">
      <c r="A145" s="190">
        <v>809324</v>
      </c>
      <c r="B145" s="190" t="s">
        <v>4703</v>
      </c>
      <c r="C145" s="190" t="s">
        <v>61</v>
      </c>
      <c r="D145" s="190" t="s">
        <v>223</v>
      </c>
      <c r="E145" s="190" t="s">
        <v>143</v>
      </c>
      <c r="F145" s="193">
        <v>34115</v>
      </c>
      <c r="G145" s="190" t="s">
        <v>244</v>
      </c>
      <c r="H145" s="190" t="s">
        <v>824</v>
      </c>
      <c r="I145" s="190" t="s">
        <v>58</v>
      </c>
      <c r="Q145" s="190">
        <v>2000</v>
      </c>
      <c r="S145" s="190" t="s">
        <v>6148</v>
      </c>
      <c r="T145" s="190" t="s">
        <v>6148</v>
      </c>
      <c r="U145" s="190" t="s">
        <v>6148</v>
      </c>
      <c r="V145" s="190" t="s">
        <v>6148</v>
      </c>
      <c r="W145" s="190" t="s">
        <v>6148</v>
      </c>
      <c r="X145" s="190" t="s">
        <v>6149</v>
      </c>
    </row>
    <row r="146" spans="1:24" ht="17.25" customHeight="1" x14ac:dyDescent="0.2">
      <c r="A146" s="190">
        <v>809806</v>
      </c>
      <c r="B146" s="190" t="s">
        <v>2040</v>
      </c>
      <c r="C146" s="190" t="s">
        <v>115</v>
      </c>
      <c r="D146" s="190" t="s">
        <v>443</v>
      </c>
      <c r="E146" s="190" t="s">
        <v>143</v>
      </c>
      <c r="F146" s="193">
        <v>34130</v>
      </c>
      <c r="G146" s="190" t="s">
        <v>5906</v>
      </c>
      <c r="H146" s="190" t="s">
        <v>824</v>
      </c>
      <c r="I146" s="190" t="s">
        <v>58</v>
      </c>
      <c r="Q146" s="190">
        <v>2000</v>
      </c>
      <c r="S146" s="190" t="s">
        <v>6148</v>
      </c>
      <c r="T146" s="190" t="s">
        <v>6148</v>
      </c>
      <c r="U146" s="190" t="s">
        <v>6148</v>
      </c>
      <c r="V146" s="190" t="s">
        <v>6148</v>
      </c>
      <c r="W146" s="190" t="s">
        <v>6148</v>
      </c>
      <c r="X146" s="190" t="s">
        <v>6149</v>
      </c>
    </row>
    <row r="147" spans="1:24" ht="17.25" customHeight="1" x14ac:dyDescent="0.2">
      <c r="A147" s="190">
        <v>810865</v>
      </c>
      <c r="B147" s="190" t="s">
        <v>5018</v>
      </c>
      <c r="C147" s="190" t="s">
        <v>65</v>
      </c>
      <c r="D147" s="190" t="s">
        <v>491</v>
      </c>
      <c r="E147" s="190" t="s">
        <v>143</v>
      </c>
      <c r="F147" s="193">
        <v>34145</v>
      </c>
      <c r="G147" s="190" t="s">
        <v>245</v>
      </c>
      <c r="H147" s="190" t="s">
        <v>824</v>
      </c>
      <c r="I147" s="190" t="s">
        <v>58</v>
      </c>
      <c r="Q147" s="190">
        <v>2000</v>
      </c>
      <c r="S147" s="190" t="s">
        <v>6148</v>
      </c>
      <c r="T147" s="190" t="s">
        <v>6148</v>
      </c>
      <c r="U147" s="190" t="s">
        <v>6148</v>
      </c>
      <c r="V147" s="190" t="s">
        <v>6148</v>
      </c>
      <c r="W147" s="190" t="s">
        <v>6148</v>
      </c>
      <c r="X147" s="190" t="s">
        <v>6149</v>
      </c>
    </row>
    <row r="148" spans="1:24" ht="17.25" customHeight="1" x14ac:dyDescent="0.2">
      <c r="A148" s="190">
        <v>811201</v>
      </c>
      <c r="B148" s="190" t="s">
        <v>5223</v>
      </c>
      <c r="C148" s="190" t="s">
        <v>96</v>
      </c>
      <c r="D148" s="190" t="s">
        <v>158</v>
      </c>
      <c r="E148" s="190" t="s">
        <v>143</v>
      </c>
      <c r="F148" s="193">
        <v>34156</v>
      </c>
      <c r="G148" s="190" t="s">
        <v>6026</v>
      </c>
      <c r="H148" s="190" t="s">
        <v>825</v>
      </c>
      <c r="I148" s="190" t="s">
        <v>58</v>
      </c>
      <c r="Q148" s="190">
        <v>2000</v>
      </c>
      <c r="S148" s="190" t="s">
        <v>6148</v>
      </c>
      <c r="T148" s="190" t="s">
        <v>6148</v>
      </c>
      <c r="U148" s="190" t="s">
        <v>6148</v>
      </c>
      <c r="V148" s="190" t="s">
        <v>6148</v>
      </c>
      <c r="W148" s="190" t="s">
        <v>6148</v>
      </c>
      <c r="X148" s="190" t="s">
        <v>6149</v>
      </c>
    </row>
    <row r="149" spans="1:24" ht="17.25" customHeight="1" x14ac:dyDescent="0.2">
      <c r="A149" s="190">
        <v>810983</v>
      </c>
      <c r="B149" s="190" t="s">
        <v>5086</v>
      </c>
      <c r="C149" s="190" t="s">
        <v>61</v>
      </c>
      <c r="D149" s="190" t="s">
        <v>322</v>
      </c>
      <c r="E149" s="190" t="s">
        <v>143</v>
      </c>
      <c r="F149" s="193">
        <v>34175</v>
      </c>
      <c r="G149" s="190" t="s">
        <v>827</v>
      </c>
      <c r="H149" s="190" t="s">
        <v>824</v>
      </c>
      <c r="I149" s="190" t="s">
        <v>58</v>
      </c>
      <c r="Q149" s="190">
        <v>2000</v>
      </c>
      <c r="S149" s="190" t="s">
        <v>6148</v>
      </c>
      <c r="T149" s="190" t="s">
        <v>6148</v>
      </c>
      <c r="U149" s="190" t="s">
        <v>6148</v>
      </c>
      <c r="V149" s="190" t="s">
        <v>6148</v>
      </c>
      <c r="W149" s="190" t="s">
        <v>6148</v>
      </c>
      <c r="X149" s="190" t="s">
        <v>6149</v>
      </c>
    </row>
    <row r="150" spans="1:24" ht="17.25" customHeight="1" x14ac:dyDescent="0.2">
      <c r="A150" s="190">
        <v>810441</v>
      </c>
      <c r="B150" s="190" t="s">
        <v>4936</v>
      </c>
      <c r="C150" s="190" t="s">
        <v>82</v>
      </c>
      <c r="D150" s="190" t="s">
        <v>325</v>
      </c>
      <c r="E150" s="190" t="s">
        <v>143</v>
      </c>
      <c r="F150" s="193">
        <v>34301</v>
      </c>
      <c r="G150" s="190" t="s">
        <v>827</v>
      </c>
      <c r="H150" s="190" t="s">
        <v>824</v>
      </c>
      <c r="I150" s="190" t="s">
        <v>58</v>
      </c>
      <c r="Q150" s="190">
        <v>2000</v>
      </c>
      <c r="S150" s="190" t="s">
        <v>6148</v>
      </c>
      <c r="T150" s="190" t="s">
        <v>6148</v>
      </c>
      <c r="U150" s="190" t="s">
        <v>6148</v>
      </c>
      <c r="V150" s="190" t="s">
        <v>6148</v>
      </c>
      <c r="W150" s="190" t="s">
        <v>6148</v>
      </c>
      <c r="X150" s="190" t="s">
        <v>6149</v>
      </c>
    </row>
    <row r="151" spans="1:24" ht="17.25" customHeight="1" x14ac:dyDescent="0.2">
      <c r="A151" s="190">
        <v>811438</v>
      </c>
      <c r="B151" s="190" t="s">
        <v>5369</v>
      </c>
      <c r="C151" s="190" t="s">
        <v>65</v>
      </c>
      <c r="D151" s="190" t="s">
        <v>309</v>
      </c>
      <c r="E151" s="190" t="s">
        <v>143</v>
      </c>
      <c r="F151" s="193">
        <v>34335</v>
      </c>
      <c r="G151" s="190" t="s">
        <v>827</v>
      </c>
      <c r="H151" s="190" t="s">
        <v>824</v>
      </c>
      <c r="I151" s="190" t="s">
        <v>58</v>
      </c>
      <c r="Q151" s="190">
        <v>2000</v>
      </c>
      <c r="S151" s="190" t="s">
        <v>6148</v>
      </c>
      <c r="T151" s="190" t="s">
        <v>6148</v>
      </c>
      <c r="U151" s="190" t="s">
        <v>6148</v>
      </c>
      <c r="V151" s="190" t="s">
        <v>6148</v>
      </c>
      <c r="W151" s="190" t="s">
        <v>6148</v>
      </c>
      <c r="X151" s="190" t="s">
        <v>6149</v>
      </c>
    </row>
    <row r="152" spans="1:24" ht="17.25" customHeight="1" x14ac:dyDescent="0.2">
      <c r="A152" s="190">
        <v>811134</v>
      </c>
      <c r="B152" s="190" t="s">
        <v>5183</v>
      </c>
      <c r="C152" s="190" t="s">
        <v>721</v>
      </c>
      <c r="D152" s="190" t="s">
        <v>186</v>
      </c>
      <c r="E152" s="190" t="s">
        <v>143</v>
      </c>
      <c r="F152" s="193">
        <v>34335</v>
      </c>
      <c r="G152" s="190" t="s">
        <v>827</v>
      </c>
      <c r="H152" s="190" t="s">
        <v>824</v>
      </c>
      <c r="I152" s="190" t="s">
        <v>58</v>
      </c>
      <c r="Q152" s="190">
        <v>2000</v>
      </c>
      <c r="S152" s="190" t="s">
        <v>6148</v>
      </c>
      <c r="T152" s="190" t="s">
        <v>6148</v>
      </c>
      <c r="U152" s="190" t="s">
        <v>6148</v>
      </c>
      <c r="V152" s="190" t="s">
        <v>6148</v>
      </c>
      <c r="W152" s="190" t="s">
        <v>6148</v>
      </c>
      <c r="X152" s="190" t="s">
        <v>6149</v>
      </c>
    </row>
    <row r="153" spans="1:24" ht="17.25" customHeight="1" x14ac:dyDescent="0.2">
      <c r="A153" s="190">
        <v>811684</v>
      </c>
      <c r="B153" s="190" t="s">
        <v>5519</v>
      </c>
      <c r="C153" s="190" t="s">
        <v>6114</v>
      </c>
      <c r="D153" s="190" t="s">
        <v>202</v>
      </c>
      <c r="E153" s="190" t="s">
        <v>143</v>
      </c>
      <c r="F153" s="193">
        <v>34335</v>
      </c>
      <c r="G153" s="190" t="s">
        <v>993</v>
      </c>
      <c r="H153" s="190" t="s">
        <v>824</v>
      </c>
      <c r="I153" s="190" t="s">
        <v>58</v>
      </c>
      <c r="Q153" s="190">
        <v>2000</v>
      </c>
      <c r="S153" s="190" t="s">
        <v>6148</v>
      </c>
      <c r="T153" s="190" t="s">
        <v>6148</v>
      </c>
      <c r="U153" s="190" t="s">
        <v>6148</v>
      </c>
      <c r="V153" s="190" t="s">
        <v>6148</v>
      </c>
      <c r="W153" s="190" t="s">
        <v>6148</v>
      </c>
      <c r="X153" s="190" t="s">
        <v>6149</v>
      </c>
    </row>
    <row r="154" spans="1:24" ht="17.25" customHeight="1" x14ac:dyDescent="0.2">
      <c r="A154" s="190">
        <v>810977</v>
      </c>
      <c r="B154" s="190" t="s">
        <v>5081</v>
      </c>
      <c r="C154" s="190" t="s">
        <v>112</v>
      </c>
      <c r="D154" s="190" t="s">
        <v>190</v>
      </c>
      <c r="E154" s="190" t="s">
        <v>143</v>
      </c>
      <c r="F154" s="193">
        <v>34335</v>
      </c>
      <c r="H154" s="190" t="s">
        <v>824</v>
      </c>
      <c r="I154" s="190" t="s">
        <v>58</v>
      </c>
      <c r="Q154" s="190">
        <v>2000</v>
      </c>
      <c r="S154" s="190" t="s">
        <v>6148</v>
      </c>
      <c r="T154" s="190" t="s">
        <v>6148</v>
      </c>
      <c r="U154" s="190" t="s">
        <v>6148</v>
      </c>
      <c r="V154" s="190" t="s">
        <v>6148</v>
      </c>
      <c r="W154" s="190" t="s">
        <v>6148</v>
      </c>
      <c r="X154" s="190" t="s">
        <v>6149</v>
      </c>
    </row>
    <row r="155" spans="1:24" ht="17.25" customHeight="1" x14ac:dyDescent="0.2">
      <c r="A155" s="190">
        <v>811005</v>
      </c>
      <c r="B155" s="190" t="s">
        <v>5101</v>
      </c>
      <c r="C155" s="190" t="s">
        <v>62</v>
      </c>
      <c r="D155" s="190" t="s">
        <v>5990</v>
      </c>
      <c r="E155" s="190" t="s">
        <v>143</v>
      </c>
      <c r="F155" s="193">
        <v>34336</v>
      </c>
      <c r="G155" s="190" t="s">
        <v>1197</v>
      </c>
      <c r="H155" s="190" t="s">
        <v>824</v>
      </c>
      <c r="I155" s="190" t="s">
        <v>58</v>
      </c>
      <c r="Q155" s="190">
        <v>2000</v>
      </c>
      <c r="S155" s="190" t="s">
        <v>6148</v>
      </c>
      <c r="T155" s="190" t="s">
        <v>6148</v>
      </c>
      <c r="U155" s="190" t="s">
        <v>6148</v>
      </c>
      <c r="V155" s="190" t="s">
        <v>6148</v>
      </c>
      <c r="W155" s="190" t="s">
        <v>6148</v>
      </c>
      <c r="X155" s="190" t="s">
        <v>6149</v>
      </c>
    </row>
    <row r="156" spans="1:24" ht="17.25" customHeight="1" x14ac:dyDescent="0.2">
      <c r="A156" s="190">
        <v>811686</v>
      </c>
      <c r="B156" s="190" t="s">
        <v>5520</v>
      </c>
      <c r="C156" s="190" t="s">
        <v>63</v>
      </c>
      <c r="D156" s="190" t="s">
        <v>186</v>
      </c>
      <c r="E156" s="190" t="s">
        <v>143</v>
      </c>
      <c r="F156" s="193">
        <v>34338</v>
      </c>
      <c r="G156" s="190" t="s">
        <v>6115</v>
      </c>
      <c r="H156" s="190" t="s">
        <v>824</v>
      </c>
      <c r="I156" s="190" t="s">
        <v>58</v>
      </c>
      <c r="Q156" s="190">
        <v>2000</v>
      </c>
      <c r="S156" s="190" t="s">
        <v>6148</v>
      </c>
      <c r="T156" s="190" t="s">
        <v>6148</v>
      </c>
      <c r="U156" s="190" t="s">
        <v>6148</v>
      </c>
      <c r="V156" s="190" t="s">
        <v>6148</v>
      </c>
      <c r="W156" s="190" t="s">
        <v>6148</v>
      </c>
      <c r="X156" s="190" t="s">
        <v>6149</v>
      </c>
    </row>
    <row r="157" spans="1:24" ht="17.25" customHeight="1" x14ac:dyDescent="0.2">
      <c r="A157" s="190">
        <v>805010</v>
      </c>
      <c r="B157" s="190" t="s">
        <v>4257</v>
      </c>
      <c r="C157" s="190" t="s">
        <v>406</v>
      </c>
      <c r="D157" s="190" t="s">
        <v>5746</v>
      </c>
      <c r="E157" s="190" t="s">
        <v>143</v>
      </c>
      <c r="F157" s="193">
        <v>34362</v>
      </c>
      <c r="G157" s="190" t="s">
        <v>900</v>
      </c>
      <c r="H157" s="190" t="s">
        <v>824</v>
      </c>
      <c r="I157" s="190" t="s">
        <v>58</v>
      </c>
      <c r="Q157" s="190">
        <v>2000</v>
      </c>
      <c r="S157" s="190" t="s">
        <v>6148</v>
      </c>
      <c r="T157" s="190" t="s">
        <v>6148</v>
      </c>
      <c r="U157" s="190" t="s">
        <v>6148</v>
      </c>
      <c r="V157" s="190" t="s">
        <v>6148</v>
      </c>
      <c r="W157" s="190" t="s">
        <v>6148</v>
      </c>
      <c r="X157" s="190" t="s">
        <v>6149</v>
      </c>
    </row>
    <row r="158" spans="1:24" ht="17.25" customHeight="1" x14ac:dyDescent="0.2">
      <c r="A158" s="190">
        <v>811219</v>
      </c>
      <c r="B158" s="190" t="s">
        <v>5235</v>
      </c>
      <c r="C158" s="190" t="s">
        <v>428</v>
      </c>
      <c r="D158" s="190" t="s">
        <v>196</v>
      </c>
      <c r="E158" s="190" t="s">
        <v>143</v>
      </c>
      <c r="F158" s="193">
        <v>34391</v>
      </c>
      <c r="G158" s="190" t="s">
        <v>244</v>
      </c>
      <c r="H158" s="190" t="s">
        <v>824</v>
      </c>
      <c r="I158" s="190" t="s">
        <v>58</v>
      </c>
      <c r="Q158" s="190">
        <v>2000</v>
      </c>
      <c r="S158" s="190" t="s">
        <v>6148</v>
      </c>
      <c r="T158" s="190" t="s">
        <v>6148</v>
      </c>
      <c r="U158" s="190" t="s">
        <v>6148</v>
      </c>
      <c r="V158" s="190" t="s">
        <v>6148</v>
      </c>
      <c r="W158" s="190" t="s">
        <v>6148</v>
      </c>
      <c r="X158" s="190" t="s">
        <v>6149</v>
      </c>
    </row>
    <row r="159" spans="1:24" ht="17.25" customHeight="1" x14ac:dyDescent="0.2">
      <c r="A159" s="190">
        <v>805343</v>
      </c>
      <c r="B159" s="190" t="s">
        <v>4279</v>
      </c>
      <c r="C159" s="190" t="s">
        <v>369</v>
      </c>
      <c r="D159" s="190" t="s">
        <v>185</v>
      </c>
      <c r="E159" s="190" t="s">
        <v>143</v>
      </c>
      <c r="F159" s="193">
        <v>34445</v>
      </c>
      <c r="G159" s="190" t="s">
        <v>244</v>
      </c>
      <c r="H159" s="190" t="s">
        <v>824</v>
      </c>
      <c r="I159" s="190" t="s">
        <v>58</v>
      </c>
      <c r="Q159" s="190">
        <v>2000</v>
      </c>
      <c r="S159" s="190" t="s">
        <v>6148</v>
      </c>
      <c r="T159" s="190" t="s">
        <v>6148</v>
      </c>
      <c r="U159" s="190" t="s">
        <v>6148</v>
      </c>
      <c r="V159" s="190" t="s">
        <v>6148</v>
      </c>
      <c r="W159" s="190" t="s">
        <v>6148</v>
      </c>
      <c r="X159" s="190" t="s">
        <v>6149</v>
      </c>
    </row>
    <row r="160" spans="1:24" ht="17.25" customHeight="1" x14ac:dyDescent="0.2">
      <c r="A160" s="190">
        <v>809809</v>
      </c>
      <c r="B160" s="190" t="s">
        <v>4791</v>
      </c>
      <c r="C160" s="190" t="s">
        <v>541</v>
      </c>
      <c r="D160" s="190" t="s">
        <v>165</v>
      </c>
      <c r="E160" s="190" t="s">
        <v>143</v>
      </c>
      <c r="F160" s="193">
        <v>34488</v>
      </c>
      <c r="G160" s="190" t="s">
        <v>244</v>
      </c>
      <c r="H160" s="190" t="s">
        <v>824</v>
      </c>
      <c r="I160" s="190" t="s">
        <v>58</v>
      </c>
      <c r="Q160" s="190">
        <v>2000</v>
      </c>
      <c r="S160" s="190" t="s">
        <v>6148</v>
      </c>
      <c r="T160" s="190" t="s">
        <v>6148</v>
      </c>
      <c r="U160" s="190" t="s">
        <v>6148</v>
      </c>
      <c r="V160" s="190" t="s">
        <v>6148</v>
      </c>
      <c r="W160" s="190" t="s">
        <v>6148</v>
      </c>
      <c r="X160" s="190" t="s">
        <v>6149</v>
      </c>
    </row>
    <row r="161" spans="1:24" ht="17.25" customHeight="1" x14ac:dyDescent="0.2">
      <c r="A161" s="190">
        <v>811066</v>
      </c>
      <c r="B161" s="190" t="s">
        <v>5138</v>
      </c>
      <c r="C161" s="190" t="s">
        <v>3210</v>
      </c>
      <c r="D161" s="190" t="s">
        <v>334</v>
      </c>
      <c r="E161" s="190" t="s">
        <v>143</v>
      </c>
      <c r="F161" s="193">
        <v>34494</v>
      </c>
      <c r="G161" s="190" t="s">
        <v>956</v>
      </c>
      <c r="H161" s="190" t="s">
        <v>824</v>
      </c>
      <c r="I161" s="190" t="s">
        <v>58</v>
      </c>
      <c r="Q161" s="190">
        <v>2000</v>
      </c>
      <c r="S161" s="190" t="s">
        <v>6148</v>
      </c>
      <c r="T161" s="190" t="s">
        <v>6148</v>
      </c>
      <c r="U161" s="190" t="s">
        <v>6148</v>
      </c>
      <c r="V161" s="190" t="s">
        <v>6148</v>
      </c>
      <c r="W161" s="190" t="s">
        <v>6148</v>
      </c>
      <c r="X161" s="190" t="s">
        <v>6149</v>
      </c>
    </row>
    <row r="162" spans="1:24" ht="17.25" customHeight="1" x14ac:dyDescent="0.2">
      <c r="A162" s="190">
        <v>809181</v>
      </c>
      <c r="B162" s="190" t="s">
        <v>4682</v>
      </c>
      <c r="C162" s="190" t="s">
        <v>393</v>
      </c>
      <c r="D162" s="190" t="s">
        <v>311</v>
      </c>
      <c r="E162" s="190" t="s">
        <v>143</v>
      </c>
      <c r="F162" s="193">
        <v>34506</v>
      </c>
      <c r="G162" s="190" t="s">
        <v>244</v>
      </c>
      <c r="H162" s="190" t="s">
        <v>824</v>
      </c>
      <c r="I162" s="190" t="s">
        <v>58</v>
      </c>
      <c r="Q162" s="190">
        <v>2000</v>
      </c>
      <c r="S162" s="190" t="s">
        <v>6148</v>
      </c>
      <c r="T162" s="190" t="s">
        <v>6148</v>
      </c>
      <c r="U162" s="190" t="s">
        <v>6148</v>
      </c>
      <c r="V162" s="190" t="s">
        <v>6148</v>
      </c>
      <c r="W162" s="190" t="s">
        <v>6148</v>
      </c>
      <c r="X162" s="190" t="s">
        <v>6149</v>
      </c>
    </row>
    <row r="163" spans="1:24" ht="17.25" customHeight="1" x14ac:dyDescent="0.2">
      <c r="A163" s="190">
        <v>811420</v>
      </c>
      <c r="B163" s="190" t="s">
        <v>5360</v>
      </c>
      <c r="C163" s="190" t="s">
        <v>61</v>
      </c>
      <c r="D163" s="190" t="s">
        <v>502</v>
      </c>
      <c r="E163" s="190" t="s">
        <v>143</v>
      </c>
      <c r="F163" s="193">
        <v>34510</v>
      </c>
      <c r="G163" s="190" t="s">
        <v>1230</v>
      </c>
      <c r="H163" s="190" t="s">
        <v>824</v>
      </c>
      <c r="I163" s="190" t="s">
        <v>58</v>
      </c>
      <c r="Q163" s="190">
        <v>2000</v>
      </c>
      <c r="S163" s="190" t="s">
        <v>6148</v>
      </c>
      <c r="T163" s="190" t="s">
        <v>6148</v>
      </c>
      <c r="U163" s="190" t="s">
        <v>6148</v>
      </c>
      <c r="V163" s="190" t="s">
        <v>6148</v>
      </c>
      <c r="W163" s="190" t="s">
        <v>6148</v>
      </c>
      <c r="X163" s="190" t="s">
        <v>6149</v>
      </c>
    </row>
    <row r="164" spans="1:24" ht="17.25" customHeight="1" x14ac:dyDescent="0.2">
      <c r="A164" s="190">
        <v>811339</v>
      </c>
      <c r="B164" s="190" t="s">
        <v>5306</v>
      </c>
      <c r="C164" s="190" t="s">
        <v>1307</v>
      </c>
      <c r="D164" s="190" t="s">
        <v>413</v>
      </c>
      <c r="E164" s="190" t="s">
        <v>143</v>
      </c>
      <c r="F164" s="193">
        <v>34605</v>
      </c>
      <c r="G164" s="190" t="s">
        <v>1052</v>
      </c>
      <c r="H164" s="190" t="s">
        <v>824</v>
      </c>
      <c r="I164" s="190" t="s">
        <v>58</v>
      </c>
      <c r="Q164" s="190">
        <v>2000</v>
      </c>
      <c r="S164" s="190" t="s">
        <v>6148</v>
      </c>
      <c r="T164" s="190" t="s">
        <v>6148</v>
      </c>
      <c r="U164" s="190" t="s">
        <v>6148</v>
      </c>
      <c r="V164" s="190" t="s">
        <v>6148</v>
      </c>
      <c r="W164" s="190" t="s">
        <v>6148</v>
      </c>
      <c r="X164" s="190" t="s">
        <v>6149</v>
      </c>
    </row>
    <row r="165" spans="1:24" ht="17.25" customHeight="1" x14ac:dyDescent="0.2">
      <c r="A165" s="190">
        <v>806792</v>
      </c>
      <c r="B165" s="190" t="s">
        <v>4364</v>
      </c>
      <c r="C165" s="190" t="s">
        <v>115</v>
      </c>
      <c r="D165" s="190" t="s">
        <v>5779</v>
      </c>
      <c r="E165" s="190" t="s">
        <v>143</v>
      </c>
      <c r="F165" s="193">
        <v>34632</v>
      </c>
      <c r="G165" s="190" t="s">
        <v>870</v>
      </c>
      <c r="H165" s="190" t="s">
        <v>824</v>
      </c>
      <c r="I165" s="190" t="s">
        <v>58</v>
      </c>
      <c r="Q165" s="190">
        <v>2000</v>
      </c>
      <c r="S165" s="190" t="s">
        <v>6148</v>
      </c>
      <c r="T165" s="190" t="s">
        <v>6148</v>
      </c>
      <c r="U165" s="190" t="s">
        <v>6148</v>
      </c>
      <c r="V165" s="190" t="s">
        <v>6148</v>
      </c>
      <c r="W165" s="190" t="s">
        <v>6148</v>
      </c>
      <c r="X165" s="190" t="s">
        <v>6149</v>
      </c>
    </row>
    <row r="166" spans="1:24" ht="17.25" customHeight="1" x14ac:dyDescent="0.2">
      <c r="A166" s="190">
        <v>811725</v>
      </c>
      <c r="B166" s="190" t="s">
        <v>5550</v>
      </c>
      <c r="C166" s="190" t="s">
        <v>3847</v>
      </c>
      <c r="D166" s="190" t="s">
        <v>519</v>
      </c>
      <c r="E166" s="190" t="s">
        <v>143</v>
      </c>
      <c r="F166" s="193">
        <v>34636</v>
      </c>
      <c r="G166" s="190" t="s">
        <v>244</v>
      </c>
      <c r="H166" s="190" t="s">
        <v>824</v>
      </c>
      <c r="I166" s="190" t="s">
        <v>58</v>
      </c>
      <c r="Q166" s="190">
        <v>2000</v>
      </c>
      <c r="S166" s="190" t="s">
        <v>6148</v>
      </c>
      <c r="T166" s="190" t="s">
        <v>6148</v>
      </c>
      <c r="U166" s="190" t="s">
        <v>6148</v>
      </c>
      <c r="V166" s="190" t="s">
        <v>6148</v>
      </c>
      <c r="W166" s="190" t="s">
        <v>6148</v>
      </c>
      <c r="X166" s="190" t="s">
        <v>6149</v>
      </c>
    </row>
    <row r="167" spans="1:24" ht="17.25" customHeight="1" x14ac:dyDescent="0.2">
      <c r="A167" s="190">
        <v>807637</v>
      </c>
      <c r="B167" s="190" t="s">
        <v>4461</v>
      </c>
      <c r="C167" s="190" t="s">
        <v>111</v>
      </c>
      <c r="D167" s="190" t="s">
        <v>561</v>
      </c>
      <c r="E167" s="190" t="s">
        <v>143</v>
      </c>
      <c r="F167" s="193">
        <v>34639</v>
      </c>
      <c r="G167" s="190" t="s">
        <v>244</v>
      </c>
      <c r="H167" s="190" t="s">
        <v>824</v>
      </c>
      <c r="I167" s="190" t="s">
        <v>58</v>
      </c>
      <c r="Q167" s="190">
        <v>2000</v>
      </c>
      <c r="S167" s="190" t="s">
        <v>6148</v>
      </c>
      <c r="T167" s="190" t="s">
        <v>6148</v>
      </c>
      <c r="U167" s="190" t="s">
        <v>6148</v>
      </c>
      <c r="V167" s="190" t="s">
        <v>6148</v>
      </c>
      <c r="W167" s="190" t="s">
        <v>6148</v>
      </c>
      <c r="X167" s="190" t="s">
        <v>6149</v>
      </c>
    </row>
    <row r="168" spans="1:24" ht="17.25" customHeight="1" x14ac:dyDescent="0.2">
      <c r="A168" s="190">
        <v>811303</v>
      </c>
      <c r="B168" s="190" t="s">
        <v>5284</v>
      </c>
      <c r="C168" s="190" t="s">
        <v>75</v>
      </c>
      <c r="D168" s="190" t="s">
        <v>158</v>
      </c>
      <c r="E168" s="190" t="s">
        <v>143</v>
      </c>
      <c r="F168" s="193">
        <v>34648</v>
      </c>
      <c r="G168" s="190" t="s">
        <v>254</v>
      </c>
      <c r="H168" s="190" t="s">
        <v>824</v>
      </c>
      <c r="I168" s="190" t="s">
        <v>58</v>
      </c>
      <c r="Q168" s="190">
        <v>2000</v>
      </c>
      <c r="S168" s="190" t="s">
        <v>6148</v>
      </c>
      <c r="T168" s="190" t="s">
        <v>6148</v>
      </c>
      <c r="U168" s="190" t="s">
        <v>6148</v>
      </c>
      <c r="V168" s="190" t="s">
        <v>6148</v>
      </c>
      <c r="W168" s="190" t="s">
        <v>6148</v>
      </c>
      <c r="X168" s="190" t="s">
        <v>6149</v>
      </c>
    </row>
    <row r="169" spans="1:24" ht="17.25" customHeight="1" x14ac:dyDescent="0.2">
      <c r="A169" s="190">
        <v>810896</v>
      </c>
      <c r="B169" s="190" t="s">
        <v>5031</v>
      </c>
      <c r="C169" s="190" t="s">
        <v>61</v>
      </c>
      <c r="D169" s="190" t="s">
        <v>5970</v>
      </c>
      <c r="E169" s="190" t="s">
        <v>143</v>
      </c>
      <c r="F169" s="193">
        <v>34700</v>
      </c>
      <c r="G169" s="190" t="s">
        <v>863</v>
      </c>
      <c r="H169" s="190" t="s">
        <v>824</v>
      </c>
      <c r="I169" s="190" t="s">
        <v>58</v>
      </c>
      <c r="Q169" s="190">
        <v>2000</v>
      </c>
      <c r="S169" s="190" t="s">
        <v>6148</v>
      </c>
      <c r="T169" s="190" t="s">
        <v>6148</v>
      </c>
      <c r="U169" s="190" t="s">
        <v>6148</v>
      </c>
      <c r="V169" s="190" t="s">
        <v>6148</v>
      </c>
      <c r="W169" s="190" t="s">
        <v>6148</v>
      </c>
      <c r="X169" s="190" t="s">
        <v>6149</v>
      </c>
    </row>
    <row r="170" spans="1:24" ht="17.25" customHeight="1" x14ac:dyDescent="0.2">
      <c r="A170" s="190">
        <v>811721</v>
      </c>
      <c r="B170" s="190" t="s">
        <v>5546</v>
      </c>
      <c r="C170" s="190" t="s">
        <v>95</v>
      </c>
      <c r="D170" s="190" t="s">
        <v>198</v>
      </c>
      <c r="E170" s="190" t="s">
        <v>143</v>
      </c>
      <c r="F170" s="193">
        <v>34725</v>
      </c>
      <c r="G170" s="190" t="s">
        <v>6123</v>
      </c>
      <c r="H170" s="190" t="s">
        <v>825</v>
      </c>
      <c r="I170" s="190" t="s">
        <v>58</v>
      </c>
      <c r="Q170" s="190">
        <v>2000</v>
      </c>
      <c r="S170" s="190" t="s">
        <v>6148</v>
      </c>
      <c r="T170" s="190" t="s">
        <v>6148</v>
      </c>
      <c r="U170" s="190" t="s">
        <v>6148</v>
      </c>
      <c r="V170" s="190" t="s">
        <v>6148</v>
      </c>
      <c r="W170" s="190" t="s">
        <v>6148</v>
      </c>
      <c r="X170" s="190" t="s">
        <v>6149</v>
      </c>
    </row>
    <row r="171" spans="1:24" ht="17.25" customHeight="1" x14ac:dyDescent="0.2">
      <c r="A171" s="190">
        <v>810976</v>
      </c>
      <c r="B171" s="190" t="s">
        <v>5080</v>
      </c>
      <c r="C171" s="190" t="s">
        <v>571</v>
      </c>
      <c r="D171" s="190" t="s">
        <v>520</v>
      </c>
      <c r="E171" s="190" t="s">
        <v>143</v>
      </c>
      <c r="F171" s="193">
        <v>34769</v>
      </c>
      <c r="G171" s="190" t="s">
        <v>976</v>
      </c>
      <c r="H171" s="190" t="s">
        <v>824</v>
      </c>
      <c r="I171" s="190" t="s">
        <v>58</v>
      </c>
      <c r="Q171" s="190">
        <v>2000</v>
      </c>
      <c r="S171" s="190" t="s">
        <v>6148</v>
      </c>
      <c r="T171" s="190" t="s">
        <v>6148</v>
      </c>
      <c r="U171" s="190" t="s">
        <v>6148</v>
      </c>
      <c r="V171" s="190" t="s">
        <v>6148</v>
      </c>
      <c r="W171" s="190" t="s">
        <v>6148</v>
      </c>
      <c r="X171" s="190" t="s">
        <v>6149</v>
      </c>
    </row>
    <row r="172" spans="1:24" ht="17.25" customHeight="1" x14ac:dyDescent="0.2">
      <c r="A172" s="190">
        <v>809236</v>
      </c>
      <c r="B172" s="190" t="s">
        <v>4692</v>
      </c>
      <c r="C172" s="190" t="s">
        <v>373</v>
      </c>
      <c r="D172" s="190" t="s">
        <v>5878</v>
      </c>
      <c r="E172" s="190" t="s">
        <v>143</v>
      </c>
      <c r="F172" s="193">
        <v>34776</v>
      </c>
      <c r="G172" s="190" t="s">
        <v>244</v>
      </c>
      <c r="H172" s="190" t="s">
        <v>824</v>
      </c>
      <c r="I172" s="190" t="s">
        <v>58</v>
      </c>
      <c r="Q172" s="190">
        <v>2000</v>
      </c>
      <c r="S172" s="190" t="s">
        <v>6148</v>
      </c>
      <c r="T172" s="190" t="s">
        <v>6148</v>
      </c>
      <c r="U172" s="190" t="s">
        <v>6148</v>
      </c>
      <c r="V172" s="190" t="s">
        <v>6148</v>
      </c>
      <c r="W172" s="190" t="s">
        <v>6148</v>
      </c>
      <c r="X172" s="190" t="s">
        <v>6149</v>
      </c>
    </row>
    <row r="173" spans="1:24" ht="17.25" customHeight="1" x14ac:dyDescent="0.2">
      <c r="A173" s="190">
        <v>811225</v>
      </c>
      <c r="B173" s="190" t="s">
        <v>5240</v>
      </c>
      <c r="C173" s="190" t="s">
        <v>92</v>
      </c>
      <c r="D173" s="190" t="s">
        <v>3515</v>
      </c>
      <c r="E173" s="190" t="s">
        <v>143</v>
      </c>
      <c r="F173" s="193">
        <v>34814</v>
      </c>
      <c r="G173" s="190" t="s">
        <v>827</v>
      </c>
      <c r="H173" s="190" t="s">
        <v>824</v>
      </c>
      <c r="I173" s="190" t="s">
        <v>58</v>
      </c>
      <c r="Q173" s="190">
        <v>2000</v>
      </c>
      <c r="S173" s="190" t="s">
        <v>6148</v>
      </c>
      <c r="T173" s="190" t="s">
        <v>6148</v>
      </c>
      <c r="U173" s="190" t="s">
        <v>6148</v>
      </c>
      <c r="V173" s="190" t="s">
        <v>6148</v>
      </c>
      <c r="W173" s="190" t="s">
        <v>6148</v>
      </c>
      <c r="X173" s="190" t="s">
        <v>6149</v>
      </c>
    </row>
    <row r="174" spans="1:24" ht="17.25" customHeight="1" x14ac:dyDescent="0.2">
      <c r="A174" s="190">
        <v>810943</v>
      </c>
      <c r="B174" s="190" t="s">
        <v>5059</v>
      </c>
      <c r="C174" s="190" t="s">
        <v>383</v>
      </c>
      <c r="D174" s="190" t="s">
        <v>456</v>
      </c>
      <c r="E174" s="190" t="s">
        <v>143</v>
      </c>
      <c r="F174" s="193">
        <v>34846</v>
      </c>
      <c r="G174" s="190" t="s">
        <v>5978</v>
      </c>
      <c r="H174" s="190" t="s">
        <v>824</v>
      </c>
      <c r="I174" s="190" t="s">
        <v>58</v>
      </c>
      <c r="Q174" s="190">
        <v>2000</v>
      </c>
      <c r="S174" s="190" t="s">
        <v>6148</v>
      </c>
      <c r="T174" s="190" t="s">
        <v>6148</v>
      </c>
      <c r="U174" s="190" t="s">
        <v>6148</v>
      </c>
      <c r="V174" s="190" t="s">
        <v>6148</v>
      </c>
      <c r="W174" s="190" t="s">
        <v>6148</v>
      </c>
      <c r="X174" s="190" t="s">
        <v>6149</v>
      </c>
    </row>
    <row r="175" spans="1:24" ht="17.25" customHeight="1" x14ac:dyDescent="0.2">
      <c r="A175" s="190">
        <v>810898</v>
      </c>
      <c r="B175" s="190" t="s">
        <v>5033</v>
      </c>
      <c r="C175" s="190" t="s">
        <v>431</v>
      </c>
      <c r="D175" s="190" t="s">
        <v>329</v>
      </c>
      <c r="E175" s="190" t="s">
        <v>143</v>
      </c>
      <c r="F175" s="193">
        <v>34847</v>
      </c>
      <c r="G175" s="190" t="s">
        <v>1074</v>
      </c>
      <c r="H175" s="190" t="s">
        <v>824</v>
      </c>
      <c r="I175" s="190" t="s">
        <v>58</v>
      </c>
      <c r="Q175" s="190">
        <v>2000</v>
      </c>
      <c r="S175" s="190" t="s">
        <v>6148</v>
      </c>
      <c r="T175" s="190" t="s">
        <v>6148</v>
      </c>
      <c r="U175" s="190" t="s">
        <v>6148</v>
      </c>
      <c r="V175" s="190" t="s">
        <v>6148</v>
      </c>
      <c r="W175" s="190" t="s">
        <v>6148</v>
      </c>
      <c r="X175" s="190" t="s">
        <v>6149</v>
      </c>
    </row>
    <row r="176" spans="1:24" ht="17.25" customHeight="1" x14ac:dyDescent="0.2">
      <c r="A176" s="190">
        <v>811666</v>
      </c>
      <c r="B176" s="190" t="s">
        <v>5510</v>
      </c>
      <c r="C176" s="190" t="s">
        <v>63</v>
      </c>
      <c r="D176" s="190" t="s">
        <v>1190</v>
      </c>
      <c r="E176" s="190" t="s">
        <v>143</v>
      </c>
      <c r="F176" s="193">
        <v>34876</v>
      </c>
      <c r="G176" s="190" t="s">
        <v>1011</v>
      </c>
      <c r="H176" s="190" t="s">
        <v>824</v>
      </c>
      <c r="I176" s="190" t="s">
        <v>58</v>
      </c>
      <c r="Q176" s="190">
        <v>2000</v>
      </c>
      <c r="S176" s="190" t="s">
        <v>6148</v>
      </c>
      <c r="T176" s="190" t="s">
        <v>6148</v>
      </c>
      <c r="U176" s="190" t="s">
        <v>6148</v>
      </c>
      <c r="V176" s="190" t="s">
        <v>6148</v>
      </c>
      <c r="W176" s="190" t="s">
        <v>6148</v>
      </c>
      <c r="X176" s="190" t="s">
        <v>6149</v>
      </c>
    </row>
    <row r="177" spans="1:24" ht="17.25" customHeight="1" x14ac:dyDescent="0.2">
      <c r="A177" s="190">
        <v>810934</v>
      </c>
      <c r="B177" s="190" t="s">
        <v>5052</v>
      </c>
      <c r="C177" s="190" t="s">
        <v>600</v>
      </c>
      <c r="D177" s="190" t="s">
        <v>3627</v>
      </c>
      <c r="E177" s="190" t="s">
        <v>143</v>
      </c>
      <c r="F177" s="193">
        <v>34909</v>
      </c>
      <c r="G177" s="190" t="s">
        <v>1197</v>
      </c>
      <c r="H177" s="190" t="s">
        <v>824</v>
      </c>
      <c r="I177" s="190" t="s">
        <v>58</v>
      </c>
      <c r="Q177" s="190">
        <v>2000</v>
      </c>
      <c r="S177" s="190" t="s">
        <v>6148</v>
      </c>
      <c r="T177" s="190" t="s">
        <v>6148</v>
      </c>
      <c r="U177" s="190" t="s">
        <v>6148</v>
      </c>
      <c r="V177" s="190" t="s">
        <v>6148</v>
      </c>
      <c r="W177" s="190" t="s">
        <v>6148</v>
      </c>
      <c r="X177" s="190" t="s">
        <v>6149</v>
      </c>
    </row>
    <row r="178" spans="1:24" ht="17.25" customHeight="1" x14ac:dyDescent="0.2">
      <c r="A178" s="190">
        <v>808560</v>
      </c>
      <c r="B178" s="190" t="s">
        <v>4580</v>
      </c>
      <c r="C178" s="190" t="s">
        <v>110</v>
      </c>
      <c r="D178" s="190" t="s">
        <v>331</v>
      </c>
      <c r="E178" s="190" t="s">
        <v>143</v>
      </c>
      <c r="F178" s="193">
        <v>34924</v>
      </c>
      <c r="G178" s="190" t="s">
        <v>827</v>
      </c>
      <c r="H178" s="190" t="s">
        <v>825</v>
      </c>
      <c r="I178" s="190" t="s">
        <v>58</v>
      </c>
      <c r="Q178" s="190">
        <v>2000</v>
      </c>
      <c r="S178" s="190" t="s">
        <v>6148</v>
      </c>
      <c r="T178" s="190" t="s">
        <v>6148</v>
      </c>
      <c r="U178" s="190" t="s">
        <v>6148</v>
      </c>
      <c r="V178" s="190" t="s">
        <v>6148</v>
      </c>
      <c r="W178" s="190" t="s">
        <v>6148</v>
      </c>
      <c r="X178" s="190" t="s">
        <v>6149</v>
      </c>
    </row>
    <row r="179" spans="1:24" ht="17.25" customHeight="1" x14ac:dyDescent="0.2">
      <c r="A179" s="190">
        <v>811657</v>
      </c>
      <c r="B179" s="190" t="s">
        <v>5504</v>
      </c>
      <c r="C179" s="190" t="s">
        <v>180</v>
      </c>
      <c r="D179" s="190" t="s">
        <v>219</v>
      </c>
      <c r="E179" s="190" t="s">
        <v>143</v>
      </c>
      <c r="F179" s="193">
        <v>34926</v>
      </c>
      <c r="G179" s="190" t="s">
        <v>244</v>
      </c>
      <c r="H179" s="190" t="s">
        <v>824</v>
      </c>
      <c r="I179" s="190" t="s">
        <v>58</v>
      </c>
      <c r="Q179" s="190">
        <v>2000</v>
      </c>
      <c r="S179" s="190" t="s">
        <v>6148</v>
      </c>
      <c r="T179" s="190" t="s">
        <v>6148</v>
      </c>
      <c r="U179" s="190" t="s">
        <v>6148</v>
      </c>
      <c r="V179" s="190" t="s">
        <v>6148</v>
      </c>
      <c r="W179" s="190" t="s">
        <v>6148</v>
      </c>
      <c r="X179" s="190" t="s">
        <v>6149</v>
      </c>
    </row>
    <row r="180" spans="1:24" ht="17.25" customHeight="1" x14ac:dyDescent="0.2">
      <c r="A180" s="190">
        <v>805156</v>
      </c>
      <c r="B180" s="190" t="s">
        <v>4266</v>
      </c>
      <c r="C180" s="190" t="s">
        <v>92</v>
      </c>
      <c r="D180" s="190" t="s">
        <v>185</v>
      </c>
      <c r="E180" s="190" t="s">
        <v>143</v>
      </c>
      <c r="F180" s="193">
        <v>34954</v>
      </c>
      <c r="G180" s="190" t="s">
        <v>884</v>
      </c>
      <c r="H180" s="190" t="s">
        <v>824</v>
      </c>
      <c r="I180" s="190" t="s">
        <v>58</v>
      </c>
      <c r="Q180" s="190">
        <v>2000</v>
      </c>
      <c r="S180" s="190" t="s">
        <v>6148</v>
      </c>
      <c r="T180" s="190" t="s">
        <v>6148</v>
      </c>
      <c r="U180" s="190" t="s">
        <v>6148</v>
      </c>
      <c r="V180" s="190" t="s">
        <v>6148</v>
      </c>
      <c r="W180" s="190" t="s">
        <v>6148</v>
      </c>
      <c r="X180" s="190" t="s">
        <v>6149</v>
      </c>
    </row>
    <row r="181" spans="1:24" ht="17.25" customHeight="1" x14ac:dyDescent="0.2">
      <c r="A181" s="190">
        <v>811180</v>
      </c>
      <c r="B181" s="190" t="s">
        <v>5211</v>
      </c>
      <c r="C181" s="190" t="s">
        <v>453</v>
      </c>
      <c r="D181" s="190" t="s">
        <v>514</v>
      </c>
      <c r="E181" s="190" t="s">
        <v>143</v>
      </c>
      <c r="F181" s="193">
        <v>35041</v>
      </c>
      <c r="G181" s="190" t="s">
        <v>244</v>
      </c>
      <c r="H181" s="190" t="s">
        <v>824</v>
      </c>
      <c r="I181" s="190" t="s">
        <v>58</v>
      </c>
      <c r="Q181" s="190">
        <v>2000</v>
      </c>
      <c r="S181" s="190" t="s">
        <v>6148</v>
      </c>
      <c r="T181" s="190" t="s">
        <v>6148</v>
      </c>
      <c r="U181" s="190" t="s">
        <v>6148</v>
      </c>
      <c r="V181" s="190" t="s">
        <v>6148</v>
      </c>
      <c r="W181" s="190" t="s">
        <v>6148</v>
      </c>
      <c r="X181" s="190" t="s">
        <v>6149</v>
      </c>
    </row>
    <row r="182" spans="1:24" ht="17.25" customHeight="1" x14ac:dyDescent="0.2">
      <c r="A182" s="190">
        <v>811665</v>
      </c>
      <c r="B182" s="190" t="s">
        <v>5509</v>
      </c>
      <c r="C182" s="190" t="s">
        <v>61</v>
      </c>
      <c r="D182" s="190" t="s">
        <v>213</v>
      </c>
      <c r="E182" s="190" t="s">
        <v>143</v>
      </c>
      <c r="F182" s="193">
        <v>35065</v>
      </c>
      <c r="G182" s="190" t="s">
        <v>6110</v>
      </c>
      <c r="H182" s="190" t="s">
        <v>824</v>
      </c>
      <c r="I182" s="190" t="s">
        <v>58</v>
      </c>
      <c r="Q182" s="190">
        <v>2000</v>
      </c>
      <c r="S182" s="190" t="s">
        <v>6148</v>
      </c>
      <c r="T182" s="190" t="s">
        <v>6148</v>
      </c>
      <c r="U182" s="190" t="s">
        <v>6148</v>
      </c>
      <c r="V182" s="190" t="s">
        <v>6148</v>
      </c>
      <c r="W182" s="190" t="s">
        <v>6148</v>
      </c>
      <c r="X182" s="190" t="s">
        <v>6149</v>
      </c>
    </row>
    <row r="183" spans="1:24" ht="17.25" customHeight="1" x14ac:dyDescent="0.2">
      <c r="A183" s="190">
        <v>811612</v>
      </c>
      <c r="B183" s="190" t="s">
        <v>5473</v>
      </c>
      <c r="C183" s="190" t="s">
        <v>513</v>
      </c>
      <c r="D183" s="190" t="s">
        <v>1058</v>
      </c>
      <c r="E183" s="190" t="s">
        <v>143</v>
      </c>
      <c r="F183" s="193">
        <v>35065</v>
      </c>
      <c r="G183" s="190" t="s">
        <v>244</v>
      </c>
      <c r="H183" s="190" t="s">
        <v>824</v>
      </c>
      <c r="I183" s="190" t="s">
        <v>58</v>
      </c>
      <c r="Q183" s="190">
        <v>2000</v>
      </c>
      <c r="S183" s="190" t="s">
        <v>6148</v>
      </c>
      <c r="T183" s="190" t="s">
        <v>6148</v>
      </c>
      <c r="U183" s="190" t="s">
        <v>6148</v>
      </c>
      <c r="V183" s="190" t="s">
        <v>6148</v>
      </c>
      <c r="W183" s="190" t="s">
        <v>6148</v>
      </c>
      <c r="X183" s="190" t="s">
        <v>6149</v>
      </c>
    </row>
    <row r="184" spans="1:24" ht="17.25" customHeight="1" x14ac:dyDescent="0.2">
      <c r="A184" s="190">
        <v>807165</v>
      </c>
      <c r="B184" s="190" t="s">
        <v>4410</v>
      </c>
      <c r="C184" s="190" t="s">
        <v>616</v>
      </c>
      <c r="D184" s="190" t="s">
        <v>186</v>
      </c>
      <c r="E184" s="190" t="s">
        <v>143</v>
      </c>
      <c r="F184" s="193">
        <v>35065</v>
      </c>
      <c r="G184" s="190" t="s">
        <v>827</v>
      </c>
      <c r="H184" s="190" t="s">
        <v>824</v>
      </c>
      <c r="I184" s="190" t="s">
        <v>58</v>
      </c>
      <c r="Q184" s="190">
        <v>2000</v>
      </c>
      <c r="S184" s="190" t="s">
        <v>6148</v>
      </c>
      <c r="T184" s="190" t="s">
        <v>6148</v>
      </c>
      <c r="U184" s="190" t="s">
        <v>6148</v>
      </c>
      <c r="V184" s="190" t="s">
        <v>6148</v>
      </c>
      <c r="W184" s="190" t="s">
        <v>6148</v>
      </c>
      <c r="X184" s="190" t="s">
        <v>6149</v>
      </c>
    </row>
    <row r="185" spans="1:24" ht="17.25" customHeight="1" x14ac:dyDescent="0.2">
      <c r="A185" s="190">
        <v>811772</v>
      </c>
      <c r="B185" s="190" t="s">
        <v>5576</v>
      </c>
      <c r="C185" s="190" t="s">
        <v>72</v>
      </c>
      <c r="D185" s="190" t="s">
        <v>1163</v>
      </c>
      <c r="E185" s="190" t="s">
        <v>143</v>
      </c>
      <c r="F185" s="193">
        <v>35065</v>
      </c>
      <c r="G185" s="190" t="s">
        <v>5710</v>
      </c>
      <c r="H185" s="190" t="s">
        <v>824</v>
      </c>
      <c r="I185" s="190" t="s">
        <v>58</v>
      </c>
      <c r="Q185" s="190">
        <v>2000</v>
      </c>
      <c r="S185" s="190" t="s">
        <v>6148</v>
      </c>
      <c r="T185" s="190" t="s">
        <v>6148</v>
      </c>
      <c r="U185" s="190" t="s">
        <v>6148</v>
      </c>
      <c r="V185" s="190" t="s">
        <v>6148</v>
      </c>
      <c r="W185" s="190" t="s">
        <v>6148</v>
      </c>
      <c r="X185" s="190" t="s">
        <v>6149</v>
      </c>
    </row>
    <row r="186" spans="1:24" ht="17.25" customHeight="1" x14ac:dyDescent="0.2">
      <c r="A186" s="190">
        <v>810947</v>
      </c>
      <c r="B186" s="190" t="s">
        <v>5062</v>
      </c>
      <c r="C186" s="190" t="s">
        <v>67</v>
      </c>
      <c r="D186" s="190" t="s">
        <v>5979</v>
      </c>
      <c r="E186" s="190" t="s">
        <v>143</v>
      </c>
      <c r="F186" s="193">
        <v>35065</v>
      </c>
      <c r="G186" s="190" t="s">
        <v>3789</v>
      </c>
      <c r="H186" s="190" t="s">
        <v>824</v>
      </c>
      <c r="I186" s="190" t="s">
        <v>58</v>
      </c>
      <c r="Q186" s="190">
        <v>2000</v>
      </c>
      <c r="S186" s="190" t="s">
        <v>6148</v>
      </c>
      <c r="T186" s="190" t="s">
        <v>6148</v>
      </c>
      <c r="U186" s="190" t="s">
        <v>6148</v>
      </c>
      <c r="V186" s="190" t="s">
        <v>6148</v>
      </c>
      <c r="W186" s="190" t="s">
        <v>6148</v>
      </c>
      <c r="X186" s="190" t="s">
        <v>6149</v>
      </c>
    </row>
    <row r="187" spans="1:24" ht="17.25" customHeight="1" x14ac:dyDescent="0.2">
      <c r="A187" s="190">
        <v>811434</v>
      </c>
      <c r="B187" s="190" t="s">
        <v>5367</v>
      </c>
      <c r="C187" s="190" t="s">
        <v>63</v>
      </c>
      <c r="D187" s="190" t="s">
        <v>1163</v>
      </c>
      <c r="E187" s="190" t="s">
        <v>143</v>
      </c>
      <c r="F187" s="193">
        <v>35069</v>
      </c>
      <c r="G187" s="190" t="s">
        <v>827</v>
      </c>
      <c r="H187" s="190" t="s">
        <v>824</v>
      </c>
      <c r="I187" s="190" t="s">
        <v>58</v>
      </c>
      <c r="Q187" s="190">
        <v>2000</v>
      </c>
      <c r="S187" s="190" t="s">
        <v>6148</v>
      </c>
      <c r="T187" s="190" t="s">
        <v>6148</v>
      </c>
      <c r="U187" s="190" t="s">
        <v>6148</v>
      </c>
      <c r="V187" s="190" t="s">
        <v>6148</v>
      </c>
      <c r="W187" s="190" t="s">
        <v>6148</v>
      </c>
      <c r="X187" s="190" t="s">
        <v>6149</v>
      </c>
    </row>
    <row r="188" spans="1:24" ht="17.25" customHeight="1" x14ac:dyDescent="0.2">
      <c r="A188" s="190">
        <v>811653</v>
      </c>
      <c r="B188" s="190" t="s">
        <v>5500</v>
      </c>
      <c r="C188" s="190" t="s">
        <v>61</v>
      </c>
      <c r="D188" s="190" t="s">
        <v>183</v>
      </c>
      <c r="E188" s="190" t="s">
        <v>143</v>
      </c>
      <c r="F188" s="193">
        <v>35073</v>
      </c>
      <c r="G188" s="190" t="s">
        <v>827</v>
      </c>
      <c r="H188" s="190" t="s">
        <v>824</v>
      </c>
      <c r="I188" s="190" t="s">
        <v>58</v>
      </c>
      <c r="Q188" s="190">
        <v>2000</v>
      </c>
      <c r="S188" s="190" t="s">
        <v>6148</v>
      </c>
      <c r="T188" s="190" t="s">
        <v>6148</v>
      </c>
      <c r="U188" s="190" t="s">
        <v>6148</v>
      </c>
      <c r="V188" s="190" t="s">
        <v>6148</v>
      </c>
      <c r="W188" s="190" t="s">
        <v>6148</v>
      </c>
      <c r="X188" s="190" t="s">
        <v>6149</v>
      </c>
    </row>
    <row r="189" spans="1:24" ht="17.25" customHeight="1" x14ac:dyDescent="0.2">
      <c r="A189" s="190">
        <v>809611</v>
      </c>
      <c r="B189" s="190" t="s">
        <v>4759</v>
      </c>
      <c r="C189" s="190" t="s">
        <v>130</v>
      </c>
      <c r="D189" s="190" t="s">
        <v>5850</v>
      </c>
      <c r="E189" s="190" t="s">
        <v>143</v>
      </c>
      <c r="F189" s="193">
        <v>35075</v>
      </c>
      <c r="G189" s="190" t="s">
        <v>827</v>
      </c>
      <c r="H189" s="190" t="s">
        <v>824</v>
      </c>
      <c r="I189" s="190" t="s">
        <v>58</v>
      </c>
      <c r="Q189" s="190">
        <v>2000</v>
      </c>
      <c r="S189" s="190" t="s">
        <v>6148</v>
      </c>
      <c r="T189" s="190" t="s">
        <v>6148</v>
      </c>
      <c r="U189" s="190" t="s">
        <v>6148</v>
      </c>
      <c r="V189" s="190" t="s">
        <v>6148</v>
      </c>
      <c r="W189" s="190" t="s">
        <v>6148</v>
      </c>
      <c r="X189" s="190" t="s">
        <v>6149</v>
      </c>
    </row>
    <row r="190" spans="1:24" ht="17.25" customHeight="1" x14ac:dyDescent="0.2">
      <c r="A190" s="190">
        <v>811418</v>
      </c>
      <c r="B190" s="190" t="s">
        <v>5358</v>
      </c>
      <c r="C190" s="190" t="s">
        <v>384</v>
      </c>
      <c r="D190" s="190" t="s">
        <v>325</v>
      </c>
      <c r="E190" s="190" t="s">
        <v>143</v>
      </c>
      <c r="F190" s="193">
        <v>35093</v>
      </c>
      <c r="G190" s="190" t="s">
        <v>244</v>
      </c>
      <c r="H190" s="190" t="s">
        <v>824</v>
      </c>
      <c r="I190" s="190" t="s">
        <v>58</v>
      </c>
      <c r="Q190" s="190">
        <v>2000</v>
      </c>
      <c r="S190" s="190" t="s">
        <v>6148</v>
      </c>
      <c r="T190" s="190" t="s">
        <v>6148</v>
      </c>
      <c r="U190" s="190" t="s">
        <v>6148</v>
      </c>
      <c r="V190" s="190" t="s">
        <v>6148</v>
      </c>
      <c r="W190" s="190" t="s">
        <v>6148</v>
      </c>
      <c r="X190" s="190" t="s">
        <v>6149</v>
      </c>
    </row>
    <row r="191" spans="1:24" ht="17.25" customHeight="1" x14ac:dyDescent="0.2">
      <c r="A191" s="190">
        <v>808976</v>
      </c>
      <c r="B191" s="190" t="s">
        <v>4651</v>
      </c>
      <c r="C191" s="190" t="s">
        <v>106</v>
      </c>
      <c r="D191" s="190" t="s">
        <v>188</v>
      </c>
      <c r="E191" s="190" t="s">
        <v>143</v>
      </c>
      <c r="F191" s="193">
        <v>35105</v>
      </c>
      <c r="G191" s="190" t="s">
        <v>254</v>
      </c>
      <c r="H191" s="190" t="s">
        <v>824</v>
      </c>
      <c r="I191" s="190" t="s">
        <v>58</v>
      </c>
      <c r="Q191" s="190">
        <v>2000</v>
      </c>
      <c r="S191" s="190" t="s">
        <v>6148</v>
      </c>
      <c r="T191" s="190" t="s">
        <v>6148</v>
      </c>
      <c r="U191" s="190" t="s">
        <v>6148</v>
      </c>
      <c r="V191" s="190" t="s">
        <v>6148</v>
      </c>
      <c r="W191" s="190" t="s">
        <v>6148</v>
      </c>
      <c r="X191" s="190" t="s">
        <v>6149</v>
      </c>
    </row>
    <row r="192" spans="1:24" ht="17.25" customHeight="1" x14ac:dyDescent="0.2">
      <c r="A192" s="190">
        <v>811750</v>
      </c>
      <c r="B192" s="190" t="s">
        <v>5562</v>
      </c>
      <c r="C192" s="190" t="s">
        <v>527</v>
      </c>
      <c r="D192" s="190" t="s">
        <v>165</v>
      </c>
      <c r="E192" s="190" t="s">
        <v>143</v>
      </c>
      <c r="F192" s="193">
        <v>35119</v>
      </c>
      <c r="G192" s="190" t="s">
        <v>244</v>
      </c>
      <c r="H192" s="190" t="s">
        <v>824</v>
      </c>
      <c r="I192" s="190" t="s">
        <v>58</v>
      </c>
      <c r="Q192" s="190">
        <v>2000</v>
      </c>
      <c r="S192" s="190" t="s">
        <v>6148</v>
      </c>
      <c r="T192" s="190" t="s">
        <v>6148</v>
      </c>
      <c r="U192" s="190" t="s">
        <v>6148</v>
      </c>
      <c r="V192" s="190" t="s">
        <v>6148</v>
      </c>
      <c r="W192" s="190" t="s">
        <v>6148</v>
      </c>
      <c r="X192" s="190" t="s">
        <v>6149</v>
      </c>
    </row>
    <row r="193" spans="1:24" ht="17.25" customHeight="1" x14ac:dyDescent="0.2">
      <c r="A193" s="190">
        <v>811647</v>
      </c>
      <c r="B193" s="190" t="s">
        <v>5496</v>
      </c>
      <c r="C193" s="190" t="s">
        <v>65</v>
      </c>
      <c r="D193" s="190" t="s">
        <v>554</v>
      </c>
      <c r="E193" s="190" t="s">
        <v>143</v>
      </c>
      <c r="F193" s="193">
        <v>35121</v>
      </c>
      <c r="G193" s="190" t="s">
        <v>6104</v>
      </c>
      <c r="H193" s="190" t="s">
        <v>824</v>
      </c>
      <c r="I193" s="190" t="s">
        <v>58</v>
      </c>
      <c r="Q193" s="190">
        <v>2000</v>
      </c>
      <c r="S193" s="190" t="s">
        <v>6148</v>
      </c>
      <c r="T193" s="190" t="s">
        <v>6148</v>
      </c>
      <c r="U193" s="190" t="s">
        <v>6148</v>
      </c>
      <c r="V193" s="190" t="s">
        <v>6148</v>
      </c>
      <c r="W193" s="190" t="s">
        <v>6148</v>
      </c>
      <c r="X193" s="190" t="s">
        <v>6149</v>
      </c>
    </row>
    <row r="194" spans="1:24" ht="17.25" customHeight="1" x14ac:dyDescent="0.2">
      <c r="A194" s="190">
        <v>811773</v>
      </c>
      <c r="B194" s="190" t="s">
        <v>5577</v>
      </c>
      <c r="C194" s="190" t="s">
        <v>377</v>
      </c>
      <c r="D194" s="190" t="s">
        <v>163</v>
      </c>
      <c r="E194" s="190" t="s">
        <v>143</v>
      </c>
      <c r="F194" s="193">
        <v>35128</v>
      </c>
      <c r="G194" s="190" t="s">
        <v>244</v>
      </c>
      <c r="H194" s="190" t="s">
        <v>824</v>
      </c>
      <c r="I194" s="190" t="s">
        <v>58</v>
      </c>
      <c r="Q194" s="190">
        <v>2000</v>
      </c>
      <c r="S194" s="190" t="s">
        <v>6148</v>
      </c>
      <c r="T194" s="190" t="s">
        <v>6148</v>
      </c>
      <c r="U194" s="190" t="s">
        <v>6148</v>
      </c>
      <c r="V194" s="190" t="s">
        <v>6148</v>
      </c>
      <c r="W194" s="190" t="s">
        <v>6148</v>
      </c>
      <c r="X194" s="190" t="s">
        <v>6149</v>
      </c>
    </row>
    <row r="195" spans="1:24" ht="17.25" customHeight="1" x14ac:dyDescent="0.2">
      <c r="A195" s="190">
        <v>811409</v>
      </c>
      <c r="B195" s="190" t="s">
        <v>5354</v>
      </c>
      <c r="C195" s="190" t="s">
        <v>792</v>
      </c>
      <c r="D195" s="190" t="s">
        <v>189</v>
      </c>
      <c r="E195" s="190" t="s">
        <v>143</v>
      </c>
      <c r="F195" s="193">
        <v>35166</v>
      </c>
      <c r="H195" s="190" t="s">
        <v>824</v>
      </c>
      <c r="I195" s="190" t="s">
        <v>58</v>
      </c>
      <c r="Q195" s="190">
        <v>2000</v>
      </c>
      <c r="S195" s="190" t="s">
        <v>6148</v>
      </c>
      <c r="T195" s="190" t="s">
        <v>6148</v>
      </c>
      <c r="U195" s="190" t="s">
        <v>6148</v>
      </c>
      <c r="V195" s="190" t="s">
        <v>6148</v>
      </c>
      <c r="W195" s="190" t="s">
        <v>6148</v>
      </c>
      <c r="X195" s="190" t="s">
        <v>6149</v>
      </c>
    </row>
    <row r="196" spans="1:24" ht="17.25" customHeight="1" x14ac:dyDescent="0.2">
      <c r="A196" s="190">
        <v>811946</v>
      </c>
      <c r="B196" s="190" t="s">
        <v>5608</v>
      </c>
      <c r="C196" s="190" t="s">
        <v>327</v>
      </c>
      <c r="D196" s="190" t="s">
        <v>189</v>
      </c>
      <c r="E196" s="190" t="s">
        <v>143</v>
      </c>
      <c r="F196" s="193">
        <v>35245</v>
      </c>
      <c r="G196" s="190" t="s">
        <v>6145</v>
      </c>
      <c r="H196" s="190" t="s">
        <v>824</v>
      </c>
      <c r="I196" s="190" t="s">
        <v>58</v>
      </c>
      <c r="Q196" s="190">
        <v>2000</v>
      </c>
      <c r="S196" s="190" t="s">
        <v>6148</v>
      </c>
      <c r="T196" s="190" t="s">
        <v>6148</v>
      </c>
      <c r="U196" s="190" t="s">
        <v>6148</v>
      </c>
      <c r="V196" s="190" t="s">
        <v>6148</v>
      </c>
      <c r="W196" s="190" t="s">
        <v>6148</v>
      </c>
      <c r="X196" s="190" t="s">
        <v>6149</v>
      </c>
    </row>
    <row r="197" spans="1:24" ht="17.25" customHeight="1" x14ac:dyDescent="0.2">
      <c r="A197" s="190">
        <v>811754</v>
      </c>
      <c r="B197" s="190" t="s">
        <v>5564</v>
      </c>
      <c r="C197" s="190" t="s">
        <v>110</v>
      </c>
      <c r="D197" s="190" t="s">
        <v>391</v>
      </c>
      <c r="E197" s="190" t="s">
        <v>143</v>
      </c>
      <c r="F197" s="193">
        <v>35266</v>
      </c>
      <c r="G197" s="190" t="s">
        <v>244</v>
      </c>
      <c r="H197" s="190" t="s">
        <v>824</v>
      </c>
      <c r="I197" s="190" t="s">
        <v>58</v>
      </c>
      <c r="Q197" s="190">
        <v>2000</v>
      </c>
      <c r="S197" s="190" t="s">
        <v>6148</v>
      </c>
      <c r="T197" s="190" t="s">
        <v>6148</v>
      </c>
      <c r="U197" s="190" t="s">
        <v>6148</v>
      </c>
      <c r="V197" s="190" t="s">
        <v>6148</v>
      </c>
      <c r="W197" s="190" t="s">
        <v>6148</v>
      </c>
      <c r="X197" s="190" t="s">
        <v>6149</v>
      </c>
    </row>
    <row r="198" spans="1:24" ht="17.25" customHeight="1" x14ac:dyDescent="0.2">
      <c r="A198" s="190">
        <v>810619</v>
      </c>
      <c r="B198" s="190" t="s">
        <v>4965</v>
      </c>
      <c r="C198" s="190" t="s">
        <v>5945</v>
      </c>
      <c r="D198" s="190" t="s">
        <v>195</v>
      </c>
      <c r="E198" s="190" t="s">
        <v>143</v>
      </c>
      <c r="F198" s="193">
        <v>35378</v>
      </c>
      <c r="G198" s="190" t="s">
        <v>827</v>
      </c>
      <c r="H198" s="190" t="s">
        <v>824</v>
      </c>
      <c r="I198" s="190" t="s">
        <v>58</v>
      </c>
      <c r="Q198" s="190">
        <v>2000</v>
      </c>
      <c r="S198" s="190" t="s">
        <v>6148</v>
      </c>
      <c r="T198" s="190" t="s">
        <v>6148</v>
      </c>
      <c r="U198" s="190" t="s">
        <v>6148</v>
      </c>
      <c r="V198" s="190" t="s">
        <v>6148</v>
      </c>
      <c r="W198" s="190" t="s">
        <v>6148</v>
      </c>
      <c r="X198" s="190" t="s">
        <v>6149</v>
      </c>
    </row>
    <row r="199" spans="1:24" ht="17.25" customHeight="1" x14ac:dyDescent="0.2">
      <c r="A199" s="190">
        <v>811599</v>
      </c>
      <c r="B199" s="190" t="s">
        <v>5468</v>
      </c>
      <c r="C199" s="190" t="s">
        <v>310</v>
      </c>
      <c r="D199" s="190" t="s">
        <v>540</v>
      </c>
      <c r="E199" s="190" t="s">
        <v>143</v>
      </c>
      <c r="F199" s="193">
        <v>35400</v>
      </c>
      <c r="G199" s="190" t="s">
        <v>254</v>
      </c>
      <c r="H199" s="190" t="s">
        <v>824</v>
      </c>
      <c r="I199" s="190" t="s">
        <v>58</v>
      </c>
      <c r="Q199" s="190">
        <v>2000</v>
      </c>
      <c r="S199" s="190" t="s">
        <v>6148</v>
      </c>
      <c r="T199" s="190" t="s">
        <v>6148</v>
      </c>
      <c r="U199" s="190" t="s">
        <v>6148</v>
      </c>
      <c r="V199" s="190" t="s">
        <v>6148</v>
      </c>
      <c r="W199" s="190" t="s">
        <v>6148</v>
      </c>
      <c r="X199" s="190" t="s">
        <v>6149</v>
      </c>
    </row>
    <row r="200" spans="1:24" ht="17.25" customHeight="1" x14ac:dyDescent="0.2">
      <c r="A200" s="190">
        <v>811432</v>
      </c>
      <c r="B200" s="190" t="s">
        <v>5366</v>
      </c>
      <c r="C200" s="190" t="s">
        <v>533</v>
      </c>
      <c r="D200" s="190" t="s">
        <v>455</v>
      </c>
      <c r="E200" s="190" t="s">
        <v>143</v>
      </c>
      <c r="F200" s="193">
        <v>35431</v>
      </c>
      <c r="G200" s="190" t="s">
        <v>827</v>
      </c>
      <c r="H200" s="190" t="s">
        <v>824</v>
      </c>
      <c r="I200" s="190" t="s">
        <v>58</v>
      </c>
      <c r="Q200" s="190">
        <v>2000</v>
      </c>
      <c r="S200" s="190" t="s">
        <v>6148</v>
      </c>
      <c r="T200" s="190" t="s">
        <v>6148</v>
      </c>
      <c r="U200" s="190" t="s">
        <v>6148</v>
      </c>
      <c r="V200" s="190" t="s">
        <v>6148</v>
      </c>
      <c r="W200" s="190" t="s">
        <v>6148</v>
      </c>
      <c r="X200" s="190" t="s">
        <v>6149</v>
      </c>
    </row>
    <row r="201" spans="1:24" ht="17.25" customHeight="1" x14ac:dyDescent="0.2">
      <c r="A201" s="190">
        <v>811430</v>
      </c>
      <c r="B201" s="190" t="s">
        <v>5365</v>
      </c>
      <c r="C201" s="190" t="s">
        <v>81</v>
      </c>
      <c r="D201" s="190" t="s">
        <v>197</v>
      </c>
      <c r="E201" s="190" t="s">
        <v>143</v>
      </c>
      <c r="F201" s="193">
        <v>35431</v>
      </c>
      <c r="G201" s="190" t="s">
        <v>827</v>
      </c>
      <c r="H201" s="190" t="s">
        <v>824</v>
      </c>
      <c r="I201" s="190" t="s">
        <v>58</v>
      </c>
      <c r="Q201" s="190">
        <v>2000</v>
      </c>
      <c r="S201" s="190" t="s">
        <v>6148</v>
      </c>
      <c r="T201" s="190" t="s">
        <v>6148</v>
      </c>
      <c r="U201" s="190" t="s">
        <v>6148</v>
      </c>
      <c r="V201" s="190" t="s">
        <v>6148</v>
      </c>
      <c r="W201" s="190" t="s">
        <v>6148</v>
      </c>
      <c r="X201" s="190" t="s">
        <v>6149</v>
      </c>
    </row>
    <row r="202" spans="1:24" ht="17.25" customHeight="1" x14ac:dyDescent="0.2">
      <c r="A202" s="190">
        <v>810871</v>
      </c>
      <c r="B202" s="190" t="s">
        <v>5021</v>
      </c>
      <c r="C202" s="190" t="s">
        <v>83</v>
      </c>
      <c r="D202" s="190" t="s">
        <v>184</v>
      </c>
      <c r="E202" s="190" t="s">
        <v>143</v>
      </c>
      <c r="F202" s="193">
        <v>35433</v>
      </c>
      <c r="G202" s="190" t="s">
        <v>247</v>
      </c>
      <c r="H202" s="190" t="s">
        <v>824</v>
      </c>
      <c r="I202" s="190" t="s">
        <v>58</v>
      </c>
      <c r="Q202" s="190">
        <v>2000</v>
      </c>
      <c r="S202" s="190" t="s">
        <v>6148</v>
      </c>
      <c r="T202" s="190" t="s">
        <v>6148</v>
      </c>
      <c r="U202" s="190" t="s">
        <v>6148</v>
      </c>
      <c r="V202" s="190" t="s">
        <v>6148</v>
      </c>
      <c r="W202" s="190" t="s">
        <v>6148</v>
      </c>
      <c r="X202" s="190" t="s">
        <v>6149</v>
      </c>
    </row>
    <row r="203" spans="1:24" ht="17.25" customHeight="1" x14ac:dyDescent="0.2">
      <c r="A203" s="190">
        <v>808590</v>
      </c>
      <c r="B203" s="190" t="s">
        <v>4591</v>
      </c>
      <c r="C203" s="190" t="s">
        <v>83</v>
      </c>
      <c r="D203" s="190" t="s">
        <v>331</v>
      </c>
      <c r="E203" s="190" t="s">
        <v>143</v>
      </c>
      <c r="F203" s="193">
        <v>35437</v>
      </c>
      <c r="G203" s="190" t="s">
        <v>244</v>
      </c>
      <c r="H203" s="190" t="s">
        <v>824</v>
      </c>
      <c r="I203" s="190" t="s">
        <v>58</v>
      </c>
      <c r="Q203" s="190">
        <v>2000</v>
      </c>
      <c r="S203" s="190" t="s">
        <v>6148</v>
      </c>
      <c r="T203" s="190" t="s">
        <v>6148</v>
      </c>
      <c r="U203" s="190" t="s">
        <v>6148</v>
      </c>
      <c r="V203" s="190" t="s">
        <v>6148</v>
      </c>
      <c r="W203" s="190" t="s">
        <v>6148</v>
      </c>
      <c r="X203" s="190" t="s">
        <v>6149</v>
      </c>
    </row>
    <row r="204" spans="1:24" ht="17.25" customHeight="1" x14ac:dyDescent="0.2">
      <c r="A204" s="190">
        <v>810952</v>
      </c>
      <c r="B204" s="190" t="s">
        <v>5064</v>
      </c>
      <c r="C204" s="190" t="s">
        <v>361</v>
      </c>
      <c r="D204" s="190" t="s">
        <v>619</v>
      </c>
      <c r="E204" s="190" t="s">
        <v>143</v>
      </c>
      <c r="F204" s="193">
        <v>35439</v>
      </c>
      <c r="G204" s="190" t="s">
        <v>244</v>
      </c>
      <c r="H204" s="190" t="s">
        <v>824</v>
      </c>
      <c r="I204" s="190" t="s">
        <v>58</v>
      </c>
      <c r="Q204" s="190">
        <v>2000</v>
      </c>
      <c r="S204" s="190" t="s">
        <v>6148</v>
      </c>
      <c r="T204" s="190" t="s">
        <v>6148</v>
      </c>
      <c r="U204" s="190" t="s">
        <v>6148</v>
      </c>
      <c r="V204" s="190" t="s">
        <v>6148</v>
      </c>
      <c r="W204" s="190" t="s">
        <v>6148</v>
      </c>
      <c r="X204" s="190" t="s">
        <v>6149</v>
      </c>
    </row>
    <row r="205" spans="1:24" ht="17.25" customHeight="1" x14ac:dyDescent="0.2">
      <c r="A205" s="190">
        <v>811646</v>
      </c>
      <c r="B205" s="190" t="s">
        <v>5495</v>
      </c>
      <c r="C205" s="190" t="s">
        <v>63</v>
      </c>
      <c r="D205" s="190" t="s">
        <v>6103</v>
      </c>
      <c r="E205" s="190" t="s">
        <v>143</v>
      </c>
      <c r="F205" s="193">
        <v>35439</v>
      </c>
      <c r="G205" s="190" t="s">
        <v>974</v>
      </c>
      <c r="H205" s="190" t="s">
        <v>824</v>
      </c>
      <c r="I205" s="190" t="s">
        <v>58</v>
      </c>
      <c r="Q205" s="190">
        <v>2000</v>
      </c>
      <c r="S205" s="190" t="s">
        <v>6148</v>
      </c>
      <c r="T205" s="190" t="s">
        <v>6148</v>
      </c>
      <c r="U205" s="190" t="s">
        <v>6148</v>
      </c>
      <c r="V205" s="190" t="s">
        <v>6148</v>
      </c>
      <c r="W205" s="190" t="s">
        <v>6148</v>
      </c>
      <c r="X205" s="190" t="s">
        <v>6149</v>
      </c>
    </row>
    <row r="206" spans="1:24" ht="17.25" customHeight="1" x14ac:dyDescent="0.2">
      <c r="A206" s="190">
        <v>809323</v>
      </c>
      <c r="B206" s="190" t="s">
        <v>4702</v>
      </c>
      <c r="C206" s="190" t="s">
        <v>537</v>
      </c>
      <c r="D206" s="190" t="s">
        <v>319</v>
      </c>
      <c r="E206" s="190" t="s">
        <v>143</v>
      </c>
      <c r="F206" s="193">
        <v>35440</v>
      </c>
      <c r="G206" s="190" t="s">
        <v>827</v>
      </c>
      <c r="H206" s="190" t="s">
        <v>824</v>
      </c>
      <c r="I206" s="190" t="s">
        <v>58</v>
      </c>
      <c r="Q206" s="190">
        <v>2000</v>
      </c>
      <c r="S206" s="190" t="s">
        <v>6148</v>
      </c>
      <c r="T206" s="190" t="s">
        <v>6148</v>
      </c>
      <c r="U206" s="190" t="s">
        <v>6148</v>
      </c>
      <c r="V206" s="190" t="s">
        <v>6148</v>
      </c>
      <c r="W206" s="190" t="s">
        <v>6148</v>
      </c>
      <c r="X206" s="190" t="s">
        <v>6149</v>
      </c>
    </row>
    <row r="207" spans="1:24" ht="17.25" customHeight="1" x14ac:dyDescent="0.2">
      <c r="A207" s="190">
        <v>811078</v>
      </c>
      <c r="B207" s="190" t="s">
        <v>5147</v>
      </c>
      <c r="C207" s="190" t="s">
        <v>1003</v>
      </c>
      <c r="D207" s="190" t="s">
        <v>455</v>
      </c>
      <c r="E207" s="190" t="s">
        <v>143</v>
      </c>
      <c r="F207" s="193">
        <v>35468</v>
      </c>
      <c r="G207" s="190" t="s">
        <v>6006</v>
      </c>
      <c r="H207" s="190" t="s">
        <v>824</v>
      </c>
      <c r="I207" s="190" t="s">
        <v>58</v>
      </c>
      <c r="Q207" s="190">
        <v>2000</v>
      </c>
      <c r="S207" s="190" t="s">
        <v>6148</v>
      </c>
      <c r="T207" s="190" t="s">
        <v>6148</v>
      </c>
      <c r="U207" s="190" t="s">
        <v>6148</v>
      </c>
      <c r="V207" s="190" t="s">
        <v>6148</v>
      </c>
      <c r="W207" s="190" t="s">
        <v>6148</v>
      </c>
      <c r="X207" s="190" t="s">
        <v>6149</v>
      </c>
    </row>
    <row r="208" spans="1:24" ht="17.25" customHeight="1" x14ac:dyDescent="0.2">
      <c r="A208" s="190">
        <v>811239</v>
      </c>
      <c r="B208" s="190" t="s">
        <v>5246</v>
      </c>
      <c r="C208" s="190" t="s">
        <v>66</v>
      </c>
      <c r="D208" s="190" t="s">
        <v>484</v>
      </c>
      <c r="E208" s="190" t="s">
        <v>143</v>
      </c>
      <c r="F208" s="193">
        <v>35491</v>
      </c>
      <c r="G208" s="190" t="s">
        <v>6032</v>
      </c>
      <c r="H208" s="190" t="s">
        <v>824</v>
      </c>
      <c r="I208" s="190" t="s">
        <v>58</v>
      </c>
      <c r="Q208" s="190">
        <v>2000</v>
      </c>
      <c r="S208" s="190" t="s">
        <v>6148</v>
      </c>
      <c r="T208" s="190" t="s">
        <v>6148</v>
      </c>
      <c r="U208" s="190" t="s">
        <v>6148</v>
      </c>
      <c r="V208" s="190" t="s">
        <v>6148</v>
      </c>
      <c r="W208" s="190" t="s">
        <v>6148</v>
      </c>
      <c r="X208" s="190" t="s">
        <v>6149</v>
      </c>
    </row>
    <row r="209" spans="1:24" ht="17.25" customHeight="1" x14ac:dyDescent="0.2">
      <c r="A209" s="190">
        <v>805072</v>
      </c>
      <c r="B209" s="190" t="s">
        <v>4263</v>
      </c>
      <c r="C209" s="190" t="s">
        <v>63</v>
      </c>
      <c r="D209" s="190" t="s">
        <v>190</v>
      </c>
      <c r="E209" s="190" t="s">
        <v>143</v>
      </c>
      <c r="F209" s="193">
        <v>35494</v>
      </c>
      <c r="G209" s="190" t="s">
        <v>827</v>
      </c>
      <c r="H209" s="190" t="s">
        <v>824</v>
      </c>
      <c r="I209" s="190" t="s">
        <v>58</v>
      </c>
      <c r="Q209" s="190">
        <v>2000</v>
      </c>
      <c r="S209" s="190" t="s">
        <v>6148</v>
      </c>
      <c r="T209" s="190" t="s">
        <v>6148</v>
      </c>
      <c r="U209" s="190" t="s">
        <v>6148</v>
      </c>
      <c r="V209" s="190" t="s">
        <v>6148</v>
      </c>
      <c r="W209" s="190" t="s">
        <v>6148</v>
      </c>
      <c r="X209" s="190" t="s">
        <v>6149</v>
      </c>
    </row>
    <row r="210" spans="1:24" ht="17.25" customHeight="1" x14ac:dyDescent="0.2">
      <c r="A210" s="190">
        <v>809725</v>
      </c>
      <c r="B210" s="190" t="s">
        <v>4776</v>
      </c>
      <c r="C210" s="190" t="s">
        <v>86</v>
      </c>
      <c r="D210" s="190" t="s">
        <v>5897</v>
      </c>
      <c r="E210" s="190" t="s">
        <v>143</v>
      </c>
      <c r="F210" s="193">
        <v>35496</v>
      </c>
      <c r="G210" s="190" t="s">
        <v>244</v>
      </c>
      <c r="H210" s="190" t="s">
        <v>824</v>
      </c>
      <c r="I210" s="190" t="s">
        <v>58</v>
      </c>
      <c r="Q210" s="190">
        <v>2000</v>
      </c>
      <c r="S210" s="190" t="s">
        <v>6148</v>
      </c>
      <c r="T210" s="190" t="s">
        <v>6148</v>
      </c>
      <c r="U210" s="190" t="s">
        <v>6148</v>
      </c>
      <c r="V210" s="190" t="s">
        <v>6148</v>
      </c>
      <c r="W210" s="190" t="s">
        <v>6148</v>
      </c>
      <c r="X210" s="190" t="s">
        <v>6149</v>
      </c>
    </row>
    <row r="211" spans="1:24" ht="17.25" customHeight="1" x14ac:dyDescent="0.2">
      <c r="A211" s="190">
        <v>810621</v>
      </c>
      <c r="B211" s="190" t="s">
        <v>4967</v>
      </c>
      <c r="C211" s="190" t="s">
        <v>1278</v>
      </c>
      <c r="D211" s="190" t="s">
        <v>167</v>
      </c>
      <c r="E211" s="190" t="s">
        <v>143</v>
      </c>
      <c r="F211" s="193">
        <v>35508</v>
      </c>
      <c r="G211" s="190" t="s">
        <v>5770</v>
      </c>
      <c r="H211" s="190" t="s">
        <v>824</v>
      </c>
      <c r="I211" s="190" t="s">
        <v>58</v>
      </c>
      <c r="Q211" s="190">
        <v>2000</v>
      </c>
      <c r="S211" s="190" t="s">
        <v>6148</v>
      </c>
      <c r="T211" s="190" t="s">
        <v>6148</v>
      </c>
      <c r="U211" s="190" t="s">
        <v>6148</v>
      </c>
      <c r="V211" s="190" t="s">
        <v>6148</v>
      </c>
      <c r="W211" s="190" t="s">
        <v>6148</v>
      </c>
      <c r="X211" s="190" t="s">
        <v>6149</v>
      </c>
    </row>
    <row r="212" spans="1:24" ht="17.25" customHeight="1" x14ac:dyDescent="0.2">
      <c r="A212" s="190">
        <v>811627</v>
      </c>
      <c r="B212" s="190" t="s">
        <v>5485</v>
      </c>
      <c r="C212" s="190" t="s">
        <v>344</v>
      </c>
      <c r="D212" s="190" t="s">
        <v>3843</v>
      </c>
      <c r="E212" s="190" t="s">
        <v>143</v>
      </c>
      <c r="F212" s="193">
        <v>35537</v>
      </c>
      <c r="G212" s="190" t="s">
        <v>871</v>
      </c>
      <c r="H212" s="190" t="s">
        <v>824</v>
      </c>
      <c r="I212" s="190" t="s">
        <v>58</v>
      </c>
      <c r="Q212" s="190">
        <v>2000</v>
      </c>
      <c r="S212" s="190" t="s">
        <v>6148</v>
      </c>
      <c r="T212" s="190" t="s">
        <v>6148</v>
      </c>
      <c r="U212" s="190" t="s">
        <v>6148</v>
      </c>
      <c r="V212" s="190" t="s">
        <v>6148</v>
      </c>
      <c r="W212" s="190" t="s">
        <v>6148</v>
      </c>
      <c r="X212" s="190" t="s">
        <v>6149</v>
      </c>
    </row>
    <row r="213" spans="1:24" ht="17.25" customHeight="1" x14ac:dyDescent="0.2">
      <c r="A213" s="190">
        <v>808564</v>
      </c>
      <c r="B213" s="190" t="s">
        <v>4582</v>
      </c>
      <c r="C213" s="190" t="s">
        <v>3237</v>
      </c>
      <c r="D213" s="190" t="s">
        <v>3346</v>
      </c>
      <c r="E213" s="190" t="s">
        <v>143</v>
      </c>
      <c r="F213" s="193">
        <v>35559</v>
      </c>
      <c r="G213" s="190" t="s">
        <v>1231</v>
      </c>
      <c r="H213" s="190" t="s">
        <v>824</v>
      </c>
      <c r="I213" s="190" t="s">
        <v>58</v>
      </c>
      <c r="Q213" s="190">
        <v>2000</v>
      </c>
      <c r="S213" s="190" t="s">
        <v>6148</v>
      </c>
      <c r="T213" s="190" t="s">
        <v>6148</v>
      </c>
      <c r="U213" s="190" t="s">
        <v>6148</v>
      </c>
      <c r="V213" s="190" t="s">
        <v>6148</v>
      </c>
      <c r="W213" s="190" t="s">
        <v>6148</v>
      </c>
      <c r="X213" s="190" t="s">
        <v>6149</v>
      </c>
    </row>
    <row r="214" spans="1:24" ht="17.25" customHeight="1" x14ac:dyDescent="0.2">
      <c r="A214" s="190">
        <v>811761</v>
      </c>
      <c r="B214" s="190" t="s">
        <v>5569</v>
      </c>
      <c r="C214" s="190" t="s">
        <v>348</v>
      </c>
      <c r="D214" s="190" t="s">
        <v>343</v>
      </c>
      <c r="E214" s="190" t="s">
        <v>143</v>
      </c>
      <c r="F214" s="193">
        <v>35560</v>
      </c>
      <c r="G214" s="190" t="s">
        <v>4105</v>
      </c>
      <c r="H214" s="190" t="s">
        <v>824</v>
      </c>
      <c r="I214" s="190" t="s">
        <v>58</v>
      </c>
      <c r="Q214" s="190">
        <v>2000</v>
      </c>
      <c r="S214" s="190" t="s">
        <v>6148</v>
      </c>
      <c r="T214" s="190" t="s">
        <v>6148</v>
      </c>
      <c r="U214" s="190" t="s">
        <v>6148</v>
      </c>
      <c r="V214" s="190" t="s">
        <v>6148</v>
      </c>
      <c r="W214" s="190" t="s">
        <v>6148</v>
      </c>
      <c r="X214" s="190" t="s">
        <v>6149</v>
      </c>
    </row>
    <row r="215" spans="1:24" ht="17.25" customHeight="1" x14ac:dyDescent="0.2">
      <c r="A215" s="190">
        <v>809076</v>
      </c>
      <c r="B215" s="190" t="s">
        <v>4672</v>
      </c>
      <c r="C215" s="190" t="s">
        <v>499</v>
      </c>
      <c r="D215" s="190" t="s">
        <v>5873</v>
      </c>
      <c r="E215" s="190" t="s">
        <v>143</v>
      </c>
      <c r="F215" s="193">
        <v>35580</v>
      </c>
      <c r="G215" s="190" t="s">
        <v>244</v>
      </c>
      <c r="H215" s="190" t="s">
        <v>824</v>
      </c>
      <c r="I215" s="190" t="s">
        <v>58</v>
      </c>
      <c r="Q215" s="190">
        <v>2000</v>
      </c>
      <c r="S215" s="190" t="s">
        <v>6148</v>
      </c>
      <c r="T215" s="190" t="s">
        <v>6148</v>
      </c>
      <c r="U215" s="190" t="s">
        <v>6148</v>
      </c>
      <c r="V215" s="190" t="s">
        <v>6148</v>
      </c>
      <c r="W215" s="190" t="s">
        <v>6148</v>
      </c>
      <c r="X215" s="190" t="s">
        <v>6149</v>
      </c>
    </row>
    <row r="216" spans="1:24" ht="17.25" customHeight="1" x14ac:dyDescent="0.2">
      <c r="A216" s="190">
        <v>811109</v>
      </c>
      <c r="B216" s="190" t="s">
        <v>5164</v>
      </c>
      <c r="C216" s="190" t="s">
        <v>496</v>
      </c>
      <c r="D216" s="190" t="s">
        <v>6008</v>
      </c>
      <c r="E216" s="190" t="s">
        <v>143</v>
      </c>
      <c r="F216" s="193">
        <v>35608</v>
      </c>
      <c r="G216" s="190" t="s">
        <v>853</v>
      </c>
      <c r="H216" s="190" t="s">
        <v>824</v>
      </c>
      <c r="I216" s="190" t="s">
        <v>58</v>
      </c>
      <c r="Q216" s="190">
        <v>2000</v>
      </c>
      <c r="S216" s="190" t="s">
        <v>6148</v>
      </c>
      <c r="T216" s="190" t="s">
        <v>6148</v>
      </c>
      <c r="U216" s="190" t="s">
        <v>6148</v>
      </c>
      <c r="V216" s="190" t="s">
        <v>6148</v>
      </c>
      <c r="W216" s="190" t="s">
        <v>6148</v>
      </c>
      <c r="X216" s="190" t="s">
        <v>6149</v>
      </c>
    </row>
    <row r="217" spans="1:24" ht="17.25" customHeight="1" x14ac:dyDescent="0.2">
      <c r="A217" s="190">
        <v>805687</v>
      </c>
      <c r="B217" s="190" t="s">
        <v>4296</v>
      </c>
      <c r="C217" s="190" t="s">
        <v>1204</v>
      </c>
      <c r="D217" s="190" t="s">
        <v>309</v>
      </c>
      <c r="E217" s="190" t="s">
        <v>143</v>
      </c>
      <c r="F217" s="193">
        <v>35611</v>
      </c>
      <c r="G217" s="190" t="s">
        <v>244</v>
      </c>
      <c r="H217" s="190" t="s">
        <v>824</v>
      </c>
      <c r="I217" s="190" t="s">
        <v>58</v>
      </c>
      <c r="Q217" s="190">
        <v>2000</v>
      </c>
      <c r="S217" s="190" t="s">
        <v>6148</v>
      </c>
      <c r="T217" s="190" t="s">
        <v>6148</v>
      </c>
      <c r="U217" s="190" t="s">
        <v>6148</v>
      </c>
      <c r="V217" s="190" t="s">
        <v>6148</v>
      </c>
      <c r="W217" s="190" t="s">
        <v>6148</v>
      </c>
      <c r="X217" s="190" t="s">
        <v>6149</v>
      </c>
    </row>
    <row r="218" spans="1:24" ht="17.25" customHeight="1" x14ac:dyDescent="0.2">
      <c r="A218" s="190">
        <v>808593</v>
      </c>
      <c r="B218" s="190" t="s">
        <v>4593</v>
      </c>
      <c r="C218" s="190" t="s">
        <v>463</v>
      </c>
      <c r="D218" s="190" t="s">
        <v>202</v>
      </c>
      <c r="E218" s="190" t="s">
        <v>143</v>
      </c>
      <c r="F218" s="193">
        <v>35625</v>
      </c>
      <c r="G218" s="190" t="s">
        <v>244</v>
      </c>
      <c r="H218" s="190" t="s">
        <v>825</v>
      </c>
      <c r="I218" s="190" t="s">
        <v>58</v>
      </c>
      <c r="Q218" s="190">
        <v>2000</v>
      </c>
      <c r="S218" s="190" t="s">
        <v>6148</v>
      </c>
      <c r="T218" s="190" t="s">
        <v>6148</v>
      </c>
      <c r="U218" s="190" t="s">
        <v>6148</v>
      </c>
      <c r="V218" s="190" t="s">
        <v>6148</v>
      </c>
      <c r="W218" s="190" t="s">
        <v>6148</v>
      </c>
      <c r="X218" s="190" t="s">
        <v>6149</v>
      </c>
    </row>
    <row r="219" spans="1:24" ht="17.25" customHeight="1" x14ac:dyDescent="0.2">
      <c r="A219" s="190">
        <v>811187</v>
      </c>
      <c r="B219" s="190" t="s">
        <v>5215</v>
      </c>
      <c r="C219" s="190" t="s">
        <v>496</v>
      </c>
      <c r="D219" s="190" t="s">
        <v>565</v>
      </c>
      <c r="E219" s="190" t="s">
        <v>143</v>
      </c>
      <c r="F219" s="193">
        <v>35679</v>
      </c>
      <c r="G219" s="190" t="s">
        <v>244</v>
      </c>
      <c r="H219" s="190" t="s">
        <v>824</v>
      </c>
      <c r="I219" s="190" t="s">
        <v>58</v>
      </c>
      <c r="Q219" s="190">
        <v>2000</v>
      </c>
      <c r="S219" s="190" t="s">
        <v>6148</v>
      </c>
      <c r="T219" s="190" t="s">
        <v>6148</v>
      </c>
      <c r="U219" s="190" t="s">
        <v>6148</v>
      </c>
      <c r="V219" s="190" t="s">
        <v>6148</v>
      </c>
      <c r="W219" s="190" t="s">
        <v>6148</v>
      </c>
      <c r="X219" s="190" t="s">
        <v>6149</v>
      </c>
    </row>
    <row r="220" spans="1:24" ht="17.25" customHeight="1" x14ac:dyDescent="0.2">
      <c r="A220" s="190">
        <v>811130</v>
      </c>
      <c r="B220" s="190" t="s">
        <v>5180</v>
      </c>
      <c r="C220" s="190" t="s">
        <v>746</v>
      </c>
      <c r="D220" s="190" t="s">
        <v>857</v>
      </c>
      <c r="E220" s="190" t="s">
        <v>143</v>
      </c>
      <c r="F220" s="193">
        <v>35704</v>
      </c>
      <c r="G220" s="190" t="s">
        <v>244</v>
      </c>
      <c r="H220" s="190" t="s">
        <v>824</v>
      </c>
      <c r="I220" s="190" t="s">
        <v>58</v>
      </c>
      <c r="Q220" s="190">
        <v>2000</v>
      </c>
      <c r="S220" s="190" t="s">
        <v>6148</v>
      </c>
      <c r="T220" s="190" t="s">
        <v>6148</v>
      </c>
      <c r="U220" s="190" t="s">
        <v>6148</v>
      </c>
      <c r="V220" s="190" t="s">
        <v>6148</v>
      </c>
      <c r="W220" s="190" t="s">
        <v>6148</v>
      </c>
      <c r="X220" s="190" t="s">
        <v>6149</v>
      </c>
    </row>
    <row r="221" spans="1:24" ht="17.25" customHeight="1" x14ac:dyDescent="0.2">
      <c r="A221" s="190">
        <v>811406</v>
      </c>
      <c r="B221" s="190" t="s">
        <v>5352</v>
      </c>
      <c r="C221" s="190" t="s">
        <v>86</v>
      </c>
      <c r="D221" s="190" t="s">
        <v>3426</v>
      </c>
      <c r="E221" s="190" t="s">
        <v>143</v>
      </c>
      <c r="F221" s="193">
        <v>35705</v>
      </c>
      <c r="G221" s="190" t="s">
        <v>6061</v>
      </c>
      <c r="H221" s="190" t="s">
        <v>824</v>
      </c>
      <c r="I221" s="190" t="s">
        <v>58</v>
      </c>
      <c r="Q221" s="190">
        <v>2000</v>
      </c>
      <c r="S221" s="190" t="s">
        <v>6148</v>
      </c>
      <c r="T221" s="190" t="s">
        <v>6148</v>
      </c>
      <c r="U221" s="190" t="s">
        <v>6148</v>
      </c>
      <c r="V221" s="190" t="s">
        <v>6148</v>
      </c>
      <c r="W221" s="190" t="s">
        <v>6148</v>
      </c>
      <c r="X221" s="190" t="s">
        <v>6149</v>
      </c>
    </row>
    <row r="222" spans="1:24" ht="17.25" customHeight="1" x14ac:dyDescent="0.2">
      <c r="A222" s="190">
        <v>811770</v>
      </c>
      <c r="B222" s="190" t="s">
        <v>5575</v>
      </c>
      <c r="C222" s="190" t="s">
        <v>65</v>
      </c>
      <c r="D222" s="190" t="s">
        <v>6136</v>
      </c>
      <c r="E222" s="190" t="s">
        <v>143</v>
      </c>
      <c r="F222" s="193">
        <v>35730</v>
      </c>
      <c r="G222" s="190" t="s">
        <v>6137</v>
      </c>
      <c r="H222" s="190" t="s">
        <v>824</v>
      </c>
      <c r="I222" s="190" t="s">
        <v>58</v>
      </c>
      <c r="Q222" s="190">
        <v>2000</v>
      </c>
      <c r="S222" s="190" t="s">
        <v>6148</v>
      </c>
      <c r="T222" s="190" t="s">
        <v>6148</v>
      </c>
      <c r="U222" s="190" t="s">
        <v>6148</v>
      </c>
      <c r="V222" s="190" t="s">
        <v>6148</v>
      </c>
      <c r="W222" s="190" t="s">
        <v>6148</v>
      </c>
      <c r="X222" s="190" t="s">
        <v>6149</v>
      </c>
    </row>
    <row r="223" spans="1:24" ht="17.25" customHeight="1" x14ac:dyDescent="0.2">
      <c r="A223" s="190">
        <v>811632</v>
      </c>
      <c r="B223" s="190" t="s">
        <v>5488</v>
      </c>
      <c r="C223" s="190" t="s">
        <v>587</v>
      </c>
      <c r="D223" s="190" t="s">
        <v>1085</v>
      </c>
      <c r="E223" s="190" t="s">
        <v>143</v>
      </c>
      <c r="F223" s="193">
        <v>35796</v>
      </c>
      <c r="G223" s="190" t="s">
        <v>1254</v>
      </c>
      <c r="H223" s="190" t="s">
        <v>824</v>
      </c>
      <c r="I223" s="190" t="s">
        <v>58</v>
      </c>
      <c r="Q223" s="190">
        <v>2000</v>
      </c>
      <c r="S223" s="190" t="s">
        <v>6148</v>
      </c>
      <c r="T223" s="190" t="s">
        <v>6148</v>
      </c>
      <c r="U223" s="190" t="s">
        <v>6148</v>
      </c>
      <c r="V223" s="190" t="s">
        <v>6148</v>
      </c>
      <c r="W223" s="190" t="s">
        <v>6148</v>
      </c>
      <c r="X223" s="190" t="s">
        <v>6149</v>
      </c>
    </row>
    <row r="224" spans="1:24" ht="17.25" customHeight="1" x14ac:dyDescent="0.2">
      <c r="A224" s="190">
        <v>810951</v>
      </c>
      <c r="B224" s="190" t="s">
        <v>5063</v>
      </c>
      <c r="C224" s="190" t="s">
        <v>63</v>
      </c>
      <c r="D224" s="190" t="s">
        <v>171</v>
      </c>
      <c r="E224" s="190" t="s">
        <v>143</v>
      </c>
      <c r="F224" s="193">
        <v>35796</v>
      </c>
      <c r="G224" s="190" t="s">
        <v>1109</v>
      </c>
      <c r="H224" s="190" t="s">
        <v>824</v>
      </c>
      <c r="I224" s="190" t="s">
        <v>58</v>
      </c>
      <c r="Q224" s="190">
        <v>2000</v>
      </c>
      <c r="S224" s="190" t="s">
        <v>6148</v>
      </c>
      <c r="T224" s="190" t="s">
        <v>6148</v>
      </c>
      <c r="U224" s="190" t="s">
        <v>6148</v>
      </c>
      <c r="V224" s="190" t="s">
        <v>6148</v>
      </c>
      <c r="W224" s="190" t="s">
        <v>6148</v>
      </c>
      <c r="X224" s="190" t="s">
        <v>6149</v>
      </c>
    </row>
    <row r="225" spans="1:24" ht="17.25" customHeight="1" x14ac:dyDescent="0.2">
      <c r="A225" s="190">
        <v>811121</v>
      </c>
      <c r="B225" s="190" t="s">
        <v>5172</v>
      </c>
      <c r="C225" s="190" t="s">
        <v>6009</v>
      </c>
      <c r="D225" s="190" t="s">
        <v>309</v>
      </c>
      <c r="E225" s="190" t="s">
        <v>143</v>
      </c>
      <c r="F225" s="193">
        <v>35796</v>
      </c>
      <c r="H225" s="190" t="s">
        <v>824</v>
      </c>
      <c r="I225" s="190" t="s">
        <v>58</v>
      </c>
      <c r="Q225" s="190">
        <v>2000</v>
      </c>
      <c r="S225" s="190" t="s">
        <v>6148</v>
      </c>
      <c r="T225" s="190" t="s">
        <v>6148</v>
      </c>
      <c r="U225" s="190" t="s">
        <v>6148</v>
      </c>
      <c r="V225" s="190" t="s">
        <v>6148</v>
      </c>
      <c r="W225" s="190" t="s">
        <v>6148</v>
      </c>
      <c r="X225" s="190" t="s">
        <v>6149</v>
      </c>
    </row>
    <row r="226" spans="1:24" ht="17.25" customHeight="1" x14ac:dyDescent="0.2">
      <c r="A226" s="190">
        <v>808899</v>
      </c>
      <c r="B226" s="190" t="s">
        <v>4634</v>
      </c>
      <c r="C226" s="190" t="s">
        <v>5862</v>
      </c>
      <c r="D226" s="190" t="s">
        <v>790</v>
      </c>
      <c r="E226" s="190" t="s">
        <v>143</v>
      </c>
      <c r="F226" s="193">
        <v>35797</v>
      </c>
      <c r="G226" s="190" t="s">
        <v>244</v>
      </c>
      <c r="H226" s="190" t="s">
        <v>824</v>
      </c>
      <c r="I226" s="190" t="s">
        <v>58</v>
      </c>
      <c r="Q226" s="190">
        <v>2000</v>
      </c>
      <c r="S226" s="190" t="s">
        <v>6148</v>
      </c>
      <c r="T226" s="190" t="s">
        <v>6148</v>
      </c>
      <c r="U226" s="190" t="s">
        <v>6148</v>
      </c>
      <c r="V226" s="190" t="s">
        <v>6148</v>
      </c>
      <c r="W226" s="190" t="s">
        <v>6148</v>
      </c>
      <c r="X226" s="190" t="s">
        <v>6149</v>
      </c>
    </row>
    <row r="227" spans="1:24" ht="17.25" customHeight="1" x14ac:dyDescent="0.2">
      <c r="A227" s="190">
        <v>811296</v>
      </c>
      <c r="B227" s="190" t="s">
        <v>5282</v>
      </c>
      <c r="C227" s="190" t="s">
        <v>106</v>
      </c>
      <c r="D227" s="190" t="s">
        <v>172</v>
      </c>
      <c r="E227" s="190" t="s">
        <v>143</v>
      </c>
      <c r="F227" s="193">
        <v>35798</v>
      </c>
      <c r="G227" s="190" t="s">
        <v>244</v>
      </c>
      <c r="H227" s="190" t="s">
        <v>824</v>
      </c>
      <c r="I227" s="190" t="s">
        <v>58</v>
      </c>
      <c r="Q227" s="190">
        <v>2000</v>
      </c>
      <c r="S227" s="190" t="s">
        <v>6148</v>
      </c>
      <c r="T227" s="190" t="s">
        <v>6148</v>
      </c>
      <c r="U227" s="190" t="s">
        <v>6148</v>
      </c>
      <c r="V227" s="190" t="s">
        <v>6148</v>
      </c>
      <c r="W227" s="190" t="s">
        <v>6148</v>
      </c>
      <c r="X227" s="190" t="s">
        <v>6149</v>
      </c>
    </row>
    <row r="228" spans="1:24" ht="17.25" customHeight="1" x14ac:dyDescent="0.2">
      <c r="A228" s="190">
        <v>811067</v>
      </c>
      <c r="B228" s="190" t="s">
        <v>5139</v>
      </c>
      <c r="C228" s="190" t="s">
        <v>67</v>
      </c>
      <c r="D228" s="190" t="s">
        <v>166</v>
      </c>
      <c r="E228" s="190" t="s">
        <v>143</v>
      </c>
      <c r="F228" s="193">
        <v>35798</v>
      </c>
      <c r="G228" s="190" t="s">
        <v>827</v>
      </c>
      <c r="H228" s="190" t="s">
        <v>824</v>
      </c>
      <c r="I228" s="190" t="s">
        <v>58</v>
      </c>
      <c r="Q228" s="190">
        <v>2000</v>
      </c>
      <c r="S228" s="190" t="s">
        <v>6148</v>
      </c>
      <c r="T228" s="190" t="s">
        <v>6148</v>
      </c>
      <c r="U228" s="190" t="s">
        <v>6148</v>
      </c>
      <c r="V228" s="190" t="s">
        <v>6148</v>
      </c>
      <c r="W228" s="190" t="s">
        <v>6148</v>
      </c>
      <c r="X228" s="190" t="s">
        <v>6149</v>
      </c>
    </row>
    <row r="229" spans="1:24" ht="17.25" customHeight="1" x14ac:dyDescent="0.2">
      <c r="A229" s="190">
        <v>811158</v>
      </c>
      <c r="B229" s="190" t="s">
        <v>5196</v>
      </c>
      <c r="C229" s="190" t="s">
        <v>876</v>
      </c>
      <c r="D229" s="190" t="s">
        <v>630</v>
      </c>
      <c r="E229" s="190" t="s">
        <v>143</v>
      </c>
      <c r="F229" s="193">
        <v>35799</v>
      </c>
      <c r="G229" s="190" t="s">
        <v>6018</v>
      </c>
      <c r="H229" s="190" t="s">
        <v>824</v>
      </c>
      <c r="I229" s="190" t="s">
        <v>58</v>
      </c>
      <c r="Q229" s="190">
        <v>2000</v>
      </c>
      <c r="S229" s="190" t="s">
        <v>6148</v>
      </c>
      <c r="T229" s="190" t="s">
        <v>6148</v>
      </c>
      <c r="U229" s="190" t="s">
        <v>6148</v>
      </c>
      <c r="V229" s="190" t="s">
        <v>6148</v>
      </c>
      <c r="W229" s="190" t="s">
        <v>6148</v>
      </c>
      <c r="X229" s="190" t="s">
        <v>6149</v>
      </c>
    </row>
    <row r="230" spans="1:24" ht="17.25" customHeight="1" x14ac:dyDescent="0.2">
      <c r="A230" s="190">
        <v>806273</v>
      </c>
      <c r="B230" s="190" t="s">
        <v>4332</v>
      </c>
      <c r="C230" s="190" t="s">
        <v>5768</v>
      </c>
      <c r="D230" s="190" t="s">
        <v>162</v>
      </c>
      <c r="E230" s="190" t="s">
        <v>143</v>
      </c>
      <c r="F230" s="193">
        <v>35805</v>
      </c>
      <c r="G230" s="190" t="s">
        <v>956</v>
      </c>
      <c r="H230" s="190" t="s">
        <v>824</v>
      </c>
      <c r="I230" s="190" t="s">
        <v>58</v>
      </c>
      <c r="Q230" s="190">
        <v>2000</v>
      </c>
      <c r="S230" s="190" t="s">
        <v>6148</v>
      </c>
      <c r="T230" s="190" t="s">
        <v>6148</v>
      </c>
      <c r="U230" s="190" t="s">
        <v>6148</v>
      </c>
      <c r="V230" s="190" t="s">
        <v>6148</v>
      </c>
      <c r="W230" s="190" t="s">
        <v>6148</v>
      </c>
      <c r="X230" s="190" t="s">
        <v>6149</v>
      </c>
    </row>
    <row r="231" spans="1:24" ht="17.25" customHeight="1" x14ac:dyDescent="0.2">
      <c r="A231" s="190">
        <v>811932</v>
      </c>
      <c r="B231" s="190" t="s">
        <v>5602</v>
      </c>
      <c r="C231" s="190" t="s">
        <v>663</v>
      </c>
      <c r="D231" s="190" t="s">
        <v>184</v>
      </c>
      <c r="E231" s="190" t="s">
        <v>143</v>
      </c>
      <c r="F231" s="193">
        <v>35805</v>
      </c>
      <c r="G231" s="190" t="s">
        <v>244</v>
      </c>
      <c r="H231" s="190" t="s">
        <v>824</v>
      </c>
      <c r="I231" s="190" t="s">
        <v>58</v>
      </c>
      <c r="Q231" s="190">
        <v>2000</v>
      </c>
      <c r="S231" s="190" t="s">
        <v>6148</v>
      </c>
      <c r="T231" s="190" t="s">
        <v>6148</v>
      </c>
      <c r="U231" s="190" t="s">
        <v>6148</v>
      </c>
      <c r="V231" s="190" t="s">
        <v>6148</v>
      </c>
      <c r="W231" s="190" t="s">
        <v>6148</v>
      </c>
      <c r="X231" s="190" t="s">
        <v>6149</v>
      </c>
    </row>
    <row r="232" spans="1:24" ht="17.25" customHeight="1" x14ac:dyDescent="0.2">
      <c r="A232" s="190">
        <v>808146</v>
      </c>
      <c r="B232" s="190" t="s">
        <v>4520</v>
      </c>
      <c r="C232" s="190" t="s">
        <v>63</v>
      </c>
      <c r="D232" s="190" t="s">
        <v>324</v>
      </c>
      <c r="E232" s="190" t="s">
        <v>143</v>
      </c>
      <c r="F232" s="193">
        <v>35824</v>
      </c>
      <c r="G232" s="190" t="s">
        <v>928</v>
      </c>
      <c r="H232" s="190" t="s">
        <v>824</v>
      </c>
      <c r="I232" s="190" t="s">
        <v>58</v>
      </c>
      <c r="Q232" s="190">
        <v>2000</v>
      </c>
      <c r="S232" s="190" t="s">
        <v>6148</v>
      </c>
      <c r="T232" s="190" t="s">
        <v>6148</v>
      </c>
      <c r="U232" s="190" t="s">
        <v>6148</v>
      </c>
      <c r="V232" s="190" t="s">
        <v>6148</v>
      </c>
      <c r="W232" s="190" t="s">
        <v>6148</v>
      </c>
      <c r="X232" s="190" t="s">
        <v>6149</v>
      </c>
    </row>
    <row r="233" spans="1:24" ht="17.25" customHeight="1" x14ac:dyDescent="0.2">
      <c r="A233" s="190">
        <v>808215</v>
      </c>
      <c r="B233" s="190" t="s">
        <v>4526</v>
      </c>
      <c r="C233" s="190" t="s">
        <v>431</v>
      </c>
      <c r="D233" s="190" t="s">
        <v>632</v>
      </c>
      <c r="E233" s="190" t="s">
        <v>143</v>
      </c>
      <c r="F233" s="193">
        <v>35873</v>
      </c>
      <c r="G233" s="190" t="s">
        <v>254</v>
      </c>
      <c r="H233" s="190" t="s">
        <v>824</v>
      </c>
      <c r="I233" s="190" t="s">
        <v>58</v>
      </c>
      <c r="Q233" s="190">
        <v>2000</v>
      </c>
      <c r="S233" s="190" t="s">
        <v>6148</v>
      </c>
      <c r="T233" s="190" t="s">
        <v>6148</v>
      </c>
      <c r="U233" s="190" t="s">
        <v>6148</v>
      </c>
      <c r="V233" s="190" t="s">
        <v>6148</v>
      </c>
      <c r="W233" s="190" t="s">
        <v>6148</v>
      </c>
      <c r="X233" s="190" t="s">
        <v>6149</v>
      </c>
    </row>
    <row r="234" spans="1:24" ht="17.25" customHeight="1" x14ac:dyDescent="0.2">
      <c r="A234" s="190">
        <v>811668</v>
      </c>
      <c r="B234" s="190" t="s">
        <v>5511</v>
      </c>
      <c r="C234" s="190" t="s">
        <v>6111</v>
      </c>
      <c r="D234" s="190" t="s">
        <v>607</v>
      </c>
      <c r="E234" s="190" t="s">
        <v>143</v>
      </c>
      <c r="F234" s="193">
        <v>35907</v>
      </c>
      <c r="G234" s="190" t="s">
        <v>3910</v>
      </c>
      <c r="H234" s="190" t="s">
        <v>824</v>
      </c>
      <c r="I234" s="190" t="s">
        <v>58</v>
      </c>
      <c r="Q234" s="190">
        <v>2000</v>
      </c>
      <c r="S234" s="190" t="s">
        <v>6148</v>
      </c>
      <c r="T234" s="190" t="s">
        <v>6148</v>
      </c>
      <c r="U234" s="190" t="s">
        <v>6148</v>
      </c>
      <c r="V234" s="190" t="s">
        <v>6148</v>
      </c>
      <c r="W234" s="190" t="s">
        <v>6148</v>
      </c>
      <c r="X234" s="190" t="s">
        <v>6149</v>
      </c>
    </row>
    <row r="235" spans="1:24" ht="17.25" customHeight="1" x14ac:dyDescent="0.2">
      <c r="A235" s="190">
        <v>811723</v>
      </c>
      <c r="B235" s="190" t="s">
        <v>5548</v>
      </c>
      <c r="C235" s="190" t="s">
        <v>682</v>
      </c>
      <c r="D235" s="190" t="s">
        <v>6125</v>
      </c>
      <c r="E235" s="190" t="s">
        <v>143</v>
      </c>
      <c r="F235" s="193">
        <v>35926</v>
      </c>
      <c r="G235" s="190" t="s">
        <v>244</v>
      </c>
      <c r="H235" s="190" t="s">
        <v>824</v>
      </c>
      <c r="I235" s="190" t="s">
        <v>58</v>
      </c>
      <c r="Q235" s="190">
        <v>2000</v>
      </c>
      <c r="S235" s="190" t="s">
        <v>6148</v>
      </c>
      <c r="T235" s="190" t="s">
        <v>6148</v>
      </c>
      <c r="U235" s="190" t="s">
        <v>6148</v>
      </c>
      <c r="V235" s="190" t="s">
        <v>6148</v>
      </c>
      <c r="W235" s="190" t="s">
        <v>6148</v>
      </c>
      <c r="X235" s="190" t="s">
        <v>6149</v>
      </c>
    </row>
    <row r="236" spans="1:24" ht="17.25" customHeight="1" x14ac:dyDescent="0.2">
      <c r="A236" s="190">
        <v>811697</v>
      </c>
      <c r="B236" s="190" t="s">
        <v>5526</v>
      </c>
      <c r="C236" s="190" t="s">
        <v>96</v>
      </c>
      <c r="D236" s="190" t="s">
        <v>366</v>
      </c>
      <c r="E236" s="190" t="s">
        <v>143</v>
      </c>
      <c r="F236" s="193">
        <v>35937</v>
      </c>
      <c r="G236" s="190" t="s">
        <v>244</v>
      </c>
      <c r="H236" s="190" t="s">
        <v>824</v>
      </c>
      <c r="I236" s="190" t="s">
        <v>58</v>
      </c>
      <c r="Q236" s="190">
        <v>2000</v>
      </c>
      <c r="S236" s="190" t="s">
        <v>6148</v>
      </c>
      <c r="T236" s="190" t="s">
        <v>6148</v>
      </c>
      <c r="U236" s="190" t="s">
        <v>6148</v>
      </c>
      <c r="V236" s="190" t="s">
        <v>6148</v>
      </c>
      <c r="W236" s="190" t="s">
        <v>6148</v>
      </c>
      <c r="X236" s="190" t="s">
        <v>6149</v>
      </c>
    </row>
    <row r="237" spans="1:24" ht="17.25" customHeight="1" x14ac:dyDescent="0.2">
      <c r="A237" s="190">
        <v>810915</v>
      </c>
      <c r="B237" s="190" t="s">
        <v>5040</v>
      </c>
      <c r="C237" s="190" t="s">
        <v>465</v>
      </c>
      <c r="D237" s="190" t="s">
        <v>188</v>
      </c>
      <c r="E237" s="190" t="s">
        <v>143</v>
      </c>
      <c r="F237" s="193">
        <v>35937</v>
      </c>
      <c r="G237" s="190" t="s">
        <v>3485</v>
      </c>
      <c r="H237" s="190" t="s">
        <v>824</v>
      </c>
      <c r="I237" s="190" t="s">
        <v>58</v>
      </c>
      <c r="Q237" s="190">
        <v>2000</v>
      </c>
      <c r="S237" s="190" t="s">
        <v>6148</v>
      </c>
      <c r="T237" s="190" t="s">
        <v>6148</v>
      </c>
      <c r="U237" s="190" t="s">
        <v>6148</v>
      </c>
      <c r="V237" s="190" t="s">
        <v>6148</v>
      </c>
      <c r="W237" s="190" t="s">
        <v>6148</v>
      </c>
      <c r="X237" s="190" t="s">
        <v>6149</v>
      </c>
    </row>
    <row r="238" spans="1:24" ht="17.25" customHeight="1" x14ac:dyDescent="0.2">
      <c r="A238" s="190">
        <v>808152</v>
      </c>
      <c r="B238" s="190" t="s">
        <v>4521</v>
      </c>
      <c r="C238" s="190" t="s">
        <v>63</v>
      </c>
      <c r="D238" s="190" t="s">
        <v>1053</v>
      </c>
      <c r="E238" s="190" t="s">
        <v>143</v>
      </c>
      <c r="F238" s="193">
        <v>35954</v>
      </c>
      <c r="G238" s="190" t="s">
        <v>1005</v>
      </c>
      <c r="H238" s="190" t="s">
        <v>824</v>
      </c>
      <c r="I238" s="190" t="s">
        <v>58</v>
      </c>
      <c r="Q238" s="190">
        <v>2000</v>
      </c>
      <c r="S238" s="190" t="s">
        <v>6148</v>
      </c>
      <c r="T238" s="190" t="s">
        <v>6148</v>
      </c>
      <c r="U238" s="190" t="s">
        <v>6148</v>
      </c>
      <c r="V238" s="190" t="s">
        <v>6148</v>
      </c>
      <c r="W238" s="190" t="s">
        <v>6148</v>
      </c>
      <c r="X238" s="190" t="s">
        <v>6149</v>
      </c>
    </row>
    <row r="239" spans="1:24" ht="17.25" customHeight="1" x14ac:dyDescent="0.2">
      <c r="A239" s="190">
        <v>811457</v>
      </c>
      <c r="B239" s="190" t="s">
        <v>5380</v>
      </c>
      <c r="C239" s="190" t="s">
        <v>504</v>
      </c>
      <c r="D239" s="190" t="s">
        <v>217</v>
      </c>
      <c r="E239" s="190" t="s">
        <v>143</v>
      </c>
      <c r="F239" s="193">
        <v>35963</v>
      </c>
      <c r="G239" s="190" t="s">
        <v>941</v>
      </c>
      <c r="H239" s="190" t="s">
        <v>825</v>
      </c>
      <c r="I239" s="190" t="s">
        <v>58</v>
      </c>
      <c r="Q239" s="190">
        <v>2000</v>
      </c>
      <c r="S239" s="190" t="s">
        <v>6148</v>
      </c>
      <c r="T239" s="190" t="s">
        <v>6148</v>
      </c>
      <c r="U239" s="190" t="s">
        <v>6148</v>
      </c>
      <c r="V239" s="190" t="s">
        <v>6148</v>
      </c>
      <c r="W239" s="190" t="s">
        <v>6148</v>
      </c>
      <c r="X239" s="190" t="s">
        <v>6149</v>
      </c>
    </row>
    <row r="240" spans="1:24" ht="17.25" customHeight="1" x14ac:dyDescent="0.2">
      <c r="A240" s="190">
        <v>806728</v>
      </c>
      <c r="B240" s="190" t="s">
        <v>4356</v>
      </c>
      <c r="C240" s="190" t="s">
        <v>79</v>
      </c>
      <c r="D240" s="190" t="s">
        <v>169</v>
      </c>
      <c r="E240" s="190" t="s">
        <v>143</v>
      </c>
      <c r="F240" s="193">
        <v>35999</v>
      </c>
      <c r="G240" s="190" t="s">
        <v>976</v>
      </c>
      <c r="H240" s="190" t="s">
        <v>824</v>
      </c>
      <c r="I240" s="190" t="s">
        <v>58</v>
      </c>
      <c r="Q240" s="190">
        <v>2000</v>
      </c>
      <c r="S240" s="190" t="s">
        <v>6148</v>
      </c>
      <c r="T240" s="190" t="s">
        <v>6148</v>
      </c>
      <c r="U240" s="190" t="s">
        <v>6148</v>
      </c>
      <c r="V240" s="190" t="s">
        <v>6148</v>
      </c>
      <c r="W240" s="190" t="s">
        <v>6148</v>
      </c>
      <c r="X240" s="190" t="s">
        <v>6149</v>
      </c>
    </row>
    <row r="241" spans="1:24" ht="17.25" customHeight="1" x14ac:dyDescent="0.2">
      <c r="A241" s="190">
        <v>811166</v>
      </c>
      <c r="B241" s="190" t="s">
        <v>5204</v>
      </c>
      <c r="C241" s="190" t="s">
        <v>106</v>
      </c>
      <c r="D241" s="190" t="s">
        <v>780</v>
      </c>
      <c r="E241" s="190" t="s">
        <v>143</v>
      </c>
      <c r="F241" s="193">
        <v>36003</v>
      </c>
      <c r="G241" s="190" t="s">
        <v>1232</v>
      </c>
      <c r="H241" s="190" t="s">
        <v>824</v>
      </c>
      <c r="I241" s="190" t="s">
        <v>58</v>
      </c>
      <c r="Q241" s="190">
        <v>2000</v>
      </c>
      <c r="S241" s="190" t="s">
        <v>6148</v>
      </c>
      <c r="T241" s="190" t="s">
        <v>6148</v>
      </c>
      <c r="U241" s="190" t="s">
        <v>6148</v>
      </c>
      <c r="V241" s="190" t="s">
        <v>6148</v>
      </c>
      <c r="W241" s="190" t="s">
        <v>6148</v>
      </c>
      <c r="X241" s="190" t="s">
        <v>6149</v>
      </c>
    </row>
    <row r="242" spans="1:24" ht="17.25" customHeight="1" x14ac:dyDescent="0.2">
      <c r="A242" s="190">
        <v>811127</v>
      </c>
      <c r="B242" s="190" t="s">
        <v>5178</v>
      </c>
      <c r="C242" s="190" t="s">
        <v>361</v>
      </c>
      <c r="D242" s="190" t="s">
        <v>6012</v>
      </c>
      <c r="E242" s="190" t="s">
        <v>143</v>
      </c>
      <c r="F242" s="193">
        <v>36021</v>
      </c>
      <c r="G242" s="190" t="s">
        <v>244</v>
      </c>
      <c r="H242" s="190" t="s">
        <v>824</v>
      </c>
      <c r="I242" s="190" t="s">
        <v>58</v>
      </c>
      <c r="Q242" s="190">
        <v>2000</v>
      </c>
      <c r="S242" s="190" t="s">
        <v>6148</v>
      </c>
      <c r="T242" s="190" t="s">
        <v>6148</v>
      </c>
      <c r="U242" s="190" t="s">
        <v>6148</v>
      </c>
      <c r="V242" s="190" t="s">
        <v>6148</v>
      </c>
      <c r="W242" s="190" t="s">
        <v>6148</v>
      </c>
      <c r="X242" s="190" t="s">
        <v>6149</v>
      </c>
    </row>
    <row r="243" spans="1:24" ht="17.25" customHeight="1" x14ac:dyDescent="0.2">
      <c r="A243" s="190">
        <v>811648</v>
      </c>
      <c r="B243" s="190" t="s">
        <v>5497</v>
      </c>
      <c r="C243" s="190" t="s">
        <v>3486</v>
      </c>
      <c r="D243" s="190" t="s">
        <v>200</v>
      </c>
      <c r="E243" s="190" t="s">
        <v>143</v>
      </c>
      <c r="F243" s="193">
        <v>36024</v>
      </c>
      <c r="G243" s="190" t="s">
        <v>244</v>
      </c>
      <c r="H243" s="190" t="s">
        <v>824</v>
      </c>
      <c r="I243" s="190" t="s">
        <v>58</v>
      </c>
      <c r="Q243" s="190">
        <v>2000</v>
      </c>
      <c r="S243" s="190" t="s">
        <v>6148</v>
      </c>
      <c r="T243" s="190" t="s">
        <v>6148</v>
      </c>
      <c r="U243" s="190" t="s">
        <v>6148</v>
      </c>
      <c r="V243" s="190" t="s">
        <v>6148</v>
      </c>
      <c r="W243" s="190" t="s">
        <v>6148</v>
      </c>
      <c r="X243" s="190" t="s">
        <v>6149</v>
      </c>
    </row>
    <row r="244" spans="1:24" ht="17.25" customHeight="1" x14ac:dyDescent="0.2">
      <c r="A244" s="190">
        <v>809182</v>
      </c>
      <c r="B244" s="190" t="s">
        <v>4683</v>
      </c>
      <c r="C244" s="190" t="s">
        <v>1336</v>
      </c>
      <c r="D244" s="190" t="s">
        <v>582</v>
      </c>
      <c r="E244" s="190" t="s">
        <v>143</v>
      </c>
      <c r="F244" s="193">
        <v>36048</v>
      </c>
      <c r="G244" s="190" t="s">
        <v>244</v>
      </c>
      <c r="H244" s="190" t="s">
        <v>824</v>
      </c>
      <c r="I244" s="190" t="s">
        <v>58</v>
      </c>
      <c r="Q244" s="190">
        <v>2000</v>
      </c>
      <c r="S244" s="190" t="s">
        <v>6148</v>
      </c>
      <c r="T244" s="190" t="s">
        <v>6148</v>
      </c>
      <c r="U244" s="190" t="s">
        <v>6148</v>
      </c>
      <c r="V244" s="190" t="s">
        <v>6148</v>
      </c>
      <c r="W244" s="190" t="s">
        <v>6148</v>
      </c>
      <c r="X244" s="190" t="s">
        <v>6149</v>
      </c>
    </row>
    <row r="245" spans="1:24" ht="17.25" customHeight="1" x14ac:dyDescent="0.2">
      <c r="A245" s="190">
        <v>810876</v>
      </c>
      <c r="B245" s="190" t="s">
        <v>5023</v>
      </c>
      <c r="C245" s="190" t="s">
        <v>379</v>
      </c>
      <c r="D245" s="190" t="s">
        <v>192</v>
      </c>
      <c r="E245" s="190" t="s">
        <v>143</v>
      </c>
      <c r="F245" s="193">
        <v>36052</v>
      </c>
      <c r="G245" s="190" t="s">
        <v>5968</v>
      </c>
      <c r="H245" s="190" t="s">
        <v>824</v>
      </c>
      <c r="I245" s="190" t="s">
        <v>58</v>
      </c>
      <c r="Q245" s="190">
        <v>2000</v>
      </c>
      <c r="S245" s="190" t="s">
        <v>6148</v>
      </c>
      <c r="T245" s="190" t="s">
        <v>6148</v>
      </c>
      <c r="U245" s="190" t="s">
        <v>6148</v>
      </c>
      <c r="V245" s="190" t="s">
        <v>6148</v>
      </c>
      <c r="W245" s="190" t="s">
        <v>6148</v>
      </c>
      <c r="X245" s="190" t="s">
        <v>6149</v>
      </c>
    </row>
    <row r="246" spans="1:24" ht="17.25" customHeight="1" x14ac:dyDescent="0.2">
      <c r="A246" s="190">
        <v>809782</v>
      </c>
      <c r="B246" s="190" t="s">
        <v>4785</v>
      </c>
      <c r="C246" s="190" t="s">
        <v>63</v>
      </c>
      <c r="D246" s="190" t="s">
        <v>163</v>
      </c>
      <c r="E246" s="190" t="s">
        <v>143</v>
      </c>
      <c r="F246" s="193">
        <v>36065</v>
      </c>
      <c r="G246" s="190" t="s">
        <v>827</v>
      </c>
      <c r="H246" s="190" t="s">
        <v>824</v>
      </c>
      <c r="I246" s="190" t="s">
        <v>58</v>
      </c>
      <c r="Q246" s="190">
        <v>2000</v>
      </c>
      <c r="S246" s="190" t="s">
        <v>6148</v>
      </c>
      <c r="T246" s="190" t="s">
        <v>6148</v>
      </c>
      <c r="U246" s="190" t="s">
        <v>6148</v>
      </c>
      <c r="V246" s="190" t="s">
        <v>6148</v>
      </c>
      <c r="W246" s="190" t="s">
        <v>6148</v>
      </c>
      <c r="X246" s="190" t="s">
        <v>6149</v>
      </c>
    </row>
    <row r="247" spans="1:24" ht="17.25" customHeight="1" x14ac:dyDescent="0.2">
      <c r="A247" s="190">
        <v>810936</v>
      </c>
      <c r="B247" s="190" t="s">
        <v>5054</v>
      </c>
      <c r="C247" s="190" t="s">
        <v>3583</v>
      </c>
      <c r="D247" s="190" t="s">
        <v>5737</v>
      </c>
      <c r="E247" s="190" t="s">
        <v>143</v>
      </c>
      <c r="F247" s="193">
        <v>36161</v>
      </c>
      <c r="G247" s="190" t="s">
        <v>244</v>
      </c>
      <c r="H247" s="190" t="s">
        <v>824</v>
      </c>
      <c r="I247" s="190" t="s">
        <v>58</v>
      </c>
      <c r="Q247" s="190">
        <v>2000</v>
      </c>
      <c r="S247" s="190" t="s">
        <v>6148</v>
      </c>
      <c r="T247" s="190" t="s">
        <v>6148</v>
      </c>
      <c r="U247" s="190" t="s">
        <v>6148</v>
      </c>
      <c r="V247" s="190" t="s">
        <v>6148</v>
      </c>
      <c r="W247" s="190" t="s">
        <v>6148</v>
      </c>
      <c r="X247" s="190" t="s">
        <v>6149</v>
      </c>
    </row>
    <row r="248" spans="1:24" ht="17.25" customHeight="1" x14ac:dyDescent="0.2">
      <c r="A248" s="190">
        <v>809507</v>
      </c>
      <c r="B248" s="190" t="s">
        <v>4739</v>
      </c>
      <c r="C248" s="190" t="s">
        <v>95</v>
      </c>
      <c r="D248" s="190" t="s">
        <v>5885</v>
      </c>
      <c r="E248" s="190" t="s">
        <v>143</v>
      </c>
      <c r="F248" s="193">
        <v>36170</v>
      </c>
      <c r="G248" s="190" t="s">
        <v>244</v>
      </c>
      <c r="H248" s="190" t="s">
        <v>824</v>
      </c>
      <c r="I248" s="190" t="s">
        <v>58</v>
      </c>
      <c r="Q248" s="190">
        <v>2000</v>
      </c>
      <c r="S248" s="190" t="s">
        <v>6148</v>
      </c>
      <c r="T248" s="190" t="s">
        <v>6148</v>
      </c>
      <c r="U248" s="190" t="s">
        <v>6148</v>
      </c>
      <c r="V248" s="190" t="s">
        <v>6148</v>
      </c>
      <c r="W248" s="190" t="s">
        <v>6148</v>
      </c>
      <c r="X248" s="190" t="s">
        <v>6149</v>
      </c>
    </row>
    <row r="249" spans="1:24" ht="17.25" customHeight="1" x14ac:dyDescent="0.2">
      <c r="A249" s="190">
        <v>811756</v>
      </c>
      <c r="B249" s="190" t="s">
        <v>5565</v>
      </c>
      <c r="C249" s="190" t="s">
        <v>63</v>
      </c>
      <c r="D249" s="190" t="s">
        <v>175</v>
      </c>
      <c r="E249" s="190" t="s">
        <v>143</v>
      </c>
      <c r="F249" s="193">
        <v>36187</v>
      </c>
      <c r="G249" s="190" t="s">
        <v>1268</v>
      </c>
      <c r="H249" s="190" t="s">
        <v>824</v>
      </c>
      <c r="I249" s="190" t="s">
        <v>58</v>
      </c>
      <c r="Q249" s="190">
        <v>2000</v>
      </c>
      <c r="S249" s="190" t="s">
        <v>6148</v>
      </c>
      <c r="T249" s="190" t="s">
        <v>6148</v>
      </c>
      <c r="U249" s="190" t="s">
        <v>6148</v>
      </c>
      <c r="V249" s="190" t="s">
        <v>6148</v>
      </c>
      <c r="W249" s="190" t="s">
        <v>6148</v>
      </c>
      <c r="X249" s="190" t="s">
        <v>6149</v>
      </c>
    </row>
    <row r="250" spans="1:24" ht="17.25" customHeight="1" x14ac:dyDescent="0.2">
      <c r="A250" s="190">
        <v>808722</v>
      </c>
      <c r="B250" s="190" t="s">
        <v>4607</v>
      </c>
      <c r="C250" s="190" t="s">
        <v>67</v>
      </c>
      <c r="D250" s="190" t="s">
        <v>161</v>
      </c>
      <c r="E250" s="190" t="s">
        <v>143</v>
      </c>
      <c r="F250" s="193">
        <v>36203</v>
      </c>
      <c r="G250" s="190" t="s">
        <v>244</v>
      </c>
      <c r="H250" s="190" t="s">
        <v>824</v>
      </c>
      <c r="I250" s="190" t="s">
        <v>58</v>
      </c>
      <c r="Q250" s="190">
        <v>2000</v>
      </c>
      <c r="S250" s="190" t="s">
        <v>6148</v>
      </c>
      <c r="T250" s="190" t="s">
        <v>6148</v>
      </c>
      <c r="U250" s="190" t="s">
        <v>6148</v>
      </c>
      <c r="V250" s="190" t="s">
        <v>6148</v>
      </c>
      <c r="W250" s="190" t="s">
        <v>6148</v>
      </c>
      <c r="X250" s="190" t="s">
        <v>6149</v>
      </c>
    </row>
    <row r="251" spans="1:24" ht="17.25" customHeight="1" x14ac:dyDescent="0.2">
      <c r="A251" s="190">
        <v>809278</v>
      </c>
      <c r="B251" s="190" t="s">
        <v>4698</v>
      </c>
      <c r="C251" s="190" t="s">
        <v>83</v>
      </c>
      <c r="D251" s="190" t="s">
        <v>189</v>
      </c>
      <c r="E251" s="190" t="s">
        <v>143</v>
      </c>
      <c r="F251" s="193">
        <v>36212</v>
      </c>
      <c r="G251" s="190" t="s">
        <v>921</v>
      </c>
      <c r="H251" s="190" t="s">
        <v>824</v>
      </c>
      <c r="I251" s="190" t="s">
        <v>58</v>
      </c>
      <c r="Q251" s="190">
        <v>2000</v>
      </c>
      <c r="S251" s="190" t="s">
        <v>6148</v>
      </c>
      <c r="T251" s="190" t="s">
        <v>6148</v>
      </c>
      <c r="U251" s="190" t="s">
        <v>6148</v>
      </c>
      <c r="V251" s="190" t="s">
        <v>6148</v>
      </c>
      <c r="W251" s="190" t="s">
        <v>6148</v>
      </c>
      <c r="X251" s="190" t="s">
        <v>6149</v>
      </c>
    </row>
    <row r="252" spans="1:24" ht="17.25" customHeight="1" x14ac:dyDescent="0.2">
      <c r="A252" s="190">
        <v>809796</v>
      </c>
      <c r="B252" s="190" t="s">
        <v>4788</v>
      </c>
      <c r="C252" s="190" t="s">
        <v>127</v>
      </c>
      <c r="D252" s="190" t="s">
        <v>5905</v>
      </c>
      <c r="E252" s="190" t="s">
        <v>143</v>
      </c>
      <c r="F252" s="193">
        <v>36342</v>
      </c>
      <c r="G252" s="190" t="s">
        <v>827</v>
      </c>
      <c r="H252" s="190" t="s">
        <v>824</v>
      </c>
      <c r="I252" s="190" t="s">
        <v>58</v>
      </c>
      <c r="Q252" s="190">
        <v>2000</v>
      </c>
      <c r="S252" s="190" t="s">
        <v>6148</v>
      </c>
      <c r="T252" s="190" t="s">
        <v>6148</v>
      </c>
      <c r="U252" s="190" t="s">
        <v>6148</v>
      </c>
      <c r="V252" s="190" t="s">
        <v>6148</v>
      </c>
      <c r="W252" s="190" t="s">
        <v>6148</v>
      </c>
      <c r="X252" s="190" t="s">
        <v>6149</v>
      </c>
    </row>
    <row r="253" spans="1:24" ht="17.25" customHeight="1" x14ac:dyDescent="0.2">
      <c r="A253" s="190">
        <v>808757</v>
      </c>
      <c r="B253" s="190" t="s">
        <v>4612</v>
      </c>
      <c r="C253" s="190" t="s">
        <v>5851</v>
      </c>
      <c r="D253" s="190" t="s">
        <v>5852</v>
      </c>
      <c r="E253" s="190" t="s">
        <v>143</v>
      </c>
      <c r="F253" s="193">
        <v>36526</v>
      </c>
      <c r="G253" s="190" t="s">
        <v>244</v>
      </c>
      <c r="H253" s="190" t="s">
        <v>824</v>
      </c>
      <c r="I253" s="190" t="s">
        <v>58</v>
      </c>
      <c r="Q253" s="190">
        <v>2000</v>
      </c>
      <c r="S253" s="190" t="s">
        <v>6148</v>
      </c>
      <c r="T253" s="190" t="s">
        <v>6148</v>
      </c>
      <c r="U253" s="190" t="s">
        <v>6148</v>
      </c>
      <c r="V253" s="190" t="s">
        <v>6148</v>
      </c>
      <c r="W253" s="190" t="s">
        <v>6148</v>
      </c>
      <c r="X253" s="190" t="s">
        <v>6149</v>
      </c>
    </row>
    <row r="254" spans="1:24" ht="17.25" customHeight="1" x14ac:dyDescent="0.2">
      <c r="A254" s="190">
        <v>806841</v>
      </c>
      <c r="B254" s="190" t="s">
        <v>4370</v>
      </c>
      <c r="C254" s="190" t="s">
        <v>86</v>
      </c>
      <c r="D254" s="190" t="s">
        <v>165</v>
      </c>
      <c r="E254" s="190" t="s">
        <v>143</v>
      </c>
      <c r="H254" s="190" t="s">
        <v>824</v>
      </c>
      <c r="I254" s="190" t="s">
        <v>58</v>
      </c>
      <c r="Q254" s="190">
        <v>2000</v>
      </c>
      <c r="S254" s="190" t="s">
        <v>6148</v>
      </c>
      <c r="T254" s="190" t="s">
        <v>6148</v>
      </c>
      <c r="U254" s="190" t="s">
        <v>6148</v>
      </c>
      <c r="V254" s="190" t="s">
        <v>6148</v>
      </c>
      <c r="W254" s="190" t="s">
        <v>6148</v>
      </c>
      <c r="X254" s="190" t="s">
        <v>6149</v>
      </c>
    </row>
    <row r="255" spans="1:24" ht="17.25" customHeight="1" x14ac:dyDescent="0.2">
      <c r="A255" s="190">
        <v>811000</v>
      </c>
      <c r="B255" s="190" t="s">
        <v>5098</v>
      </c>
      <c r="C255" s="190" t="s">
        <v>5989</v>
      </c>
      <c r="D255" s="190" t="s">
        <v>5653</v>
      </c>
      <c r="E255" s="190" t="s">
        <v>142</v>
      </c>
      <c r="F255" s="193">
        <v>20484</v>
      </c>
      <c r="G255" s="190" t="s">
        <v>244</v>
      </c>
      <c r="H255" s="190" t="s">
        <v>824</v>
      </c>
      <c r="I255" s="190" t="s">
        <v>58</v>
      </c>
      <c r="Q255" s="190">
        <v>2000</v>
      </c>
      <c r="S255" s="190" t="s">
        <v>6148</v>
      </c>
      <c r="T255" s="190" t="s">
        <v>6148</v>
      </c>
      <c r="U255" s="190" t="s">
        <v>6148</v>
      </c>
      <c r="V255" s="190" t="s">
        <v>6148</v>
      </c>
      <c r="W255" s="190" t="s">
        <v>6148</v>
      </c>
      <c r="X255" s="190" t="s">
        <v>6149</v>
      </c>
    </row>
    <row r="256" spans="1:24" ht="17.25" customHeight="1" x14ac:dyDescent="0.2">
      <c r="A256" s="190">
        <v>811499</v>
      </c>
      <c r="B256" s="190" t="s">
        <v>5402</v>
      </c>
      <c r="C256" s="190" t="s">
        <v>368</v>
      </c>
      <c r="D256" s="190" t="s">
        <v>212</v>
      </c>
      <c r="E256" s="190" t="s">
        <v>142</v>
      </c>
      <c r="F256" s="193">
        <v>22881</v>
      </c>
      <c r="G256" s="190" t="s">
        <v>244</v>
      </c>
      <c r="H256" s="190" t="s">
        <v>824</v>
      </c>
      <c r="I256" s="190" t="s">
        <v>58</v>
      </c>
      <c r="Q256" s="190">
        <v>2000</v>
      </c>
      <c r="S256" s="190" t="s">
        <v>6148</v>
      </c>
      <c r="T256" s="190" t="s">
        <v>6148</v>
      </c>
      <c r="U256" s="190" t="s">
        <v>6148</v>
      </c>
      <c r="V256" s="190" t="s">
        <v>6148</v>
      </c>
      <c r="W256" s="190" t="s">
        <v>6148</v>
      </c>
      <c r="X256" s="190" t="s">
        <v>6149</v>
      </c>
    </row>
    <row r="257" spans="1:24" ht="17.25" customHeight="1" x14ac:dyDescent="0.2">
      <c r="A257" s="190">
        <v>810999</v>
      </c>
      <c r="B257" s="190" t="s">
        <v>5097</v>
      </c>
      <c r="C257" s="190" t="s">
        <v>3705</v>
      </c>
      <c r="D257" s="190" t="s">
        <v>557</v>
      </c>
      <c r="E257" s="190" t="s">
        <v>142</v>
      </c>
      <c r="F257" s="193">
        <v>24324</v>
      </c>
      <c r="G257" s="190" t="s">
        <v>244</v>
      </c>
      <c r="H257" s="190" t="s">
        <v>825</v>
      </c>
      <c r="I257" s="190" t="s">
        <v>58</v>
      </c>
      <c r="Q257" s="190">
        <v>2000</v>
      </c>
      <c r="S257" s="190" t="s">
        <v>6148</v>
      </c>
      <c r="T257" s="190" t="s">
        <v>6148</v>
      </c>
      <c r="U257" s="190" t="s">
        <v>6148</v>
      </c>
      <c r="V257" s="190" t="s">
        <v>6148</v>
      </c>
      <c r="W257" s="190" t="s">
        <v>6148</v>
      </c>
      <c r="X257" s="190" t="s">
        <v>6149</v>
      </c>
    </row>
    <row r="258" spans="1:24" ht="17.25" customHeight="1" x14ac:dyDescent="0.2">
      <c r="A258" s="190">
        <v>800179</v>
      </c>
      <c r="B258" s="190" t="s">
        <v>4135</v>
      </c>
      <c r="C258" s="190" t="s">
        <v>1172</v>
      </c>
      <c r="D258" s="190" t="s">
        <v>196</v>
      </c>
      <c r="E258" s="190" t="s">
        <v>142</v>
      </c>
      <c r="F258" s="193">
        <v>26739</v>
      </c>
      <c r="G258" s="190" t="s">
        <v>3484</v>
      </c>
      <c r="H258" s="190" t="s">
        <v>824</v>
      </c>
      <c r="I258" s="190" t="s">
        <v>58</v>
      </c>
      <c r="Q258" s="190">
        <v>2000</v>
      </c>
      <c r="S258" s="190" t="s">
        <v>6148</v>
      </c>
      <c r="T258" s="190" t="s">
        <v>6148</v>
      </c>
      <c r="U258" s="190" t="s">
        <v>6148</v>
      </c>
      <c r="V258" s="190" t="s">
        <v>6148</v>
      </c>
      <c r="W258" s="190" t="s">
        <v>6148</v>
      </c>
      <c r="X258" s="190" t="s">
        <v>6149</v>
      </c>
    </row>
    <row r="259" spans="1:24" ht="17.25" customHeight="1" x14ac:dyDescent="0.2">
      <c r="A259" s="190">
        <v>809832</v>
      </c>
      <c r="B259" s="190" t="s">
        <v>4795</v>
      </c>
      <c r="C259" s="190" t="s">
        <v>340</v>
      </c>
      <c r="D259" s="190" t="s">
        <v>5907</v>
      </c>
      <c r="E259" s="190" t="s">
        <v>142</v>
      </c>
      <c r="F259" s="193">
        <v>26783</v>
      </c>
      <c r="G259" s="190" t="s">
        <v>5907</v>
      </c>
      <c r="H259" s="190" t="s">
        <v>824</v>
      </c>
      <c r="I259" s="190" t="s">
        <v>58</v>
      </c>
      <c r="Q259" s="190">
        <v>2000</v>
      </c>
      <c r="S259" s="190" t="s">
        <v>6148</v>
      </c>
      <c r="T259" s="190" t="s">
        <v>6148</v>
      </c>
      <c r="U259" s="190" t="s">
        <v>6148</v>
      </c>
      <c r="V259" s="190" t="s">
        <v>6148</v>
      </c>
      <c r="W259" s="190" t="s">
        <v>6148</v>
      </c>
      <c r="X259" s="190" t="s">
        <v>6149</v>
      </c>
    </row>
    <row r="260" spans="1:24" ht="17.25" customHeight="1" x14ac:dyDescent="0.2">
      <c r="A260" s="190">
        <v>802812</v>
      </c>
      <c r="B260" s="190" t="s">
        <v>4189</v>
      </c>
      <c r="C260" s="190" t="s">
        <v>310</v>
      </c>
      <c r="D260" s="190" t="s">
        <v>1255</v>
      </c>
      <c r="E260" s="190" t="s">
        <v>142</v>
      </c>
      <c r="F260" s="193">
        <v>27973</v>
      </c>
      <c r="G260" s="190" t="s">
        <v>5732</v>
      </c>
      <c r="H260" s="190" t="s">
        <v>824</v>
      </c>
      <c r="I260" s="190" t="s">
        <v>58</v>
      </c>
      <c r="Q260" s="190">
        <v>2000</v>
      </c>
      <c r="S260" s="190" t="s">
        <v>6148</v>
      </c>
      <c r="T260" s="190" t="s">
        <v>6148</v>
      </c>
      <c r="U260" s="190" t="s">
        <v>6148</v>
      </c>
      <c r="V260" s="190" t="s">
        <v>6148</v>
      </c>
      <c r="W260" s="190" t="s">
        <v>6148</v>
      </c>
      <c r="X260" s="190" t="s">
        <v>6149</v>
      </c>
    </row>
    <row r="261" spans="1:24" ht="17.25" customHeight="1" x14ac:dyDescent="0.2">
      <c r="A261" s="190">
        <v>811571</v>
      </c>
      <c r="B261" s="190" t="s">
        <v>5446</v>
      </c>
      <c r="C261" s="190" t="s">
        <v>3577</v>
      </c>
      <c r="D261" s="190" t="s">
        <v>481</v>
      </c>
      <c r="E261" s="190" t="s">
        <v>142</v>
      </c>
      <c r="F261" s="193">
        <v>28593</v>
      </c>
      <c r="G261" s="190" t="s">
        <v>244</v>
      </c>
      <c r="H261" s="190" t="s">
        <v>824</v>
      </c>
      <c r="I261" s="190" t="s">
        <v>58</v>
      </c>
      <c r="Q261" s="190">
        <v>2000</v>
      </c>
      <c r="S261" s="190" t="s">
        <v>6148</v>
      </c>
      <c r="T261" s="190" t="s">
        <v>6148</v>
      </c>
      <c r="U261" s="190" t="s">
        <v>6148</v>
      </c>
      <c r="V261" s="190" t="s">
        <v>6148</v>
      </c>
      <c r="W261" s="190" t="s">
        <v>6148</v>
      </c>
      <c r="X261" s="190" t="s">
        <v>6149</v>
      </c>
    </row>
    <row r="262" spans="1:24" ht="17.25" customHeight="1" x14ac:dyDescent="0.2">
      <c r="A262" s="190">
        <v>810052</v>
      </c>
      <c r="B262" s="190" t="s">
        <v>4848</v>
      </c>
      <c r="C262" s="190" t="s">
        <v>5920</v>
      </c>
      <c r="D262" s="190" t="s">
        <v>1161</v>
      </c>
      <c r="E262" s="190" t="s">
        <v>142</v>
      </c>
      <c r="F262" s="193">
        <v>28614</v>
      </c>
      <c r="G262" s="190" t="s">
        <v>244</v>
      </c>
      <c r="H262" s="190" t="s">
        <v>824</v>
      </c>
      <c r="I262" s="190" t="s">
        <v>58</v>
      </c>
      <c r="Q262" s="190">
        <v>2000</v>
      </c>
      <c r="S262" s="190" t="s">
        <v>6148</v>
      </c>
      <c r="T262" s="190" t="s">
        <v>6148</v>
      </c>
      <c r="U262" s="190" t="s">
        <v>6148</v>
      </c>
      <c r="V262" s="190" t="s">
        <v>6148</v>
      </c>
      <c r="W262" s="190" t="s">
        <v>6148</v>
      </c>
      <c r="X262" s="190" t="s">
        <v>6149</v>
      </c>
    </row>
    <row r="263" spans="1:24" ht="17.25" customHeight="1" x14ac:dyDescent="0.2">
      <c r="A263" s="190">
        <v>811392</v>
      </c>
      <c r="B263" s="190" t="s">
        <v>5342</v>
      </c>
      <c r="C263" s="190" t="s">
        <v>306</v>
      </c>
      <c r="D263" s="190" t="s">
        <v>216</v>
      </c>
      <c r="E263" s="190" t="s">
        <v>142</v>
      </c>
      <c r="F263" s="193">
        <v>29159</v>
      </c>
      <c r="G263" s="190" t="s">
        <v>244</v>
      </c>
      <c r="H263" s="190" t="s">
        <v>824</v>
      </c>
      <c r="I263" s="190" t="s">
        <v>58</v>
      </c>
      <c r="Q263" s="190">
        <v>2000</v>
      </c>
      <c r="S263" s="190" t="s">
        <v>6148</v>
      </c>
      <c r="T263" s="190" t="s">
        <v>6148</v>
      </c>
      <c r="U263" s="190" t="s">
        <v>6148</v>
      </c>
      <c r="V263" s="190" t="s">
        <v>6148</v>
      </c>
      <c r="W263" s="190" t="s">
        <v>6148</v>
      </c>
      <c r="X263" s="190" t="s">
        <v>6149</v>
      </c>
    </row>
    <row r="264" spans="1:24" ht="17.25" customHeight="1" x14ac:dyDescent="0.2">
      <c r="A264" s="190">
        <v>811945</v>
      </c>
      <c r="B264" s="190" t="s">
        <v>5607</v>
      </c>
      <c r="C264" s="190" t="s">
        <v>3294</v>
      </c>
      <c r="D264" s="190" t="s">
        <v>5706</v>
      </c>
      <c r="E264" s="190" t="s">
        <v>142</v>
      </c>
      <c r="F264" s="193">
        <v>29397</v>
      </c>
      <c r="G264" s="190" t="s">
        <v>252</v>
      </c>
      <c r="H264" s="190" t="s">
        <v>824</v>
      </c>
      <c r="I264" s="190" t="s">
        <v>58</v>
      </c>
      <c r="Q264" s="190">
        <v>2000</v>
      </c>
      <c r="S264" s="190" t="s">
        <v>6148</v>
      </c>
      <c r="T264" s="190" t="s">
        <v>6148</v>
      </c>
      <c r="U264" s="190" t="s">
        <v>6148</v>
      </c>
      <c r="V264" s="190" t="s">
        <v>6148</v>
      </c>
      <c r="W264" s="190" t="s">
        <v>6148</v>
      </c>
      <c r="X264" s="190" t="s">
        <v>6149</v>
      </c>
    </row>
    <row r="265" spans="1:24" ht="17.25" customHeight="1" x14ac:dyDescent="0.2">
      <c r="A265" s="190">
        <v>811319</v>
      </c>
      <c r="B265" s="190" t="s">
        <v>5292</v>
      </c>
      <c r="C265" s="190" t="s">
        <v>377</v>
      </c>
      <c r="D265" s="190" t="s">
        <v>429</v>
      </c>
      <c r="E265" s="190" t="s">
        <v>142</v>
      </c>
      <c r="F265" s="193">
        <v>29565</v>
      </c>
      <c r="G265" s="190" t="s">
        <v>244</v>
      </c>
      <c r="H265" s="190" t="s">
        <v>824</v>
      </c>
      <c r="I265" s="190" t="s">
        <v>58</v>
      </c>
      <c r="Q265" s="190">
        <v>2000</v>
      </c>
      <c r="S265" s="190" t="s">
        <v>6148</v>
      </c>
      <c r="T265" s="190" t="s">
        <v>6148</v>
      </c>
      <c r="U265" s="190" t="s">
        <v>6148</v>
      </c>
      <c r="V265" s="190" t="s">
        <v>6148</v>
      </c>
      <c r="W265" s="190" t="s">
        <v>6148</v>
      </c>
      <c r="X265" s="190" t="s">
        <v>6149</v>
      </c>
    </row>
    <row r="266" spans="1:24" ht="17.25" customHeight="1" x14ac:dyDescent="0.2">
      <c r="A266" s="190">
        <v>807735</v>
      </c>
      <c r="B266" s="190" t="s">
        <v>4471</v>
      </c>
      <c r="C266" s="190" t="s">
        <v>3781</v>
      </c>
      <c r="D266" s="190" t="s">
        <v>216</v>
      </c>
      <c r="E266" s="190" t="s">
        <v>142</v>
      </c>
      <c r="F266" s="193">
        <v>29581</v>
      </c>
      <c r="G266" s="190" t="s">
        <v>921</v>
      </c>
      <c r="H266" s="190" t="s">
        <v>824</v>
      </c>
      <c r="I266" s="190" t="s">
        <v>58</v>
      </c>
      <c r="Q266" s="190">
        <v>2000</v>
      </c>
      <c r="S266" s="190" t="s">
        <v>6148</v>
      </c>
      <c r="T266" s="190" t="s">
        <v>6148</v>
      </c>
      <c r="U266" s="190" t="s">
        <v>6148</v>
      </c>
      <c r="V266" s="190" t="s">
        <v>6148</v>
      </c>
      <c r="W266" s="190" t="s">
        <v>6148</v>
      </c>
      <c r="X266" s="190" t="s">
        <v>6149</v>
      </c>
    </row>
    <row r="267" spans="1:24" ht="17.25" customHeight="1" x14ac:dyDescent="0.2">
      <c r="A267" s="190">
        <v>811198</v>
      </c>
      <c r="B267" s="190" t="s">
        <v>5221</v>
      </c>
      <c r="C267" s="190" t="s">
        <v>590</v>
      </c>
      <c r="D267" s="190" t="s">
        <v>196</v>
      </c>
      <c r="E267" s="190" t="s">
        <v>142</v>
      </c>
      <c r="F267" s="193">
        <v>29609</v>
      </c>
      <c r="G267" s="190" t="s">
        <v>1000</v>
      </c>
      <c r="H267" s="190" t="s">
        <v>824</v>
      </c>
      <c r="I267" s="190" t="s">
        <v>58</v>
      </c>
      <c r="Q267" s="190">
        <v>2000</v>
      </c>
      <c r="S267" s="190" t="s">
        <v>6148</v>
      </c>
      <c r="T267" s="190" t="s">
        <v>6148</v>
      </c>
      <c r="U267" s="190" t="s">
        <v>6148</v>
      </c>
      <c r="V267" s="190" t="s">
        <v>6148</v>
      </c>
      <c r="W267" s="190" t="s">
        <v>6148</v>
      </c>
      <c r="X267" s="190" t="s">
        <v>6149</v>
      </c>
    </row>
    <row r="268" spans="1:24" ht="17.25" customHeight="1" x14ac:dyDescent="0.2">
      <c r="A268" s="190">
        <v>804349</v>
      </c>
      <c r="B268" s="190" t="s">
        <v>4228</v>
      </c>
      <c r="C268" s="190" t="s">
        <v>471</v>
      </c>
      <c r="D268" s="190" t="s">
        <v>5648</v>
      </c>
      <c r="E268" s="190" t="s">
        <v>142</v>
      </c>
      <c r="F268" s="193">
        <v>29665</v>
      </c>
      <c r="G268" s="190" t="s">
        <v>250</v>
      </c>
      <c r="H268" s="190" t="s">
        <v>824</v>
      </c>
      <c r="I268" s="190" t="s">
        <v>58</v>
      </c>
      <c r="Q268" s="190">
        <v>2000</v>
      </c>
      <c r="S268" s="190" t="s">
        <v>6148</v>
      </c>
      <c r="T268" s="190" t="s">
        <v>6148</v>
      </c>
      <c r="U268" s="190" t="s">
        <v>6148</v>
      </c>
      <c r="V268" s="190" t="s">
        <v>6148</v>
      </c>
      <c r="W268" s="190" t="s">
        <v>6148</v>
      </c>
      <c r="X268" s="190" t="s">
        <v>6149</v>
      </c>
    </row>
    <row r="269" spans="1:24" ht="17.25" customHeight="1" x14ac:dyDescent="0.2">
      <c r="A269" s="190">
        <v>807992</v>
      </c>
      <c r="B269" s="190" t="s">
        <v>4503</v>
      </c>
      <c r="C269" s="190" t="s">
        <v>82</v>
      </c>
      <c r="D269" s="190" t="s">
        <v>488</v>
      </c>
      <c r="E269" s="190" t="s">
        <v>142</v>
      </c>
      <c r="F269" s="193">
        <v>29766</v>
      </c>
      <c r="G269" s="190" t="s">
        <v>254</v>
      </c>
      <c r="H269" s="190" t="s">
        <v>824</v>
      </c>
      <c r="I269" s="190" t="s">
        <v>58</v>
      </c>
      <c r="Q269" s="190">
        <v>2000</v>
      </c>
      <c r="S269" s="190" t="s">
        <v>6148</v>
      </c>
      <c r="T269" s="190" t="s">
        <v>6148</v>
      </c>
      <c r="U269" s="190" t="s">
        <v>6148</v>
      </c>
      <c r="V269" s="190" t="s">
        <v>6148</v>
      </c>
      <c r="W269" s="190" t="s">
        <v>6148</v>
      </c>
      <c r="X269" s="190" t="s">
        <v>6149</v>
      </c>
    </row>
    <row r="270" spans="1:24" ht="17.25" customHeight="1" x14ac:dyDescent="0.2">
      <c r="A270" s="190">
        <v>809697</v>
      </c>
      <c r="B270" s="190" t="s">
        <v>4770</v>
      </c>
      <c r="C270" s="190" t="s">
        <v>57</v>
      </c>
      <c r="D270" s="190" t="s">
        <v>1080</v>
      </c>
      <c r="E270" s="190" t="s">
        <v>142</v>
      </c>
      <c r="F270" s="193">
        <v>29799</v>
      </c>
      <c r="G270" s="190" t="s">
        <v>882</v>
      </c>
      <c r="H270" s="190" t="s">
        <v>824</v>
      </c>
      <c r="I270" s="190" t="s">
        <v>58</v>
      </c>
      <c r="Q270" s="190">
        <v>2000</v>
      </c>
      <c r="S270" s="190" t="s">
        <v>6148</v>
      </c>
      <c r="T270" s="190" t="s">
        <v>6148</v>
      </c>
      <c r="U270" s="190" t="s">
        <v>6148</v>
      </c>
      <c r="V270" s="190" t="s">
        <v>6148</v>
      </c>
      <c r="W270" s="190" t="s">
        <v>6148</v>
      </c>
      <c r="X270" s="190" t="s">
        <v>6149</v>
      </c>
    </row>
    <row r="271" spans="1:24" ht="17.25" customHeight="1" x14ac:dyDescent="0.2">
      <c r="A271" s="190">
        <v>811626</v>
      </c>
      <c r="B271" s="190" t="s">
        <v>5484</v>
      </c>
      <c r="C271" s="190" t="s">
        <v>57</v>
      </c>
      <c r="D271" s="190" t="s">
        <v>196</v>
      </c>
      <c r="E271" s="190" t="s">
        <v>142</v>
      </c>
      <c r="F271" s="193">
        <v>30072</v>
      </c>
      <c r="G271" s="190" t="s">
        <v>6100</v>
      </c>
      <c r="H271" s="190" t="s">
        <v>824</v>
      </c>
      <c r="I271" s="190" t="s">
        <v>58</v>
      </c>
      <c r="Q271" s="190">
        <v>2000</v>
      </c>
      <c r="S271" s="190" t="s">
        <v>6148</v>
      </c>
      <c r="T271" s="190" t="s">
        <v>6148</v>
      </c>
      <c r="U271" s="190" t="s">
        <v>6148</v>
      </c>
      <c r="V271" s="190" t="s">
        <v>6148</v>
      </c>
      <c r="W271" s="190" t="s">
        <v>6148</v>
      </c>
      <c r="X271" s="190" t="s">
        <v>6149</v>
      </c>
    </row>
    <row r="272" spans="1:24" ht="17.25" customHeight="1" x14ac:dyDescent="0.2">
      <c r="A272" s="190">
        <v>811462</v>
      </c>
      <c r="B272" s="190" t="s">
        <v>5384</v>
      </c>
      <c r="C272" s="190" t="s">
        <v>500</v>
      </c>
      <c r="D272" s="190" t="s">
        <v>925</v>
      </c>
      <c r="E272" s="190" t="s">
        <v>142</v>
      </c>
      <c r="F272" s="193">
        <v>30198</v>
      </c>
      <c r="G272" s="190" t="s">
        <v>1054</v>
      </c>
      <c r="H272" s="190" t="s">
        <v>824</v>
      </c>
      <c r="I272" s="190" t="s">
        <v>58</v>
      </c>
      <c r="Q272" s="190">
        <v>2000</v>
      </c>
      <c r="S272" s="190" t="s">
        <v>6148</v>
      </c>
      <c r="T272" s="190" t="s">
        <v>6148</v>
      </c>
      <c r="U272" s="190" t="s">
        <v>6148</v>
      </c>
      <c r="V272" s="190" t="s">
        <v>6148</v>
      </c>
      <c r="W272" s="190" t="s">
        <v>6148</v>
      </c>
      <c r="X272" s="190" t="s">
        <v>6149</v>
      </c>
    </row>
    <row r="273" spans="1:24" ht="17.25" customHeight="1" x14ac:dyDescent="0.2">
      <c r="A273" s="190">
        <v>808754</v>
      </c>
      <c r="B273" s="190" t="s">
        <v>4611</v>
      </c>
      <c r="C273" s="190" t="s">
        <v>354</v>
      </c>
      <c r="D273" s="190" t="s">
        <v>322</v>
      </c>
      <c r="E273" s="190" t="s">
        <v>142</v>
      </c>
      <c r="F273" s="193">
        <v>30317</v>
      </c>
      <c r="G273" s="190" t="s">
        <v>244</v>
      </c>
      <c r="H273" s="190" t="s">
        <v>824</v>
      </c>
      <c r="I273" s="190" t="s">
        <v>58</v>
      </c>
      <c r="Q273" s="190">
        <v>2000</v>
      </c>
      <c r="S273" s="190" t="s">
        <v>6148</v>
      </c>
      <c r="T273" s="190" t="s">
        <v>6148</v>
      </c>
      <c r="U273" s="190" t="s">
        <v>6148</v>
      </c>
      <c r="V273" s="190" t="s">
        <v>6148</v>
      </c>
      <c r="W273" s="190" t="s">
        <v>6148</v>
      </c>
      <c r="X273" s="190" t="s">
        <v>6149</v>
      </c>
    </row>
    <row r="274" spans="1:24" ht="17.25" customHeight="1" x14ac:dyDescent="0.2">
      <c r="A274" s="190">
        <v>811927</v>
      </c>
      <c r="B274" s="190" t="s">
        <v>5598</v>
      </c>
      <c r="C274" s="190" t="s">
        <v>111</v>
      </c>
      <c r="E274" s="190" t="s">
        <v>142</v>
      </c>
      <c r="F274" s="193">
        <v>30325</v>
      </c>
      <c r="G274" s="190" t="s">
        <v>244</v>
      </c>
      <c r="H274" s="190" t="s">
        <v>824</v>
      </c>
      <c r="I274" s="190" t="s">
        <v>58</v>
      </c>
      <c r="Q274" s="190">
        <v>2000</v>
      </c>
      <c r="S274" s="190" t="s">
        <v>6148</v>
      </c>
      <c r="T274" s="190" t="s">
        <v>6148</v>
      </c>
      <c r="U274" s="190" t="s">
        <v>6148</v>
      </c>
      <c r="V274" s="190" t="s">
        <v>6148</v>
      </c>
      <c r="W274" s="190" t="s">
        <v>6148</v>
      </c>
      <c r="X274" s="190" t="s">
        <v>6149</v>
      </c>
    </row>
    <row r="275" spans="1:24" ht="17.25" customHeight="1" x14ac:dyDescent="0.2">
      <c r="A275" s="190">
        <v>811089</v>
      </c>
      <c r="B275" s="190" t="s">
        <v>5152</v>
      </c>
      <c r="C275" s="190" t="s">
        <v>63</v>
      </c>
      <c r="D275" s="190" t="s">
        <v>3452</v>
      </c>
      <c r="E275" s="190" t="s">
        <v>142</v>
      </c>
      <c r="F275" s="193">
        <v>30556</v>
      </c>
      <c r="G275" s="190" t="s">
        <v>252</v>
      </c>
      <c r="H275" s="190" t="s">
        <v>824</v>
      </c>
      <c r="I275" s="190" t="s">
        <v>58</v>
      </c>
      <c r="Q275" s="190">
        <v>2000</v>
      </c>
      <c r="S275" s="190" t="s">
        <v>6148</v>
      </c>
      <c r="T275" s="190" t="s">
        <v>6148</v>
      </c>
      <c r="U275" s="190" t="s">
        <v>6148</v>
      </c>
      <c r="V275" s="190" t="s">
        <v>6148</v>
      </c>
      <c r="W275" s="190" t="s">
        <v>6148</v>
      </c>
      <c r="X275" s="190" t="s">
        <v>6149</v>
      </c>
    </row>
    <row r="276" spans="1:24" ht="17.25" customHeight="1" x14ac:dyDescent="0.2">
      <c r="A276" s="190">
        <v>811325</v>
      </c>
      <c r="B276" s="190" t="s">
        <v>5295</v>
      </c>
      <c r="C276" s="190" t="s">
        <v>106</v>
      </c>
      <c r="D276" s="190" t="s">
        <v>1255</v>
      </c>
      <c r="E276" s="190" t="s">
        <v>142</v>
      </c>
      <c r="F276" s="193">
        <v>30692</v>
      </c>
      <c r="G276" s="190" t="s">
        <v>244</v>
      </c>
      <c r="H276" s="190" t="s">
        <v>824</v>
      </c>
      <c r="I276" s="190" t="s">
        <v>58</v>
      </c>
      <c r="Q276" s="190">
        <v>2000</v>
      </c>
      <c r="S276" s="190" t="s">
        <v>6148</v>
      </c>
      <c r="T276" s="190" t="s">
        <v>6148</v>
      </c>
      <c r="U276" s="190" t="s">
        <v>6148</v>
      </c>
      <c r="V276" s="190" t="s">
        <v>6148</v>
      </c>
      <c r="W276" s="190" t="s">
        <v>6148</v>
      </c>
      <c r="X276" s="190" t="s">
        <v>6149</v>
      </c>
    </row>
    <row r="277" spans="1:24" ht="17.25" customHeight="1" x14ac:dyDescent="0.2">
      <c r="A277" s="190">
        <v>810367</v>
      </c>
      <c r="B277" s="190" t="s">
        <v>4922</v>
      </c>
      <c r="C277" s="190" t="s">
        <v>362</v>
      </c>
      <c r="D277" s="190" t="s">
        <v>217</v>
      </c>
      <c r="E277" s="190" t="s">
        <v>142</v>
      </c>
      <c r="F277" s="193">
        <v>30866</v>
      </c>
      <c r="G277" s="190" t="s">
        <v>244</v>
      </c>
      <c r="H277" s="190" t="s">
        <v>824</v>
      </c>
      <c r="I277" s="190" t="s">
        <v>58</v>
      </c>
      <c r="Q277" s="190">
        <v>2000</v>
      </c>
      <c r="S277" s="190" t="s">
        <v>6148</v>
      </c>
      <c r="T277" s="190" t="s">
        <v>6148</v>
      </c>
      <c r="U277" s="190" t="s">
        <v>6148</v>
      </c>
      <c r="V277" s="190" t="s">
        <v>6148</v>
      </c>
      <c r="W277" s="190" t="s">
        <v>6148</v>
      </c>
      <c r="X277" s="190" t="s">
        <v>6149</v>
      </c>
    </row>
    <row r="278" spans="1:24" ht="17.25" customHeight="1" x14ac:dyDescent="0.2">
      <c r="A278" s="190">
        <v>810940</v>
      </c>
      <c r="B278" s="190" t="s">
        <v>5057</v>
      </c>
      <c r="C278" s="190" t="s">
        <v>304</v>
      </c>
      <c r="D278" s="190" t="s">
        <v>3202</v>
      </c>
      <c r="E278" s="190" t="s">
        <v>142</v>
      </c>
      <c r="F278" s="193">
        <v>30909</v>
      </c>
      <c r="G278" s="190" t="s">
        <v>1091</v>
      </c>
      <c r="H278" s="190" t="s">
        <v>824</v>
      </c>
      <c r="I278" s="190" t="s">
        <v>58</v>
      </c>
      <c r="Q278" s="190">
        <v>2000</v>
      </c>
      <c r="S278" s="190" t="s">
        <v>6148</v>
      </c>
      <c r="T278" s="190" t="s">
        <v>6148</v>
      </c>
      <c r="U278" s="190" t="s">
        <v>6148</v>
      </c>
      <c r="V278" s="190" t="s">
        <v>6148</v>
      </c>
      <c r="W278" s="190" t="s">
        <v>6148</v>
      </c>
      <c r="X278" s="190" t="s">
        <v>6149</v>
      </c>
    </row>
    <row r="279" spans="1:24" ht="17.25" customHeight="1" x14ac:dyDescent="0.2">
      <c r="A279" s="190">
        <v>811021</v>
      </c>
      <c r="B279" s="190" t="s">
        <v>5114</v>
      </c>
      <c r="C279" s="190" t="s">
        <v>533</v>
      </c>
      <c r="D279" s="190" t="s">
        <v>5996</v>
      </c>
      <c r="E279" s="190" t="s">
        <v>142</v>
      </c>
      <c r="F279" s="193">
        <v>31048</v>
      </c>
      <c r="G279" s="190" t="s">
        <v>244</v>
      </c>
      <c r="H279" s="190" t="s">
        <v>824</v>
      </c>
      <c r="I279" s="190" t="s">
        <v>58</v>
      </c>
      <c r="Q279" s="190">
        <v>2000</v>
      </c>
      <c r="S279" s="190" t="s">
        <v>6148</v>
      </c>
      <c r="T279" s="190" t="s">
        <v>6148</v>
      </c>
      <c r="U279" s="190" t="s">
        <v>6148</v>
      </c>
      <c r="V279" s="190" t="s">
        <v>6148</v>
      </c>
      <c r="W279" s="190" t="s">
        <v>6148</v>
      </c>
      <c r="X279" s="190" t="s">
        <v>6149</v>
      </c>
    </row>
    <row r="280" spans="1:24" ht="17.25" customHeight="1" x14ac:dyDescent="0.2">
      <c r="A280" s="190">
        <v>810957</v>
      </c>
      <c r="B280" s="190" t="s">
        <v>5067</v>
      </c>
      <c r="C280" s="190" t="s">
        <v>274</v>
      </c>
      <c r="D280" s="190" t="s">
        <v>171</v>
      </c>
      <c r="E280" s="190" t="s">
        <v>142</v>
      </c>
      <c r="F280" s="193">
        <v>31048</v>
      </c>
      <c r="G280" s="190" t="s">
        <v>1048</v>
      </c>
      <c r="H280" s="190" t="s">
        <v>824</v>
      </c>
      <c r="I280" s="190" t="s">
        <v>58</v>
      </c>
      <c r="Q280" s="190">
        <v>2000</v>
      </c>
      <c r="S280" s="190" t="s">
        <v>6148</v>
      </c>
      <c r="T280" s="190" t="s">
        <v>6148</v>
      </c>
      <c r="U280" s="190" t="s">
        <v>6148</v>
      </c>
      <c r="V280" s="190" t="s">
        <v>6148</v>
      </c>
      <c r="W280" s="190" t="s">
        <v>6148</v>
      </c>
      <c r="X280" s="190" t="s">
        <v>6149</v>
      </c>
    </row>
    <row r="281" spans="1:24" ht="17.25" customHeight="1" x14ac:dyDescent="0.2">
      <c r="A281" s="190">
        <v>811350</v>
      </c>
      <c r="B281" s="190" t="s">
        <v>5313</v>
      </c>
      <c r="C281" s="190" t="s">
        <v>774</v>
      </c>
      <c r="D281" s="190" t="s">
        <v>1311</v>
      </c>
      <c r="E281" s="190" t="s">
        <v>142</v>
      </c>
      <c r="F281" s="193">
        <v>31230</v>
      </c>
      <c r="G281" s="190" t="s">
        <v>985</v>
      </c>
      <c r="H281" s="190" t="s">
        <v>824</v>
      </c>
      <c r="I281" s="190" t="s">
        <v>58</v>
      </c>
      <c r="Q281" s="190">
        <v>2000</v>
      </c>
      <c r="S281" s="190" t="s">
        <v>6148</v>
      </c>
      <c r="T281" s="190" t="s">
        <v>6148</v>
      </c>
      <c r="U281" s="190" t="s">
        <v>6148</v>
      </c>
      <c r="V281" s="190" t="s">
        <v>6148</v>
      </c>
      <c r="W281" s="190" t="s">
        <v>6148</v>
      </c>
      <c r="X281" s="190" t="s">
        <v>6149</v>
      </c>
    </row>
    <row r="282" spans="1:24" ht="17.25" customHeight="1" x14ac:dyDescent="0.2">
      <c r="A282" s="190">
        <v>810819</v>
      </c>
      <c r="B282" s="190" t="s">
        <v>4983</v>
      </c>
      <c r="C282" s="190" t="s">
        <v>628</v>
      </c>
      <c r="D282" s="190" t="s">
        <v>174</v>
      </c>
      <c r="E282" s="190" t="s">
        <v>142</v>
      </c>
      <c r="F282" s="193">
        <v>31230</v>
      </c>
      <c r="G282" s="190" t="s">
        <v>253</v>
      </c>
      <c r="H282" s="190" t="s">
        <v>824</v>
      </c>
      <c r="I282" s="190" t="s">
        <v>58</v>
      </c>
      <c r="Q282" s="190">
        <v>2000</v>
      </c>
      <c r="S282" s="190" t="s">
        <v>6148</v>
      </c>
      <c r="T282" s="190" t="s">
        <v>6148</v>
      </c>
      <c r="U282" s="190" t="s">
        <v>6148</v>
      </c>
      <c r="V282" s="190" t="s">
        <v>6148</v>
      </c>
      <c r="W282" s="190" t="s">
        <v>6148</v>
      </c>
      <c r="X282" s="190" t="s">
        <v>6149</v>
      </c>
    </row>
    <row r="283" spans="1:24" ht="17.25" customHeight="1" x14ac:dyDescent="0.2">
      <c r="A283" s="190">
        <v>804863</v>
      </c>
      <c r="B283" s="190" t="s">
        <v>4245</v>
      </c>
      <c r="C283" s="190" t="s">
        <v>438</v>
      </c>
      <c r="D283" s="190" t="s">
        <v>5742</v>
      </c>
      <c r="E283" s="190" t="s">
        <v>142</v>
      </c>
      <c r="F283" s="193">
        <v>31429</v>
      </c>
      <c r="G283" s="190" t="s">
        <v>5743</v>
      </c>
      <c r="H283" s="190" t="s">
        <v>824</v>
      </c>
      <c r="I283" s="190" t="s">
        <v>58</v>
      </c>
      <c r="Q283" s="190">
        <v>2000</v>
      </c>
      <c r="S283" s="190" t="s">
        <v>6148</v>
      </c>
      <c r="T283" s="190" t="s">
        <v>6148</v>
      </c>
      <c r="U283" s="190" t="s">
        <v>6148</v>
      </c>
      <c r="V283" s="190" t="s">
        <v>6148</v>
      </c>
      <c r="W283" s="190" t="s">
        <v>6148</v>
      </c>
      <c r="X283" s="190" t="s">
        <v>6149</v>
      </c>
    </row>
    <row r="284" spans="1:24" ht="17.25" customHeight="1" x14ac:dyDescent="0.2">
      <c r="A284" s="190">
        <v>808845</v>
      </c>
      <c r="B284" s="190" t="s">
        <v>4623</v>
      </c>
      <c r="C284" s="190" t="s">
        <v>5856</v>
      </c>
      <c r="D284" s="190" t="s">
        <v>5857</v>
      </c>
      <c r="E284" s="190" t="s">
        <v>142</v>
      </c>
      <c r="F284" s="193">
        <v>31479</v>
      </c>
      <c r="G284" s="190" t="s">
        <v>244</v>
      </c>
      <c r="H284" s="190" t="s">
        <v>824</v>
      </c>
      <c r="I284" s="190" t="s">
        <v>58</v>
      </c>
      <c r="Q284" s="190">
        <v>2000</v>
      </c>
      <c r="S284" s="190" t="s">
        <v>6148</v>
      </c>
      <c r="T284" s="190" t="s">
        <v>6148</v>
      </c>
      <c r="U284" s="190" t="s">
        <v>6148</v>
      </c>
      <c r="V284" s="190" t="s">
        <v>6148</v>
      </c>
      <c r="W284" s="190" t="s">
        <v>6148</v>
      </c>
      <c r="X284" s="190" t="s">
        <v>6149</v>
      </c>
    </row>
    <row r="285" spans="1:24" ht="17.25" customHeight="1" x14ac:dyDescent="0.2">
      <c r="A285" s="190">
        <v>811601</v>
      </c>
      <c r="B285" s="190" t="s">
        <v>5469</v>
      </c>
      <c r="C285" s="190" t="s">
        <v>63</v>
      </c>
      <c r="D285" s="190" t="s">
        <v>553</v>
      </c>
      <c r="E285" s="190" t="s">
        <v>142</v>
      </c>
      <c r="F285" s="193">
        <v>31534</v>
      </c>
      <c r="G285" s="190" t="s">
        <v>244</v>
      </c>
      <c r="H285" s="190" t="s">
        <v>824</v>
      </c>
      <c r="I285" s="190" t="s">
        <v>58</v>
      </c>
      <c r="Q285" s="190">
        <v>2000</v>
      </c>
      <c r="S285" s="190" t="s">
        <v>6148</v>
      </c>
      <c r="T285" s="190" t="s">
        <v>6148</v>
      </c>
      <c r="U285" s="190" t="s">
        <v>6148</v>
      </c>
      <c r="V285" s="190" t="s">
        <v>6148</v>
      </c>
      <c r="W285" s="190" t="s">
        <v>6148</v>
      </c>
      <c r="X285" s="190" t="s">
        <v>6149</v>
      </c>
    </row>
    <row r="286" spans="1:24" ht="17.25" customHeight="1" x14ac:dyDescent="0.2">
      <c r="A286" s="190">
        <v>811194</v>
      </c>
      <c r="B286" s="190" t="s">
        <v>5219</v>
      </c>
      <c r="C286" s="190" t="s">
        <v>63</v>
      </c>
      <c r="D286" s="190" t="s">
        <v>370</v>
      </c>
      <c r="E286" s="190" t="s">
        <v>142</v>
      </c>
      <c r="F286" s="193">
        <v>31565</v>
      </c>
      <c r="G286" s="190" t="s">
        <v>1236</v>
      </c>
      <c r="H286" s="190" t="s">
        <v>824</v>
      </c>
      <c r="I286" s="190" t="s">
        <v>58</v>
      </c>
      <c r="Q286" s="190">
        <v>2000</v>
      </c>
      <c r="S286" s="190" t="s">
        <v>6148</v>
      </c>
      <c r="T286" s="190" t="s">
        <v>6148</v>
      </c>
      <c r="U286" s="190" t="s">
        <v>6148</v>
      </c>
      <c r="V286" s="190" t="s">
        <v>6148</v>
      </c>
      <c r="W286" s="190" t="s">
        <v>6148</v>
      </c>
      <c r="X286" s="190" t="s">
        <v>6149</v>
      </c>
    </row>
    <row r="287" spans="1:24" ht="17.25" customHeight="1" x14ac:dyDescent="0.2">
      <c r="A287" s="190">
        <v>800585</v>
      </c>
      <c r="B287" s="190" t="s">
        <v>4146</v>
      </c>
      <c r="C287" s="190" t="s">
        <v>78</v>
      </c>
      <c r="D287" s="190" t="s">
        <v>137</v>
      </c>
      <c r="E287" s="190" t="s">
        <v>142</v>
      </c>
      <c r="F287" s="193">
        <v>31631</v>
      </c>
      <c r="G287" s="190" t="s">
        <v>246</v>
      </c>
      <c r="H287" s="190" t="s">
        <v>824</v>
      </c>
      <c r="I287" s="190" t="s">
        <v>58</v>
      </c>
      <c r="Q287" s="190">
        <v>2000</v>
      </c>
      <c r="S287" s="190" t="s">
        <v>6148</v>
      </c>
      <c r="T287" s="190" t="s">
        <v>6148</v>
      </c>
      <c r="U287" s="190" t="s">
        <v>6148</v>
      </c>
      <c r="V287" s="190" t="s">
        <v>6148</v>
      </c>
      <c r="W287" s="190" t="s">
        <v>6148</v>
      </c>
      <c r="X287" s="190" t="s">
        <v>6149</v>
      </c>
    </row>
    <row r="288" spans="1:24" ht="17.25" customHeight="1" x14ac:dyDescent="0.2">
      <c r="A288" s="190">
        <v>811063</v>
      </c>
      <c r="B288" s="190" t="s">
        <v>5137</v>
      </c>
      <c r="C288" s="190" t="s">
        <v>971</v>
      </c>
      <c r="D288" s="190" t="s">
        <v>6004</v>
      </c>
      <c r="E288" s="190" t="s">
        <v>142</v>
      </c>
      <c r="F288" s="193">
        <v>31644</v>
      </c>
      <c r="G288" s="190" t="s">
        <v>5682</v>
      </c>
      <c r="H288" s="190" t="s">
        <v>824</v>
      </c>
      <c r="I288" s="190" t="s">
        <v>58</v>
      </c>
      <c r="Q288" s="190">
        <v>2000</v>
      </c>
      <c r="S288" s="190" t="s">
        <v>6148</v>
      </c>
      <c r="T288" s="190" t="s">
        <v>6148</v>
      </c>
      <c r="U288" s="190" t="s">
        <v>6148</v>
      </c>
      <c r="V288" s="190" t="s">
        <v>6148</v>
      </c>
      <c r="W288" s="190" t="s">
        <v>6148</v>
      </c>
      <c r="X288" s="190" t="s">
        <v>6149</v>
      </c>
    </row>
    <row r="289" spans="1:24" ht="17.25" customHeight="1" x14ac:dyDescent="0.2">
      <c r="A289" s="190">
        <v>809620</v>
      </c>
      <c r="B289" s="190" t="s">
        <v>4762</v>
      </c>
      <c r="C289" s="190" t="s">
        <v>73</v>
      </c>
      <c r="D289" s="190" t="s">
        <v>171</v>
      </c>
      <c r="E289" s="190" t="s">
        <v>142</v>
      </c>
      <c r="F289" s="193">
        <v>31720</v>
      </c>
      <c r="G289" s="190" t="s">
        <v>5895</v>
      </c>
      <c r="H289" s="190" t="s">
        <v>824</v>
      </c>
      <c r="I289" s="190" t="s">
        <v>58</v>
      </c>
      <c r="Q289" s="190">
        <v>2000</v>
      </c>
      <c r="S289" s="190" t="s">
        <v>6148</v>
      </c>
      <c r="T289" s="190" t="s">
        <v>6148</v>
      </c>
      <c r="U289" s="190" t="s">
        <v>6148</v>
      </c>
      <c r="V289" s="190" t="s">
        <v>6148</v>
      </c>
      <c r="W289" s="190" t="s">
        <v>6148</v>
      </c>
      <c r="X289" s="190" t="s">
        <v>6149</v>
      </c>
    </row>
    <row r="290" spans="1:24" ht="17.25" customHeight="1" x14ac:dyDescent="0.2">
      <c r="A290" s="190">
        <v>811448</v>
      </c>
      <c r="B290" s="190" t="s">
        <v>5377</v>
      </c>
      <c r="C290" s="190" t="s">
        <v>310</v>
      </c>
      <c r="D290" s="190" t="s">
        <v>413</v>
      </c>
      <c r="E290" s="190" t="s">
        <v>142</v>
      </c>
      <c r="F290" s="193">
        <v>31722</v>
      </c>
      <c r="G290" s="190" t="s">
        <v>1047</v>
      </c>
      <c r="H290" s="190" t="s">
        <v>824</v>
      </c>
      <c r="I290" s="190" t="s">
        <v>58</v>
      </c>
      <c r="Q290" s="190">
        <v>2000</v>
      </c>
      <c r="S290" s="190" t="s">
        <v>6148</v>
      </c>
      <c r="T290" s="190" t="s">
        <v>6148</v>
      </c>
      <c r="U290" s="190" t="s">
        <v>6148</v>
      </c>
      <c r="V290" s="190" t="s">
        <v>6148</v>
      </c>
      <c r="W290" s="190" t="s">
        <v>6148</v>
      </c>
      <c r="X290" s="190" t="s">
        <v>6149</v>
      </c>
    </row>
    <row r="291" spans="1:24" ht="17.25" customHeight="1" x14ac:dyDescent="0.2">
      <c r="A291" s="190">
        <v>806543</v>
      </c>
      <c r="B291" s="190" t="s">
        <v>4345</v>
      </c>
      <c r="C291" s="190" t="s">
        <v>587</v>
      </c>
      <c r="D291" s="190" t="s">
        <v>366</v>
      </c>
      <c r="E291" s="190" t="s">
        <v>142</v>
      </c>
      <c r="F291" s="193">
        <v>31778</v>
      </c>
      <c r="G291" s="190" t="s">
        <v>827</v>
      </c>
      <c r="H291" s="190" t="s">
        <v>824</v>
      </c>
      <c r="I291" s="190" t="s">
        <v>58</v>
      </c>
      <c r="Q291" s="190">
        <v>2000</v>
      </c>
      <c r="S291" s="190" t="s">
        <v>6148</v>
      </c>
      <c r="T291" s="190" t="s">
        <v>6148</v>
      </c>
      <c r="U291" s="190" t="s">
        <v>6148</v>
      </c>
      <c r="V291" s="190" t="s">
        <v>6148</v>
      </c>
      <c r="W291" s="190" t="s">
        <v>6148</v>
      </c>
      <c r="X291" s="190" t="s">
        <v>6149</v>
      </c>
    </row>
    <row r="292" spans="1:24" ht="17.25" customHeight="1" x14ac:dyDescent="0.2">
      <c r="A292" s="190">
        <v>804911</v>
      </c>
      <c r="B292" s="190" t="s">
        <v>4248</v>
      </c>
      <c r="C292" s="190" t="s">
        <v>471</v>
      </c>
      <c r="D292" s="190" t="s">
        <v>391</v>
      </c>
      <c r="E292" s="190" t="s">
        <v>142</v>
      </c>
      <c r="F292" s="193">
        <v>31780</v>
      </c>
      <c r="G292" s="190" t="s">
        <v>255</v>
      </c>
      <c r="H292" s="190" t="s">
        <v>824</v>
      </c>
      <c r="I292" s="190" t="s">
        <v>58</v>
      </c>
      <c r="Q292" s="190">
        <v>2000</v>
      </c>
      <c r="S292" s="190" t="s">
        <v>6148</v>
      </c>
      <c r="T292" s="190" t="s">
        <v>6148</v>
      </c>
      <c r="U292" s="190" t="s">
        <v>6148</v>
      </c>
      <c r="V292" s="190" t="s">
        <v>6148</v>
      </c>
      <c r="W292" s="190" t="s">
        <v>6148</v>
      </c>
      <c r="X292" s="190" t="s">
        <v>6149</v>
      </c>
    </row>
    <row r="293" spans="1:24" ht="17.25" customHeight="1" x14ac:dyDescent="0.2">
      <c r="A293" s="190">
        <v>811015</v>
      </c>
      <c r="B293" s="190" t="s">
        <v>5110</v>
      </c>
      <c r="C293" s="190" t="s">
        <v>5994</v>
      </c>
      <c r="D293" s="190" t="s">
        <v>210</v>
      </c>
      <c r="E293" s="190" t="s">
        <v>142</v>
      </c>
      <c r="F293" s="193">
        <v>31923</v>
      </c>
      <c r="G293" s="190" t="s">
        <v>244</v>
      </c>
      <c r="H293" s="190" t="s">
        <v>824</v>
      </c>
      <c r="I293" s="190" t="s">
        <v>58</v>
      </c>
      <c r="Q293" s="190">
        <v>2000</v>
      </c>
      <c r="S293" s="190" t="s">
        <v>6148</v>
      </c>
      <c r="T293" s="190" t="s">
        <v>6148</v>
      </c>
      <c r="U293" s="190" t="s">
        <v>6148</v>
      </c>
      <c r="V293" s="190" t="s">
        <v>6148</v>
      </c>
      <c r="W293" s="190" t="s">
        <v>6148</v>
      </c>
      <c r="X293" s="190" t="s">
        <v>6149</v>
      </c>
    </row>
    <row r="294" spans="1:24" ht="17.25" customHeight="1" x14ac:dyDescent="0.2">
      <c r="A294" s="190">
        <v>809437</v>
      </c>
      <c r="B294" s="190" t="s">
        <v>4722</v>
      </c>
      <c r="C294" s="190" t="s">
        <v>3590</v>
      </c>
      <c r="D294" s="190" t="s">
        <v>211</v>
      </c>
      <c r="E294" s="190" t="s">
        <v>142</v>
      </c>
      <c r="F294" s="193">
        <v>31939</v>
      </c>
      <c r="G294" s="190" t="s">
        <v>244</v>
      </c>
      <c r="H294" s="190" t="s">
        <v>824</v>
      </c>
      <c r="I294" s="190" t="s">
        <v>58</v>
      </c>
      <c r="Q294" s="190">
        <v>2000</v>
      </c>
      <c r="S294" s="190" t="s">
        <v>6148</v>
      </c>
      <c r="T294" s="190" t="s">
        <v>6148</v>
      </c>
      <c r="U294" s="190" t="s">
        <v>6148</v>
      </c>
      <c r="V294" s="190" t="s">
        <v>6148</v>
      </c>
      <c r="W294" s="190" t="s">
        <v>6148</v>
      </c>
      <c r="X294" s="190" t="s">
        <v>6149</v>
      </c>
    </row>
    <row r="295" spans="1:24" ht="17.25" customHeight="1" x14ac:dyDescent="0.2">
      <c r="A295" s="190">
        <v>811250</v>
      </c>
      <c r="B295" s="190" t="s">
        <v>5252</v>
      </c>
      <c r="C295" s="190" t="s">
        <v>57</v>
      </c>
      <c r="D295" s="190" t="s">
        <v>1198</v>
      </c>
      <c r="E295" s="190" t="s">
        <v>142</v>
      </c>
      <c r="F295" s="193">
        <v>32143</v>
      </c>
      <c r="G295" s="190" t="s">
        <v>827</v>
      </c>
      <c r="H295" s="190" t="s">
        <v>824</v>
      </c>
      <c r="I295" s="190" t="s">
        <v>58</v>
      </c>
      <c r="Q295" s="190">
        <v>2000</v>
      </c>
      <c r="S295" s="190" t="s">
        <v>6148</v>
      </c>
      <c r="T295" s="190" t="s">
        <v>6148</v>
      </c>
      <c r="U295" s="190" t="s">
        <v>6148</v>
      </c>
      <c r="V295" s="190" t="s">
        <v>6148</v>
      </c>
      <c r="W295" s="190" t="s">
        <v>6148</v>
      </c>
      <c r="X295" s="190" t="s">
        <v>6149</v>
      </c>
    </row>
    <row r="296" spans="1:24" ht="17.25" customHeight="1" x14ac:dyDescent="0.2">
      <c r="A296" s="190">
        <v>811709</v>
      </c>
      <c r="B296" s="190" t="s">
        <v>5535</v>
      </c>
      <c r="C296" s="190" t="s">
        <v>90</v>
      </c>
      <c r="D296" s="190" t="s">
        <v>218</v>
      </c>
      <c r="E296" s="190" t="s">
        <v>142</v>
      </c>
      <c r="F296" s="193">
        <v>32208</v>
      </c>
      <c r="G296" s="190" t="s">
        <v>6118</v>
      </c>
      <c r="H296" s="190" t="s">
        <v>824</v>
      </c>
      <c r="I296" s="190" t="s">
        <v>58</v>
      </c>
      <c r="Q296" s="190">
        <v>2000</v>
      </c>
      <c r="S296" s="190" t="s">
        <v>6148</v>
      </c>
      <c r="T296" s="190" t="s">
        <v>6148</v>
      </c>
      <c r="U296" s="190" t="s">
        <v>6148</v>
      </c>
      <c r="V296" s="190" t="s">
        <v>6148</v>
      </c>
      <c r="W296" s="190" t="s">
        <v>6148</v>
      </c>
      <c r="X296" s="190" t="s">
        <v>6149</v>
      </c>
    </row>
    <row r="297" spans="1:24" ht="17.25" customHeight="1" x14ac:dyDescent="0.2">
      <c r="A297" s="190">
        <v>811400</v>
      </c>
      <c r="B297" s="190" t="s">
        <v>5349</v>
      </c>
      <c r="C297" s="190" t="s">
        <v>5935</v>
      </c>
      <c r="D297" s="190" t="s">
        <v>6060</v>
      </c>
      <c r="E297" s="190" t="s">
        <v>142</v>
      </c>
      <c r="F297" s="193">
        <v>32217</v>
      </c>
      <c r="G297" s="190" t="s">
        <v>1045</v>
      </c>
      <c r="H297" s="190" t="s">
        <v>824</v>
      </c>
      <c r="I297" s="190" t="s">
        <v>58</v>
      </c>
      <c r="Q297" s="190">
        <v>2000</v>
      </c>
      <c r="S297" s="190" t="s">
        <v>6148</v>
      </c>
      <c r="T297" s="190" t="s">
        <v>6148</v>
      </c>
      <c r="U297" s="190" t="s">
        <v>6148</v>
      </c>
      <c r="V297" s="190" t="s">
        <v>6148</v>
      </c>
      <c r="W297" s="190" t="s">
        <v>6148</v>
      </c>
      <c r="X297" s="190" t="s">
        <v>6149</v>
      </c>
    </row>
    <row r="298" spans="1:24" ht="17.25" customHeight="1" x14ac:dyDescent="0.2">
      <c r="A298" s="190">
        <v>810926</v>
      </c>
      <c r="B298" s="190" t="s">
        <v>5046</v>
      </c>
      <c r="C298" s="190" t="s">
        <v>112</v>
      </c>
      <c r="D298" s="190" t="s">
        <v>5974</v>
      </c>
      <c r="E298" s="190" t="s">
        <v>142</v>
      </c>
      <c r="F298" s="193">
        <v>32277</v>
      </c>
      <c r="G298" s="190" t="s">
        <v>244</v>
      </c>
      <c r="H298" s="190" t="s">
        <v>824</v>
      </c>
      <c r="I298" s="190" t="s">
        <v>58</v>
      </c>
      <c r="Q298" s="190">
        <v>2000</v>
      </c>
      <c r="S298" s="190" t="s">
        <v>6148</v>
      </c>
      <c r="T298" s="190" t="s">
        <v>6148</v>
      </c>
      <c r="U298" s="190" t="s">
        <v>6148</v>
      </c>
      <c r="V298" s="190" t="s">
        <v>6148</v>
      </c>
      <c r="W298" s="190" t="s">
        <v>6148</v>
      </c>
      <c r="X298" s="190" t="s">
        <v>6149</v>
      </c>
    </row>
    <row r="299" spans="1:24" ht="17.25" customHeight="1" x14ac:dyDescent="0.2">
      <c r="A299" s="190">
        <v>811508</v>
      </c>
      <c r="B299" s="190" t="s">
        <v>960</v>
      </c>
      <c r="C299" s="190" t="s">
        <v>104</v>
      </c>
      <c r="D299" s="190" t="s">
        <v>3871</v>
      </c>
      <c r="E299" s="190" t="s">
        <v>142</v>
      </c>
      <c r="F299" s="193">
        <v>32426</v>
      </c>
      <c r="G299" s="190" t="s">
        <v>1062</v>
      </c>
      <c r="H299" s="190" t="s">
        <v>824</v>
      </c>
      <c r="I299" s="190" t="s">
        <v>58</v>
      </c>
      <c r="Q299" s="190">
        <v>2000</v>
      </c>
      <c r="S299" s="190" t="s">
        <v>6148</v>
      </c>
      <c r="T299" s="190" t="s">
        <v>6148</v>
      </c>
      <c r="U299" s="190" t="s">
        <v>6148</v>
      </c>
      <c r="V299" s="190" t="s">
        <v>6148</v>
      </c>
      <c r="W299" s="190" t="s">
        <v>6148</v>
      </c>
      <c r="X299" s="190" t="s">
        <v>6149</v>
      </c>
    </row>
    <row r="300" spans="1:24" ht="17.25" customHeight="1" x14ac:dyDescent="0.2">
      <c r="A300" s="190">
        <v>810853</v>
      </c>
      <c r="B300" s="190" t="s">
        <v>5009</v>
      </c>
      <c r="C300" s="190" t="s">
        <v>384</v>
      </c>
      <c r="D300" s="190" t="s">
        <v>5962</v>
      </c>
      <c r="E300" s="190" t="s">
        <v>142</v>
      </c>
      <c r="F300" s="193">
        <v>32450</v>
      </c>
      <c r="G300" s="190" t="s">
        <v>3315</v>
      </c>
      <c r="H300" s="190" t="s">
        <v>824</v>
      </c>
      <c r="I300" s="190" t="s">
        <v>58</v>
      </c>
      <c r="Q300" s="190">
        <v>2000</v>
      </c>
      <c r="S300" s="190" t="s">
        <v>6148</v>
      </c>
      <c r="T300" s="190" t="s">
        <v>6148</v>
      </c>
      <c r="U300" s="190" t="s">
        <v>6148</v>
      </c>
      <c r="V300" s="190" t="s">
        <v>6148</v>
      </c>
      <c r="W300" s="190" t="s">
        <v>6148</v>
      </c>
      <c r="X300" s="190" t="s">
        <v>6149</v>
      </c>
    </row>
    <row r="301" spans="1:24" ht="17.25" customHeight="1" x14ac:dyDescent="0.2">
      <c r="A301" s="190">
        <v>811566</v>
      </c>
      <c r="B301" s="190" t="s">
        <v>5442</v>
      </c>
      <c r="C301" s="190" t="s">
        <v>597</v>
      </c>
      <c r="D301" s="190" t="s">
        <v>188</v>
      </c>
      <c r="E301" s="190" t="s">
        <v>142</v>
      </c>
      <c r="F301" s="193">
        <v>32701</v>
      </c>
      <c r="G301" s="190" t="s">
        <v>827</v>
      </c>
      <c r="H301" s="190" t="s">
        <v>824</v>
      </c>
      <c r="I301" s="190" t="s">
        <v>58</v>
      </c>
      <c r="Q301" s="190">
        <v>2000</v>
      </c>
      <c r="S301" s="190" t="s">
        <v>6148</v>
      </c>
      <c r="T301" s="190" t="s">
        <v>6148</v>
      </c>
      <c r="U301" s="190" t="s">
        <v>6148</v>
      </c>
      <c r="V301" s="190" t="s">
        <v>6148</v>
      </c>
      <c r="W301" s="190" t="s">
        <v>6148</v>
      </c>
      <c r="X301" s="190" t="s">
        <v>6149</v>
      </c>
    </row>
    <row r="302" spans="1:24" ht="17.25" customHeight="1" x14ac:dyDescent="0.2">
      <c r="A302" s="190">
        <v>810264</v>
      </c>
      <c r="B302" s="190" t="s">
        <v>4901</v>
      </c>
      <c r="C302" s="190" t="s">
        <v>5935</v>
      </c>
      <c r="D302" s="190" t="s">
        <v>181</v>
      </c>
      <c r="E302" s="190" t="s">
        <v>142</v>
      </c>
      <c r="F302" s="193">
        <v>32733</v>
      </c>
      <c r="G302" s="190" t="s">
        <v>5936</v>
      </c>
      <c r="H302" s="190" t="s">
        <v>824</v>
      </c>
      <c r="I302" s="190" t="s">
        <v>58</v>
      </c>
      <c r="Q302" s="190">
        <v>2000</v>
      </c>
      <c r="S302" s="190" t="s">
        <v>6148</v>
      </c>
      <c r="T302" s="190" t="s">
        <v>6148</v>
      </c>
      <c r="U302" s="190" t="s">
        <v>6148</v>
      </c>
      <c r="V302" s="190" t="s">
        <v>6148</v>
      </c>
      <c r="W302" s="190" t="s">
        <v>6148</v>
      </c>
      <c r="X302" s="190" t="s">
        <v>6149</v>
      </c>
    </row>
    <row r="303" spans="1:24" ht="17.25" customHeight="1" x14ac:dyDescent="0.2">
      <c r="A303" s="190">
        <v>811232</v>
      </c>
      <c r="B303" s="190" t="s">
        <v>5243</v>
      </c>
      <c r="C303" s="190" t="s">
        <v>647</v>
      </c>
      <c r="D303" s="190" t="s">
        <v>382</v>
      </c>
      <c r="E303" s="190" t="s">
        <v>142</v>
      </c>
      <c r="F303" s="193">
        <v>32752</v>
      </c>
      <c r="G303" s="190" t="s">
        <v>244</v>
      </c>
      <c r="H303" s="190" t="s">
        <v>824</v>
      </c>
      <c r="I303" s="190" t="s">
        <v>58</v>
      </c>
      <c r="Q303" s="190">
        <v>2000</v>
      </c>
      <c r="S303" s="190" t="s">
        <v>6148</v>
      </c>
      <c r="T303" s="190" t="s">
        <v>6148</v>
      </c>
      <c r="U303" s="190" t="s">
        <v>6148</v>
      </c>
      <c r="V303" s="190" t="s">
        <v>6148</v>
      </c>
      <c r="W303" s="190" t="s">
        <v>6148</v>
      </c>
      <c r="X303" s="190" t="s">
        <v>6149</v>
      </c>
    </row>
    <row r="304" spans="1:24" ht="17.25" customHeight="1" x14ac:dyDescent="0.2">
      <c r="A304" s="190">
        <v>811694</v>
      </c>
      <c r="B304" s="190" t="s">
        <v>5525</v>
      </c>
      <c r="C304" s="190" t="s">
        <v>5651</v>
      </c>
      <c r="D304" s="190" t="s">
        <v>5818</v>
      </c>
      <c r="E304" s="190" t="s">
        <v>142</v>
      </c>
      <c r="F304" s="193">
        <v>32783</v>
      </c>
      <c r="G304" s="190" t="s">
        <v>244</v>
      </c>
      <c r="H304" s="190" t="s">
        <v>824</v>
      </c>
      <c r="I304" s="190" t="s">
        <v>58</v>
      </c>
      <c r="Q304" s="190">
        <v>2000</v>
      </c>
      <c r="S304" s="190" t="s">
        <v>6148</v>
      </c>
      <c r="T304" s="190" t="s">
        <v>6148</v>
      </c>
      <c r="U304" s="190" t="s">
        <v>6148</v>
      </c>
      <c r="V304" s="190" t="s">
        <v>6148</v>
      </c>
      <c r="W304" s="190" t="s">
        <v>6148</v>
      </c>
      <c r="X304" s="190" t="s">
        <v>6149</v>
      </c>
    </row>
    <row r="305" spans="1:24" ht="17.25" customHeight="1" x14ac:dyDescent="0.2">
      <c r="A305" s="190">
        <v>808988</v>
      </c>
      <c r="B305" s="190" t="s">
        <v>4654</v>
      </c>
      <c r="C305" s="190" t="s">
        <v>551</v>
      </c>
      <c r="D305" s="190" t="s">
        <v>165</v>
      </c>
      <c r="E305" s="190" t="s">
        <v>142</v>
      </c>
      <c r="F305" s="193">
        <v>32791</v>
      </c>
      <c r="G305" s="190" t="s">
        <v>244</v>
      </c>
      <c r="H305" s="190" t="s">
        <v>824</v>
      </c>
      <c r="I305" s="190" t="s">
        <v>58</v>
      </c>
      <c r="Q305" s="190">
        <v>2000</v>
      </c>
      <c r="S305" s="190" t="s">
        <v>6148</v>
      </c>
      <c r="T305" s="190" t="s">
        <v>6148</v>
      </c>
      <c r="U305" s="190" t="s">
        <v>6148</v>
      </c>
      <c r="V305" s="190" t="s">
        <v>6148</v>
      </c>
      <c r="W305" s="190" t="s">
        <v>6148</v>
      </c>
      <c r="X305" s="190" t="s">
        <v>6149</v>
      </c>
    </row>
    <row r="306" spans="1:24" ht="17.25" customHeight="1" x14ac:dyDescent="0.2">
      <c r="A306" s="190">
        <v>811584</v>
      </c>
      <c r="B306" s="190" t="s">
        <v>5456</v>
      </c>
      <c r="C306" s="190" t="s">
        <v>626</v>
      </c>
      <c r="D306" s="190" t="s">
        <v>6093</v>
      </c>
      <c r="E306" s="190" t="s">
        <v>142</v>
      </c>
      <c r="F306" s="193">
        <v>32795</v>
      </c>
      <c r="G306" s="190" t="s">
        <v>3353</v>
      </c>
      <c r="H306" s="190" t="s">
        <v>824</v>
      </c>
      <c r="I306" s="190" t="s">
        <v>58</v>
      </c>
      <c r="Q306" s="190">
        <v>2000</v>
      </c>
      <c r="S306" s="190" t="s">
        <v>6148</v>
      </c>
      <c r="T306" s="190" t="s">
        <v>6148</v>
      </c>
      <c r="U306" s="190" t="s">
        <v>6148</v>
      </c>
      <c r="V306" s="190" t="s">
        <v>6148</v>
      </c>
      <c r="W306" s="190" t="s">
        <v>6148</v>
      </c>
      <c r="X306" s="190" t="s">
        <v>6149</v>
      </c>
    </row>
    <row r="307" spans="1:24" ht="17.25" customHeight="1" x14ac:dyDescent="0.2">
      <c r="A307" s="190">
        <v>811013</v>
      </c>
      <c r="B307" s="190" t="s">
        <v>5109</v>
      </c>
      <c r="C307" s="190" t="s">
        <v>578</v>
      </c>
      <c r="D307" s="190" t="s">
        <v>194</v>
      </c>
      <c r="E307" s="190" t="s">
        <v>142</v>
      </c>
      <c r="F307" s="193">
        <v>32838</v>
      </c>
      <c r="G307" s="190" t="s">
        <v>253</v>
      </c>
      <c r="H307" s="190" t="s">
        <v>824</v>
      </c>
      <c r="I307" s="190" t="s">
        <v>58</v>
      </c>
      <c r="Q307" s="190">
        <v>2000</v>
      </c>
      <c r="S307" s="190" t="s">
        <v>6148</v>
      </c>
      <c r="T307" s="190" t="s">
        <v>6148</v>
      </c>
      <c r="U307" s="190" t="s">
        <v>6148</v>
      </c>
      <c r="V307" s="190" t="s">
        <v>6148</v>
      </c>
      <c r="W307" s="190" t="s">
        <v>6148</v>
      </c>
      <c r="X307" s="190" t="s">
        <v>6149</v>
      </c>
    </row>
    <row r="308" spans="1:24" ht="17.25" customHeight="1" x14ac:dyDescent="0.2">
      <c r="A308" s="190">
        <v>810900</v>
      </c>
      <c r="B308" s="190" t="s">
        <v>5035</v>
      </c>
      <c r="C308" s="190" t="s">
        <v>527</v>
      </c>
      <c r="D308" s="190" t="s">
        <v>788</v>
      </c>
      <c r="E308" s="190" t="s">
        <v>142</v>
      </c>
      <c r="F308" s="193">
        <v>32874</v>
      </c>
      <c r="G308" s="190" t="s">
        <v>244</v>
      </c>
      <c r="H308" s="190" t="s">
        <v>824</v>
      </c>
      <c r="I308" s="190" t="s">
        <v>58</v>
      </c>
      <c r="Q308" s="190">
        <v>2000</v>
      </c>
      <c r="S308" s="190" t="s">
        <v>6148</v>
      </c>
      <c r="T308" s="190" t="s">
        <v>6148</v>
      </c>
      <c r="U308" s="190" t="s">
        <v>6148</v>
      </c>
      <c r="V308" s="190" t="s">
        <v>6148</v>
      </c>
      <c r="W308" s="190" t="s">
        <v>6148</v>
      </c>
      <c r="X308" s="190" t="s">
        <v>6149</v>
      </c>
    </row>
    <row r="309" spans="1:24" ht="17.25" customHeight="1" x14ac:dyDescent="0.2">
      <c r="A309" s="190">
        <v>811172</v>
      </c>
      <c r="B309" s="190" t="s">
        <v>5207</v>
      </c>
      <c r="C309" s="190" t="s">
        <v>551</v>
      </c>
      <c r="D309" s="190" t="s">
        <v>1111</v>
      </c>
      <c r="E309" s="190" t="s">
        <v>142</v>
      </c>
      <c r="F309" s="193">
        <v>32875</v>
      </c>
      <c r="G309" s="190" t="s">
        <v>255</v>
      </c>
      <c r="H309" s="190" t="s">
        <v>824</v>
      </c>
      <c r="I309" s="190" t="s">
        <v>58</v>
      </c>
      <c r="Q309" s="190">
        <v>2000</v>
      </c>
      <c r="S309" s="190" t="s">
        <v>6148</v>
      </c>
      <c r="T309" s="190" t="s">
        <v>6148</v>
      </c>
      <c r="U309" s="190" t="s">
        <v>6148</v>
      </c>
      <c r="V309" s="190" t="s">
        <v>6148</v>
      </c>
      <c r="W309" s="190" t="s">
        <v>6148</v>
      </c>
      <c r="X309" s="190" t="s">
        <v>6149</v>
      </c>
    </row>
    <row r="310" spans="1:24" ht="17.25" customHeight="1" x14ac:dyDescent="0.2">
      <c r="A310" s="190">
        <v>804017</v>
      </c>
      <c r="B310" s="190" t="s">
        <v>4220</v>
      </c>
      <c r="C310" s="190" t="s">
        <v>351</v>
      </c>
      <c r="D310" s="190" t="s">
        <v>160</v>
      </c>
      <c r="E310" s="190" t="s">
        <v>142</v>
      </c>
      <c r="F310" s="193">
        <v>32880</v>
      </c>
      <c r="G310" s="190" t="s">
        <v>1225</v>
      </c>
      <c r="H310" s="190" t="s">
        <v>824</v>
      </c>
      <c r="I310" s="190" t="s">
        <v>58</v>
      </c>
      <c r="Q310" s="190">
        <v>2000</v>
      </c>
      <c r="S310" s="190" t="s">
        <v>6148</v>
      </c>
      <c r="T310" s="190" t="s">
        <v>6148</v>
      </c>
      <c r="U310" s="190" t="s">
        <v>6148</v>
      </c>
      <c r="V310" s="190" t="s">
        <v>6148</v>
      </c>
      <c r="W310" s="190" t="s">
        <v>6148</v>
      </c>
      <c r="X310" s="190" t="s">
        <v>6149</v>
      </c>
    </row>
    <row r="311" spans="1:24" ht="17.25" customHeight="1" x14ac:dyDescent="0.2">
      <c r="A311" s="190">
        <v>808228</v>
      </c>
      <c r="B311" s="190" t="s">
        <v>4529</v>
      </c>
      <c r="C311" s="190" t="s">
        <v>333</v>
      </c>
      <c r="D311" s="190" t="s">
        <v>5746</v>
      </c>
      <c r="E311" s="190" t="s">
        <v>142</v>
      </c>
      <c r="F311" s="193">
        <v>32884</v>
      </c>
      <c r="G311" s="190" t="s">
        <v>252</v>
      </c>
      <c r="H311" s="190" t="s">
        <v>824</v>
      </c>
      <c r="I311" s="190" t="s">
        <v>58</v>
      </c>
      <c r="Q311" s="190">
        <v>2000</v>
      </c>
      <c r="S311" s="190" t="s">
        <v>6148</v>
      </c>
      <c r="T311" s="190" t="s">
        <v>6148</v>
      </c>
      <c r="U311" s="190" t="s">
        <v>6148</v>
      </c>
      <c r="V311" s="190" t="s">
        <v>6148</v>
      </c>
      <c r="W311" s="190" t="s">
        <v>6148</v>
      </c>
      <c r="X311" s="190" t="s">
        <v>6149</v>
      </c>
    </row>
    <row r="312" spans="1:24" ht="17.25" customHeight="1" x14ac:dyDescent="0.2">
      <c r="A312" s="190">
        <v>806772</v>
      </c>
      <c r="B312" s="190" t="s">
        <v>4362</v>
      </c>
      <c r="C312" s="190" t="s">
        <v>600</v>
      </c>
      <c r="D312" s="190" t="s">
        <v>511</v>
      </c>
      <c r="E312" s="190" t="s">
        <v>142</v>
      </c>
      <c r="F312" s="193">
        <v>32910</v>
      </c>
      <c r="G312" s="190" t="s">
        <v>244</v>
      </c>
      <c r="H312" s="190" t="s">
        <v>824</v>
      </c>
      <c r="I312" s="190" t="s">
        <v>58</v>
      </c>
      <c r="Q312" s="190">
        <v>2000</v>
      </c>
      <c r="S312" s="190" t="s">
        <v>6148</v>
      </c>
      <c r="T312" s="190" t="s">
        <v>6148</v>
      </c>
      <c r="U312" s="190" t="s">
        <v>6148</v>
      </c>
      <c r="V312" s="190" t="s">
        <v>6148</v>
      </c>
      <c r="W312" s="190" t="s">
        <v>6148</v>
      </c>
      <c r="X312" s="190" t="s">
        <v>6149</v>
      </c>
    </row>
    <row r="313" spans="1:24" ht="17.25" customHeight="1" x14ac:dyDescent="0.2">
      <c r="A313" s="190">
        <v>806241</v>
      </c>
      <c r="B313" s="190" t="s">
        <v>4330</v>
      </c>
      <c r="C313" s="190" t="s">
        <v>78</v>
      </c>
      <c r="D313" s="190" t="s">
        <v>1203</v>
      </c>
      <c r="E313" s="190" t="s">
        <v>142</v>
      </c>
      <c r="F313" s="193">
        <v>32998</v>
      </c>
      <c r="G313" s="190" t="s">
        <v>244</v>
      </c>
      <c r="H313" s="190" t="s">
        <v>824</v>
      </c>
      <c r="I313" s="190" t="s">
        <v>58</v>
      </c>
      <c r="Q313" s="190">
        <v>2000</v>
      </c>
      <c r="S313" s="190" t="s">
        <v>6148</v>
      </c>
      <c r="T313" s="190" t="s">
        <v>6148</v>
      </c>
      <c r="U313" s="190" t="s">
        <v>6148</v>
      </c>
      <c r="V313" s="190" t="s">
        <v>6148</v>
      </c>
      <c r="W313" s="190" t="s">
        <v>6148</v>
      </c>
      <c r="X313" s="190" t="s">
        <v>6149</v>
      </c>
    </row>
    <row r="314" spans="1:24" ht="17.25" customHeight="1" x14ac:dyDescent="0.2">
      <c r="A314" s="190">
        <v>811266</v>
      </c>
      <c r="B314" s="190" t="s">
        <v>5262</v>
      </c>
      <c r="C314" s="190" t="s">
        <v>675</v>
      </c>
      <c r="D314" s="190" t="s">
        <v>173</v>
      </c>
      <c r="E314" s="190" t="s">
        <v>142</v>
      </c>
      <c r="F314" s="193">
        <v>33041</v>
      </c>
      <c r="G314" s="190" t="s">
        <v>829</v>
      </c>
      <c r="H314" s="190" t="s">
        <v>824</v>
      </c>
      <c r="I314" s="190" t="s">
        <v>58</v>
      </c>
      <c r="Q314" s="190">
        <v>2000</v>
      </c>
      <c r="S314" s="190" t="s">
        <v>6148</v>
      </c>
      <c r="T314" s="190" t="s">
        <v>6148</v>
      </c>
      <c r="U314" s="190" t="s">
        <v>6148</v>
      </c>
      <c r="V314" s="190" t="s">
        <v>6148</v>
      </c>
      <c r="W314" s="190" t="s">
        <v>6148</v>
      </c>
      <c r="X314" s="190" t="s">
        <v>6149</v>
      </c>
    </row>
    <row r="315" spans="1:24" ht="17.25" customHeight="1" x14ac:dyDescent="0.2">
      <c r="A315" s="190">
        <v>811644</v>
      </c>
      <c r="B315" s="190" t="s">
        <v>5493</v>
      </c>
      <c r="C315" s="190" t="s">
        <v>744</v>
      </c>
      <c r="D315" s="190" t="s">
        <v>321</v>
      </c>
      <c r="E315" s="190" t="s">
        <v>142</v>
      </c>
      <c r="F315" s="193">
        <v>33064</v>
      </c>
      <c r="G315" s="190" t="s">
        <v>6102</v>
      </c>
      <c r="H315" s="190" t="s">
        <v>824</v>
      </c>
      <c r="I315" s="190" t="s">
        <v>58</v>
      </c>
      <c r="Q315" s="190">
        <v>2000</v>
      </c>
      <c r="S315" s="190" t="s">
        <v>6148</v>
      </c>
      <c r="T315" s="190" t="s">
        <v>6148</v>
      </c>
      <c r="U315" s="190" t="s">
        <v>6148</v>
      </c>
      <c r="V315" s="190" t="s">
        <v>6148</v>
      </c>
      <c r="W315" s="190" t="s">
        <v>6148</v>
      </c>
      <c r="X315" s="190" t="s">
        <v>6149</v>
      </c>
    </row>
    <row r="316" spans="1:24" ht="17.25" customHeight="1" x14ac:dyDescent="0.2">
      <c r="A316" s="190">
        <v>811003</v>
      </c>
      <c r="B316" s="190" t="s">
        <v>5100</v>
      </c>
      <c r="C316" s="190" t="s">
        <v>361</v>
      </c>
      <c r="D316" s="190" t="s">
        <v>201</v>
      </c>
      <c r="E316" s="190" t="s">
        <v>142</v>
      </c>
      <c r="F316" s="193">
        <v>33080</v>
      </c>
      <c r="G316" s="190" t="s">
        <v>244</v>
      </c>
      <c r="H316" s="190" t="s">
        <v>824</v>
      </c>
      <c r="I316" s="190" t="s">
        <v>58</v>
      </c>
      <c r="Q316" s="190">
        <v>2000</v>
      </c>
      <c r="S316" s="190" t="s">
        <v>6148</v>
      </c>
      <c r="T316" s="190" t="s">
        <v>6148</v>
      </c>
      <c r="U316" s="190" t="s">
        <v>6148</v>
      </c>
      <c r="V316" s="190" t="s">
        <v>6148</v>
      </c>
      <c r="W316" s="190" t="s">
        <v>6148</v>
      </c>
      <c r="X316" s="190" t="s">
        <v>6149</v>
      </c>
    </row>
    <row r="317" spans="1:24" ht="17.25" customHeight="1" x14ac:dyDescent="0.2">
      <c r="A317" s="190">
        <v>811496</v>
      </c>
      <c r="B317" s="190" t="s">
        <v>5399</v>
      </c>
      <c r="C317" s="190" t="s">
        <v>6082</v>
      </c>
      <c r="D317" s="190" t="s">
        <v>177</v>
      </c>
      <c r="E317" s="190" t="s">
        <v>142</v>
      </c>
      <c r="F317" s="193">
        <v>33136</v>
      </c>
      <c r="G317" s="190" t="s">
        <v>6083</v>
      </c>
      <c r="H317" s="190" t="s">
        <v>824</v>
      </c>
      <c r="I317" s="190" t="s">
        <v>58</v>
      </c>
      <c r="Q317" s="190">
        <v>2000</v>
      </c>
      <c r="S317" s="190" t="s">
        <v>6148</v>
      </c>
      <c r="T317" s="190" t="s">
        <v>6148</v>
      </c>
      <c r="U317" s="190" t="s">
        <v>6148</v>
      </c>
      <c r="V317" s="190" t="s">
        <v>6148</v>
      </c>
      <c r="W317" s="190" t="s">
        <v>6148</v>
      </c>
      <c r="X317" s="190" t="s">
        <v>6149</v>
      </c>
    </row>
    <row r="318" spans="1:24" ht="17.25" customHeight="1" x14ac:dyDescent="0.2">
      <c r="A318" s="190">
        <v>807461</v>
      </c>
      <c r="B318" s="190" t="s">
        <v>4440</v>
      </c>
      <c r="C318" s="190" t="s">
        <v>63</v>
      </c>
      <c r="D318" s="190" t="s">
        <v>167</v>
      </c>
      <c r="E318" s="190" t="s">
        <v>142</v>
      </c>
      <c r="F318" s="193">
        <v>33193</v>
      </c>
      <c r="G318" s="190" t="s">
        <v>922</v>
      </c>
      <c r="H318" s="190" t="s">
        <v>825</v>
      </c>
      <c r="I318" s="190" t="s">
        <v>58</v>
      </c>
      <c r="Q318" s="190">
        <v>2000</v>
      </c>
      <c r="S318" s="190" t="s">
        <v>6148</v>
      </c>
      <c r="T318" s="190" t="s">
        <v>6148</v>
      </c>
      <c r="U318" s="190" t="s">
        <v>6148</v>
      </c>
      <c r="V318" s="190" t="s">
        <v>6148</v>
      </c>
      <c r="W318" s="190" t="s">
        <v>6148</v>
      </c>
      <c r="X318" s="190" t="s">
        <v>6149</v>
      </c>
    </row>
    <row r="319" spans="1:24" ht="17.25" customHeight="1" x14ac:dyDescent="0.2">
      <c r="A319" s="190">
        <v>802165</v>
      </c>
      <c r="B319" s="190" t="s">
        <v>4173</v>
      </c>
      <c r="C319" s="190" t="s">
        <v>63</v>
      </c>
      <c r="D319" s="190" t="s">
        <v>171</v>
      </c>
      <c r="E319" s="190" t="s">
        <v>142</v>
      </c>
      <c r="F319" s="193">
        <v>33239</v>
      </c>
      <c r="G319" s="190" t="s">
        <v>1103</v>
      </c>
      <c r="H319" s="190" t="s">
        <v>824</v>
      </c>
      <c r="I319" s="190" t="s">
        <v>58</v>
      </c>
      <c r="Q319" s="190">
        <v>2000</v>
      </c>
      <c r="S319" s="190" t="s">
        <v>6148</v>
      </c>
      <c r="T319" s="190" t="s">
        <v>6148</v>
      </c>
      <c r="U319" s="190" t="s">
        <v>6148</v>
      </c>
      <c r="V319" s="190" t="s">
        <v>6148</v>
      </c>
      <c r="W319" s="190" t="s">
        <v>6148</v>
      </c>
      <c r="X319" s="190" t="s">
        <v>6149</v>
      </c>
    </row>
    <row r="320" spans="1:24" ht="17.25" customHeight="1" x14ac:dyDescent="0.2">
      <c r="A320" s="190">
        <v>811798</v>
      </c>
      <c r="B320" s="190" t="s">
        <v>5597</v>
      </c>
      <c r="C320" s="190" t="s">
        <v>442</v>
      </c>
      <c r="D320" s="190" t="s">
        <v>793</v>
      </c>
      <c r="E320" s="190" t="s">
        <v>142</v>
      </c>
      <c r="F320" s="193">
        <v>33242</v>
      </c>
      <c r="G320" s="190" t="s">
        <v>1197</v>
      </c>
      <c r="H320" s="190" t="s">
        <v>824</v>
      </c>
      <c r="I320" s="190" t="s">
        <v>58</v>
      </c>
      <c r="Q320" s="190">
        <v>2000</v>
      </c>
      <c r="S320" s="190" t="s">
        <v>6148</v>
      </c>
      <c r="T320" s="190" t="s">
        <v>6148</v>
      </c>
      <c r="U320" s="190" t="s">
        <v>6148</v>
      </c>
      <c r="V320" s="190" t="s">
        <v>6148</v>
      </c>
      <c r="W320" s="190" t="s">
        <v>6148</v>
      </c>
      <c r="X320" s="190" t="s">
        <v>6149</v>
      </c>
    </row>
    <row r="321" spans="1:24" ht="17.25" customHeight="1" x14ac:dyDescent="0.2">
      <c r="A321" s="190">
        <v>807023</v>
      </c>
      <c r="B321" s="190" t="s">
        <v>4392</v>
      </c>
      <c r="C321" s="190" t="s">
        <v>79</v>
      </c>
      <c r="D321" s="190" t="s">
        <v>305</v>
      </c>
      <c r="E321" s="190" t="s">
        <v>142</v>
      </c>
      <c r="F321" s="193">
        <v>33246</v>
      </c>
      <c r="G321" s="190" t="s">
        <v>1108</v>
      </c>
      <c r="H321" s="190" t="s">
        <v>824</v>
      </c>
      <c r="I321" s="190" t="s">
        <v>58</v>
      </c>
      <c r="Q321" s="190">
        <v>2000</v>
      </c>
      <c r="S321" s="190" t="s">
        <v>6148</v>
      </c>
      <c r="T321" s="190" t="s">
        <v>6148</v>
      </c>
      <c r="U321" s="190" t="s">
        <v>6148</v>
      </c>
      <c r="V321" s="190" t="s">
        <v>6148</v>
      </c>
      <c r="W321" s="190" t="s">
        <v>6148</v>
      </c>
      <c r="X321" s="190" t="s">
        <v>6149</v>
      </c>
    </row>
    <row r="322" spans="1:24" ht="17.25" customHeight="1" x14ac:dyDescent="0.2">
      <c r="A322" s="190">
        <v>810989</v>
      </c>
      <c r="B322" s="190" t="s">
        <v>5090</v>
      </c>
      <c r="C322" s="190" t="s">
        <v>358</v>
      </c>
      <c r="D322" s="190" t="s">
        <v>1311</v>
      </c>
      <c r="E322" s="190" t="s">
        <v>142</v>
      </c>
      <c r="F322" s="193">
        <v>33331</v>
      </c>
      <c r="G322" s="190" t="s">
        <v>1081</v>
      </c>
      <c r="H322" s="190" t="s">
        <v>824</v>
      </c>
      <c r="I322" s="190" t="s">
        <v>58</v>
      </c>
      <c r="Q322" s="190">
        <v>2000</v>
      </c>
      <c r="S322" s="190" t="s">
        <v>6148</v>
      </c>
      <c r="T322" s="190" t="s">
        <v>6148</v>
      </c>
      <c r="U322" s="190" t="s">
        <v>6148</v>
      </c>
      <c r="V322" s="190" t="s">
        <v>6148</v>
      </c>
      <c r="W322" s="190" t="s">
        <v>6148</v>
      </c>
      <c r="X322" s="190" t="s">
        <v>6149</v>
      </c>
    </row>
    <row r="323" spans="1:24" ht="17.25" customHeight="1" x14ac:dyDescent="0.2">
      <c r="A323" s="190">
        <v>811369</v>
      </c>
      <c r="B323" s="190" t="s">
        <v>5325</v>
      </c>
      <c r="C323" s="190" t="s">
        <v>471</v>
      </c>
      <c r="D323" s="190" t="s">
        <v>167</v>
      </c>
      <c r="E323" s="190" t="s">
        <v>142</v>
      </c>
      <c r="F323" s="193">
        <v>33358</v>
      </c>
      <c r="G323" s="190" t="s">
        <v>244</v>
      </c>
      <c r="H323" s="190" t="s">
        <v>824</v>
      </c>
      <c r="I323" s="190" t="s">
        <v>58</v>
      </c>
      <c r="Q323" s="190">
        <v>2000</v>
      </c>
      <c r="S323" s="190" t="s">
        <v>6148</v>
      </c>
      <c r="T323" s="190" t="s">
        <v>6148</v>
      </c>
      <c r="U323" s="190" t="s">
        <v>6148</v>
      </c>
      <c r="V323" s="190" t="s">
        <v>6148</v>
      </c>
      <c r="W323" s="190" t="s">
        <v>6148</v>
      </c>
      <c r="X323" s="190" t="s">
        <v>6149</v>
      </c>
    </row>
    <row r="324" spans="1:24" ht="17.25" customHeight="1" x14ac:dyDescent="0.2">
      <c r="A324" s="190">
        <v>811307</v>
      </c>
      <c r="B324" s="190" t="s">
        <v>5286</v>
      </c>
      <c r="C324" s="190" t="s">
        <v>5691</v>
      </c>
      <c r="D324" s="190" t="s">
        <v>319</v>
      </c>
      <c r="E324" s="190" t="s">
        <v>142</v>
      </c>
      <c r="F324" s="193">
        <v>33455</v>
      </c>
      <c r="G324" s="190" t="s">
        <v>1166</v>
      </c>
      <c r="H324" s="190" t="s">
        <v>824</v>
      </c>
      <c r="I324" s="190" t="s">
        <v>58</v>
      </c>
      <c r="Q324" s="190">
        <v>2000</v>
      </c>
      <c r="S324" s="190" t="s">
        <v>6148</v>
      </c>
      <c r="T324" s="190" t="s">
        <v>6148</v>
      </c>
      <c r="U324" s="190" t="s">
        <v>6148</v>
      </c>
      <c r="V324" s="190" t="s">
        <v>6148</v>
      </c>
      <c r="W324" s="190" t="s">
        <v>6148</v>
      </c>
      <c r="X324" s="190" t="s">
        <v>6149</v>
      </c>
    </row>
    <row r="325" spans="1:24" ht="17.25" customHeight="1" x14ac:dyDescent="0.2">
      <c r="A325" s="190">
        <v>801551</v>
      </c>
      <c r="B325" s="190" t="s">
        <v>1084</v>
      </c>
      <c r="C325" s="190" t="s">
        <v>310</v>
      </c>
      <c r="D325" s="190" t="s">
        <v>196</v>
      </c>
      <c r="E325" s="190" t="s">
        <v>142</v>
      </c>
      <c r="F325" s="193">
        <v>33496</v>
      </c>
      <c r="G325" s="190" t="s">
        <v>985</v>
      </c>
      <c r="H325" s="190" t="s">
        <v>824</v>
      </c>
      <c r="I325" s="190" t="s">
        <v>58</v>
      </c>
      <c r="Q325" s="190">
        <v>2000</v>
      </c>
      <c r="S325" s="190" t="s">
        <v>6148</v>
      </c>
      <c r="T325" s="190" t="s">
        <v>6148</v>
      </c>
      <c r="U325" s="190" t="s">
        <v>6148</v>
      </c>
      <c r="V325" s="190" t="s">
        <v>6148</v>
      </c>
      <c r="W325" s="190" t="s">
        <v>6148</v>
      </c>
      <c r="X325" s="190" t="s">
        <v>6149</v>
      </c>
    </row>
    <row r="326" spans="1:24" ht="17.25" customHeight="1" x14ac:dyDescent="0.2">
      <c r="A326" s="190">
        <v>811338</v>
      </c>
      <c r="B326" s="190" t="s">
        <v>5305</v>
      </c>
      <c r="C326" s="190" t="s">
        <v>107</v>
      </c>
      <c r="D326" s="190" t="s">
        <v>614</v>
      </c>
      <c r="E326" s="190" t="s">
        <v>142</v>
      </c>
      <c r="F326" s="193">
        <v>33545</v>
      </c>
      <c r="G326" s="190" t="s">
        <v>1063</v>
      </c>
      <c r="H326" s="190" t="s">
        <v>824</v>
      </c>
      <c r="I326" s="190" t="s">
        <v>58</v>
      </c>
      <c r="Q326" s="190">
        <v>2000</v>
      </c>
      <c r="S326" s="190" t="s">
        <v>6148</v>
      </c>
      <c r="T326" s="190" t="s">
        <v>6148</v>
      </c>
      <c r="U326" s="190" t="s">
        <v>6148</v>
      </c>
      <c r="V326" s="190" t="s">
        <v>6148</v>
      </c>
      <c r="W326" s="190" t="s">
        <v>6148</v>
      </c>
      <c r="X326" s="190" t="s">
        <v>6149</v>
      </c>
    </row>
    <row r="327" spans="1:24" ht="17.25" customHeight="1" x14ac:dyDescent="0.2">
      <c r="A327" s="190">
        <v>803491</v>
      </c>
      <c r="B327" s="190" t="s">
        <v>4206</v>
      </c>
      <c r="C327" s="190" t="s">
        <v>64</v>
      </c>
      <c r="D327" s="190" t="s">
        <v>423</v>
      </c>
      <c r="E327" s="190" t="s">
        <v>142</v>
      </c>
      <c r="F327" s="193">
        <v>33604</v>
      </c>
      <c r="G327" s="190" t="s">
        <v>3381</v>
      </c>
      <c r="H327" s="190" t="s">
        <v>824</v>
      </c>
      <c r="I327" s="190" t="s">
        <v>58</v>
      </c>
      <c r="Q327" s="190">
        <v>2000</v>
      </c>
      <c r="S327" s="190" t="s">
        <v>6148</v>
      </c>
      <c r="T327" s="190" t="s">
        <v>6148</v>
      </c>
      <c r="U327" s="190" t="s">
        <v>6148</v>
      </c>
      <c r="V327" s="190" t="s">
        <v>6148</v>
      </c>
      <c r="W327" s="190" t="s">
        <v>6148</v>
      </c>
      <c r="X327" s="190" t="s">
        <v>6149</v>
      </c>
    </row>
    <row r="328" spans="1:24" ht="17.25" customHeight="1" x14ac:dyDescent="0.2">
      <c r="A328" s="190">
        <v>800676</v>
      </c>
      <c r="B328" s="190" t="s">
        <v>2091</v>
      </c>
      <c r="C328" s="190" t="s">
        <v>83</v>
      </c>
      <c r="D328" s="190" t="s">
        <v>171</v>
      </c>
      <c r="E328" s="190" t="s">
        <v>142</v>
      </c>
      <c r="F328" s="193">
        <v>33604</v>
      </c>
      <c r="G328" s="190" t="s">
        <v>244</v>
      </c>
      <c r="H328" s="190" t="s">
        <v>824</v>
      </c>
      <c r="I328" s="190" t="s">
        <v>58</v>
      </c>
      <c r="Q328" s="190">
        <v>2000</v>
      </c>
      <c r="S328" s="190" t="s">
        <v>6148</v>
      </c>
      <c r="T328" s="190" t="s">
        <v>6148</v>
      </c>
      <c r="U328" s="190" t="s">
        <v>6148</v>
      </c>
      <c r="V328" s="190" t="s">
        <v>6148</v>
      </c>
      <c r="W328" s="190" t="s">
        <v>6148</v>
      </c>
      <c r="X328" s="190" t="s">
        <v>6149</v>
      </c>
    </row>
    <row r="329" spans="1:24" ht="17.25" customHeight="1" x14ac:dyDescent="0.2">
      <c r="A329" s="190">
        <v>810842</v>
      </c>
      <c r="B329" s="190" t="s">
        <v>5002</v>
      </c>
      <c r="C329" s="190" t="s">
        <v>442</v>
      </c>
      <c r="D329" s="190" t="s">
        <v>400</v>
      </c>
      <c r="E329" s="190" t="s">
        <v>142</v>
      </c>
      <c r="F329" s="193">
        <v>33604</v>
      </c>
      <c r="G329" s="190" t="s">
        <v>244</v>
      </c>
      <c r="H329" s="190" t="s">
        <v>824</v>
      </c>
      <c r="I329" s="190" t="s">
        <v>58</v>
      </c>
      <c r="Q329" s="190">
        <v>2000</v>
      </c>
      <c r="S329" s="190" t="s">
        <v>6148</v>
      </c>
      <c r="T329" s="190" t="s">
        <v>6148</v>
      </c>
      <c r="U329" s="190" t="s">
        <v>6148</v>
      </c>
      <c r="V329" s="190" t="s">
        <v>6148</v>
      </c>
      <c r="W329" s="190" t="s">
        <v>6148</v>
      </c>
      <c r="X329" s="190" t="s">
        <v>6149</v>
      </c>
    </row>
    <row r="330" spans="1:24" ht="17.25" customHeight="1" x14ac:dyDescent="0.2">
      <c r="A330" s="190">
        <v>806565</v>
      </c>
      <c r="B330" s="190" t="s">
        <v>1141</v>
      </c>
      <c r="C330" s="190" t="s">
        <v>96</v>
      </c>
      <c r="D330" s="190" t="s">
        <v>307</v>
      </c>
      <c r="E330" s="190" t="s">
        <v>142</v>
      </c>
      <c r="F330" s="193">
        <v>33623</v>
      </c>
      <c r="G330" s="190" t="s">
        <v>870</v>
      </c>
      <c r="H330" s="190" t="s">
        <v>825</v>
      </c>
      <c r="I330" s="190" t="s">
        <v>58</v>
      </c>
      <c r="Q330" s="190">
        <v>2000</v>
      </c>
      <c r="S330" s="190" t="s">
        <v>6148</v>
      </c>
      <c r="T330" s="190" t="s">
        <v>6148</v>
      </c>
      <c r="U330" s="190" t="s">
        <v>6148</v>
      </c>
      <c r="V330" s="190" t="s">
        <v>6148</v>
      </c>
      <c r="W330" s="190" t="s">
        <v>6148</v>
      </c>
      <c r="X330" s="190" t="s">
        <v>6149</v>
      </c>
    </row>
    <row r="331" spans="1:24" ht="17.25" customHeight="1" x14ac:dyDescent="0.2">
      <c r="A331" s="190">
        <v>811793</v>
      </c>
      <c r="B331" s="190" t="s">
        <v>5592</v>
      </c>
      <c r="C331" s="190" t="s">
        <v>1285</v>
      </c>
      <c r="D331" s="190" t="s">
        <v>371</v>
      </c>
      <c r="E331" s="190" t="s">
        <v>142</v>
      </c>
      <c r="F331" s="193">
        <v>33683</v>
      </c>
      <c r="G331" s="190" t="s">
        <v>923</v>
      </c>
      <c r="H331" s="190" t="s">
        <v>824</v>
      </c>
      <c r="I331" s="190" t="s">
        <v>58</v>
      </c>
      <c r="Q331" s="190">
        <v>2000</v>
      </c>
      <c r="S331" s="190" t="s">
        <v>6148</v>
      </c>
      <c r="T331" s="190" t="s">
        <v>6148</v>
      </c>
      <c r="U331" s="190" t="s">
        <v>6148</v>
      </c>
      <c r="V331" s="190" t="s">
        <v>6148</v>
      </c>
      <c r="W331" s="190" t="s">
        <v>6148</v>
      </c>
      <c r="X331" s="190" t="s">
        <v>6149</v>
      </c>
    </row>
    <row r="332" spans="1:24" ht="17.25" customHeight="1" x14ac:dyDescent="0.2">
      <c r="A332" s="190">
        <v>810971</v>
      </c>
      <c r="B332" s="190" t="s">
        <v>5076</v>
      </c>
      <c r="C332" s="190" t="s">
        <v>3301</v>
      </c>
      <c r="D332" s="190" t="s">
        <v>163</v>
      </c>
      <c r="E332" s="190" t="s">
        <v>142</v>
      </c>
      <c r="F332" s="193">
        <v>33684</v>
      </c>
      <c r="G332" s="190" t="s">
        <v>255</v>
      </c>
      <c r="H332" s="190" t="s">
        <v>824</v>
      </c>
      <c r="I332" s="190" t="s">
        <v>58</v>
      </c>
      <c r="Q332" s="190">
        <v>2000</v>
      </c>
      <c r="S332" s="190" t="s">
        <v>6148</v>
      </c>
      <c r="T332" s="190" t="s">
        <v>6148</v>
      </c>
      <c r="U332" s="190" t="s">
        <v>6148</v>
      </c>
      <c r="V332" s="190" t="s">
        <v>6148</v>
      </c>
      <c r="W332" s="190" t="s">
        <v>6148</v>
      </c>
      <c r="X332" s="190" t="s">
        <v>6149</v>
      </c>
    </row>
    <row r="333" spans="1:24" ht="17.25" customHeight="1" x14ac:dyDescent="0.2">
      <c r="A333" s="190">
        <v>808620</v>
      </c>
      <c r="B333" s="190" t="s">
        <v>4595</v>
      </c>
      <c r="C333" s="190" t="s">
        <v>83</v>
      </c>
      <c r="D333" s="190" t="s">
        <v>492</v>
      </c>
      <c r="E333" s="190" t="s">
        <v>142</v>
      </c>
      <c r="F333" s="193">
        <v>33912</v>
      </c>
      <c r="G333" s="190" t="s">
        <v>244</v>
      </c>
      <c r="H333" s="190" t="s">
        <v>824</v>
      </c>
      <c r="I333" s="190" t="s">
        <v>58</v>
      </c>
      <c r="Q333" s="190">
        <v>2000</v>
      </c>
      <c r="S333" s="190" t="s">
        <v>6148</v>
      </c>
      <c r="T333" s="190" t="s">
        <v>6148</v>
      </c>
      <c r="U333" s="190" t="s">
        <v>6148</v>
      </c>
      <c r="V333" s="190" t="s">
        <v>6148</v>
      </c>
      <c r="W333" s="190" t="s">
        <v>6148</v>
      </c>
      <c r="X333" s="190" t="s">
        <v>6149</v>
      </c>
    </row>
    <row r="334" spans="1:24" ht="17.25" customHeight="1" x14ac:dyDescent="0.2">
      <c r="A334" s="190">
        <v>808459</v>
      </c>
      <c r="B334" s="190" t="s">
        <v>4563</v>
      </c>
      <c r="C334" s="190" t="s">
        <v>88</v>
      </c>
      <c r="D334" s="190" t="s">
        <v>171</v>
      </c>
      <c r="E334" s="190" t="s">
        <v>142</v>
      </c>
      <c r="F334" s="193">
        <v>33940</v>
      </c>
      <c r="G334" s="190" t="s">
        <v>1131</v>
      </c>
      <c r="H334" s="190" t="s">
        <v>824</v>
      </c>
      <c r="I334" s="190" t="s">
        <v>58</v>
      </c>
      <c r="Q334" s="190">
        <v>2000</v>
      </c>
      <c r="S334" s="190" t="s">
        <v>6148</v>
      </c>
      <c r="T334" s="190" t="s">
        <v>6148</v>
      </c>
      <c r="U334" s="190" t="s">
        <v>6148</v>
      </c>
      <c r="V334" s="190" t="s">
        <v>6148</v>
      </c>
      <c r="W334" s="190" t="s">
        <v>6148</v>
      </c>
      <c r="X334" s="190" t="s">
        <v>6149</v>
      </c>
    </row>
    <row r="335" spans="1:24" ht="17.25" customHeight="1" x14ac:dyDescent="0.2">
      <c r="A335" s="190">
        <v>811341</v>
      </c>
      <c r="B335" s="190" t="s">
        <v>5307</v>
      </c>
      <c r="C335" s="190" t="s">
        <v>65</v>
      </c>
      <c r="D335" s="190" t="s">
        <v>177</v>
      </c>
      <c r="E335" s="190" t="s">
        <v>142</v>
      </c>
      <c r="F335" s="193">
        <v>33989</v>
      </c>
      <c r="G335" s="190" t="s">
        <v>827</v>
      </c>
      <c r="H335" s="190" t="s">
        <v>824</v>
      </c>
      <c r="I335" s="190" t="s">
        <v>58</v>
      </c>
      <c r="Q335" s="190">
        <v>2000</v>
      </c>
      <c r="S335" s="190" t="s">
        <v>6148</v>
      </c>
      <c r="T335" s="190" t="s">
        <v>6148</v>
      </c>
      <c r="U335" s="190" t="s">
        <v>6148</v>
      </c>
      <c r="V335" s="190" t="s">
        <v>6148</v>
      </c>
      <c r="W335" s="190" t="s">
        <v>6148</v>
      </c>
      <c r="X335" s="190" t="s">
        <v>6149</v>
      </c>
    </row>
    <row r="336" spans="1:24" ht="17.25" customHeight="1" x14ac:dyDescent="0.2">
      <c r="A336" s="190">
        <v>811538</v>
      </c>
      <c r="B336" s="190" t="s">
        <v>631</v>
      </c>
      <c r="C336" s="190" t="s">
        <v>84</v>
      </c>
      <c r="D336" s="190" t="s">
        <v>167</v>
      </c>
      <c r="E336" s="190" t="s">
        <v>142</v>
      </c>
      <c r="F336" s="193">
        <v>33997</v>
      </c>
      <c r="G336" s="190" t="s">
        <v>249</v>
      </c>
      <c r="H336" s="190" t="s">
        <v>824</v>
      </c>
      <c r="I336" s="190" t="s">
        <v>58</v>
      </c>
      <c r="Q336" s="190">
        <v>2000</v>
      </c>
      <c r="S336" s="190" t="s">
        <v>6148</v>
      </c>
      <c r="T336" s="190" t="s">
        <v>6148</v>
      </c>
      <c r="U336" s="190" t="s">
        <v>6148</v>
      </c>
      <c r="V336" s="190" t="s">
        <v>6148</v>
      </c>
      <c r="W336" s="190" t="s">
        <v>6148</v>
      </c>
      <c r="X336" s="190" t="s">
        <v>6149</v>
      </c>
    </row>
    <row r="337" spans="1:24" ht="17.25" customHeight="1" x14ac:dyDescent="0.2">
      <c r="A337" s="190">
        <v>811292</v>
      </c>
      <c r="B337" s="190" t="s">
        <v>5279</v>
      </c>
      <c r="C337" s="190" t="s">
        <v>92</v>
      </c>
      <c r="D337" s="190" t="s">
        <v>176</v>
      </c>
      <c r="E337" s="190" t="s">
        <v>142</v>
      </c>
      <c r="F337" s="193">
        <v>33999</v>
      </c>
      <c r="G337" s="190" t="s">
        <v>245</v>
      </c>
      <c r="H337" s="190" t="s">
        <v>824</v>
      </c>
      <c r="I337" s="190" t="s">
        <v>58</v>
      </c>
      <c r="Q337" s="190">
        <v>2000</v>
      </c>
      <c r="S337" s="190" t="s">
        <v>6148</v>
      </c>
      <c r="T337" s="190" t="s">
        <v>6148</v>
      </c>
      <c r="U337" s="190" t="s">
        <v>6148</v>
      </c>
      <c r="V337" s="190" t="s">
        <v>6148</v>
      </c>
      <c r="W337" s="190" t="s">
        <v>6148</v>
      </c>
      <c r="X337" s="190" t="s">
        <v>6149</v>
      </c>
    </row>
    <row r="338" spans="1:24" ht="17.25" customHeight="1" x14ac:dyDescent="0.2">
      <c r="A338" s="190">
        <v>810435</v>
      </c>
      <c r="B338" s="190" t="s">
        <v>4935</v>
      </c>
      <c r="C338" s="190" t="s">
        <v>132</v>
      </c>
      <c r="D338" s="190" t="s">
        <v>171</v>
      </c>
      <c r="E338" s="190" t="s">
        <v>142</v>
      </c>
      <c r="F338" s="193">
        <v>34000</v>
      </c>
      <c r="G338" s="190" t="s">
        <v>827</v>
      </c>
      <c r="H338" s="190" t="s">
        <v>824</v>
      </c>
      <c r="I338" s="190" t="s">
        <v>58</v>
      </c>
      <c r="Q338" s="190">
        <v>2000</v>
      </c>
      <c r="S338" s="190" t="s">
        <v>6148</v>
      </c>
      <c r="T338" s="190" t="s">
        <v>6148</v>
      </c>
      <c r="U338" s="190" t="s">
        <v>6148</v>
      </c>
      <c r="V338" s="190" t="s">
        <v>6148</v>
      </c>
      <c r="W338" s="190" t="s">
        <v>6148</v>
      </c>
      <c r="X338" s="190" t="s">
        <v>6149</v>
      </c>
    </row>
    <row r="339" spans="1:24" ht="17.25" customHeight="1" x14ac:dyDescent="0.2">
      <c r="A339" s="190">
        <v>808401</v>
      </c>
      <c r="B339" s="190" t="s">
        <v>4555</v>
      </c>
      <c r="C339" s="190" t="s">
        <v>5828</v>
      </c>
      <c r="D339" s="190" t="s">
        <v>5829</v>
      </c>
      <c r="E339" s="190" t="s">
        <v>142</v>
      </c>
      <c r="F339" s="193">
        <v>34088</v>
      </c>
      <c r="G339" s="190" t="s">
        <v>244</v>
      </c>
      <c r="H339" s="190" t="s">
        <v>824</v>
      </c>
      <c r="I339" s="190" t="s">
        <v>58</v>
      </c>
      <c r="Q339" s="190">
        <v>2000</v>
      </c>
      <c r="S339" s="190" t="s">
        <v>6148</v>
      </c>
      <c r="T339" s="190" t="s">
        <v>6148</v>
      </c>
      <c r="U339" s="190" t="s">
        <v>6148</v>
      </c>
      <c r="V339" s="190" t="s">
        <v>6148</v>
      </c>
      <c r="W339" s="190" t="s">
        <v>6148</v>
      </c>
      <c r="X339" s="190" t="s">
        <v>6149</v>
      </c>
    </row>
    <row r="340" spans="1:24" ht="17.25" customHeight="1" x14ac:dyDescent="0.2">
      <c r="A340" s="190">
        <v>810120</v>
      </c>
      <c r="B340" s="190" t="s">
        <v>4863</v>
      </c>
      <c r="C340" s="190" t="s">
        <v>5711</v>
      </c>
      <c r="D340" s="190" t="s">
        <v>429</v>
      </c>
      <c r="E340" s="190" t="s">
        <v>142</v>
      </c>
      <c r="F340" s="193">
        <v>34103</v>
      </c>
      <c r="G340" s="190" t="s">
        <v>244</v>
      </c>
      <c r="H340" s="190" t="s">
        <v>824</v>
      </c>
      <c r="I340" s="190" t="s">
        <v>58</v>
      </c>
      <c r="Q340" s="190">
        <v>2000</v>
      </c>
      <c r="S340" s="190" t="s">
        <v>6148</v>
      </c>
      <c r="T340" s="190" t="s">
        <v>6148</v>
      </c>
      <c r="U340" s="190" t="s">
        <v>6148</v>
      </c>
      <c r="V340" s="190" t="s">
        <v>6148</v>
      </c>
      <c r="W340" s="190" t="s">
        <v>6148</v>
      </c>
      <c r="X340" s="190" t="s">
        <v>6149</v>
      </c>
    </row>
    <row r="341" spans="1:24" ht="17.25" customHeight="1" x14ac:dyDescent="0.2">
      <c r="A341" s="190">
        <v>811577</v>
      </c>
      <c r="B341" s="190" t="s">
        <v>5449</v>
      </c>
      <c r="C341" s="190" t="s">
        <v>63</v>
      </c>
      <c r="D341" s="190" t="s">
        <v>1089</v>
      </c>
      <c r="E341" s="190" t="s">
        <v>142</v>
      </c>
      <c r="F341" s="193">
        <v>34140</v>
      </c>
      <c r="G341" s="190" t="s">
        <v>244</v>
      </c>
      <c r="H341" s="190" t="s">
        <v>824</v>
      </c>
      <c r="I341" s="190" t="s">
        <v>58</v>
      </c>
      <c r="Q341" s="190">
        <v>2000</v>
      </c>
      <c r="S341" s="190" t="s">
        <v>6148</v>
      </c>
      <c r="T341" s="190" t="s">
        <v>6148</v>
      </c>
      <c r="U341" s="190" t="s">
        <v>6148</v>
      </c>
      <c r="V341" s="190" t="s">
        <v>6148</v>
      </c>
      <c r="W341" s="190" t="s">
        <v>6148</v>
      </c>
      <c r="X341" s="190" t="s">
        <v>6149</v>
      </c>
    </row>
    <row r="342" spans="1:24" ht="17.25" customHeight="1" x14ac:dyDescent="0.2">
      <c r="A342" s="190">
        <v>811561</v>
      </c>
      <c r="B342" s="190" t="s">
        <v>5439</v>
      </c>
      <c r="C342" s="190" t="s">
        <v>524</v>
      </c>
      <c r="D342" s="190" t="s">
        <v>197</v>
      </c>
      <c r="E342" s="190" t="s">
        <v>142</v>
      </c>
      <c r="F342" s="193">
        <v>34211</v>
      </c>
      <c r="G342" s="190" t="s">
        <v>244</v>
      </c>
      <c r="H342" s="190" t="s">
        <v>824</v>
      </c>
      <c r="I342" s="190" t="s">
        <v>58</v>
      </c>
      <c r="Q342" s="190">
        <v>2000</v>
      </c>
      <c r="S342" s="190" t="s">
        <v>6148</v>
      </c>
      <c r="T342" s="190" t="s">
        <v>6148</v>
      </c>
      <c r="U342" s="190" t="s">
        <v>6148</v>
      </c>
      <c r="V342" s="190" t="s">
        <v>6148</v>
      </c>
      <c r="W342" s="190" t="s">
        <v>6148</v>
      </c>
      <c r="X342" s="190" t="s">
        <v>6149</v>
      </c>
    </row>
    <row r="343" spans="1:24" ht="17.25" customHeight="1" x14ac:dyDescent="0.2">
      <c r="A343" s="190">
        <v>811555</v>
      </c>
      <c r="B343" s="190" t="s">
        <v>5436</v>
      </c>
      <c r="C343" s="190" t="s">
        <v>452</v>
      </c>
      <c r="D343" s="190" t="s">
        <v>729</v>
      </c>
      <c r="E343" s="190" t="s">
        <v>142</v>
      </c>
      <c r="F343" s="193">
        <v>34239</v>
      </c>
      <c r="G343" s="190" t="s">
        <v>244</v>
      </c>
      <c r="H343" s="190" t="s">
        <v>824</v>
      </c>
      <c r="I343" s="190" t="s">
        <v>58</v>
      </c>
      <c r="Q343" s="190">
        <v>2000</v>
      </c>
      <c r="S343" s="190" t="s">
        <v>6148</v>
      </c>
      <c r="T343" s="190" t="s">
        <v>6148</v>
      </c>
      <c r="U343" s="190" t="s">
        <v>6148</v>
      </c>
      <c r="V343" s="190" t="s">
        <v>6148</v>
      </c>
      <c r="W343" s="190" t="s">
        <v>6148</v>
      </c>
      <c r="X343" s="190" t="s">
        <v>6149</v>
      </c>
    </row>
    <row r="344" spans="1:24" ht="17.25" customHeight="1" x14ac:dyDescent="0.2">
      <c r="A344" s="190">
        <v>810232</v>
      </c>
      <c r="B344" s="190" t="s">
        <v>4892</v>
      </c>
      <c r="C344" s="190" t="s">
        <v>5931</v>
      </c>
      <c r="D344" s="190" t="s">
        <v>169</v>
      </c>
      <c r="E344" s="190" t="s">
        <v>142</v>
      </c>
      <c r="F344" s="193">
        <v>34265</v>
      </c>
      <c r="G344" s="190" t="s">
        <v>244</v>
      </c>
      <c r="H344" s="190" t="s">
        <v>824</v>
      </c>
      <c r="I344" s="190" t="s">
        <v>58</v>
      </c>
      <c r="Q344" s="190">
        <v>2000</v>
      </c>
      <c r="S344" s="190" t="s">
        <v>6148</v>
      </c>
      <c r="T344" s="190" t="s">
        <v>6148</v>
      </c>
      <c r="U344" s="190" t="s">
        <v>6148</v>
      </c>
      <c r="V344" s="190" t="s">
        <v>6148</v>
      </c>
      <c r="W344" s="190" t="s">
        <v>6148</v>
      </c>
      <c r="X344" s="190" t="s">
        <v>6149</v>
      </c>
    </row>
    <row r="345" spans="1:24" ht="17.25" customHeight="1" x14ac:dyDescent="0.2">
      <c r="A345" s="190">
        <v>810843</v>
      </c>
      <c r="B345" s="190" t="s">
        <v>5003</v>
      </c>
      <c r="C345" s="190" t="s">
        <v>444</v>
      </c>
      <c r="D345" s="190" t="s">
        <v>181</v>
      </c>
      <c r="E345" s="190" t="s">
        <v>142</v>
      </c>
      <c r="F345" s="193">
        <v>34308</v>
      </c>
      <c r="G345" s="190" t="s">
        <v>244</v>
      </c>
      <c r="H345" s="190" t="s">
        <v>825</v>
      </c>
      <c r="I345" s="190" t="s">
        <v>58</v>
      </c>
      <c r="Q345" s="190">
        <v>2000</v>
      </c>
      <c r="S345" s="190" t="s">
        <v>6148</v>
      </c>
      <c r="T345" s="190" t="s">
        <v>6148</v>
      </c>
      <c r="U345" s="190" t="s">
        <v>6148</v>
      </c>
      <c r="V345" s="190" t="s">
        <v>6148</v>
      </c>
      <c r="W345" s="190" t="s">
        <v>6148</v>
      </c>
      <c r="X345" s="190" t="s">
        <v>6149</v>
      </c>
    </row>
    <row r="346" spans="1:24" ht="17.25" customHeight="1" x14ac:dyDescent="0.2">
      <c r="A346" s="190">
        <v>811360</v>
      </c>
      <c r="B346" s="190" t="s">
        <v>5318</v>
      </c>
      <c r="C346" s="190" t="s">
        <v>405</v>
      </c>
      <c r="D346" s="190" t="s">
        <v>385</v>
      </c>
      <c r="E346" s="190" t="s">
        <v>142</v>
      </c>
      <c r="F346" s="193">
        <v>34336</v>
      </c>
      <c r="G346" s="190" t="s">
        <v>827</v>
      </c>
      <c r="H346" s="190" t="s">
        <v>824</v>
      </c>
      <c r="I346" s="190" t="s">
        <v>58</v>
      </c>
      <c r="Q346" s="190">
        <v>2000</v>
      </c>
      <c r="S346" s="190" t="s">
        <v>6148</v>
      </c>
      <c r="T346" s="190" t="s">
        <v>6148</v>
      </c>
      <c r="U346" s="190" t="s">
        <v>6148</v>
      </c>
      <c r="V346" s="190" t="s">
        <v>6148</v>
      </c>
      <c r="W346" s="190" t="s">
        <v>6148</v>
      </c>
      <c r="X346" s="190" t="s">
        <v>6149</v>
      </c>
    </row>
    <row r="347" spans="1:24" ht="17.25" customHeight="1" x14ac:dyDescent="0.2">
      <c r="A347" s="190">
        <v>811308</v>
      </c>
      <c r="B347" s="190" t="s">
        <v>5287</v>
      </c>
      <c r="C347" s="190" t="s">
        <v>361</v>
      </c>
      <c r="D347" s="190" t="s">
        <v>1046</v>
      </c>
      <c r="E347" s="190" t="s">
        <v>142</v>
      </c>
      <c r="F347" s="193">
        <v>34338</v>
      </c>
      <c r="G347" s="190" t="s">
        <v>244</v>
      </c>
      <c r="H347" s="190" t="s">
        <v>824</v>
      </c>
      <c r="I347" s="190" t="s">
        <v>58</v>
      </c>
      <c r="Q347" s="190">
        <v>2000</v>
      </c>
      <c r="S347" s="190" t="s">
        <v>6148</v>
      </c>
      <c r="T347" s="190" t="s">
        <v>6148</v>
      </c>
      <c r="U347" s="190" t="s">
        <v>6148</v>
      </c>
      <c r="V347" s="190" t="s">
        <v>6148</v>
      </c>
      <c r="W347" s="190" t="s">
        <v>6148</v>
      </c>
      <c r="X347" s="190" t="s">
        <v>6149</v>
      </c>
    </row>
    <row r="348" spans="1:24" ht="17.25" customHeight="1" x14ac:dyDescent="0.2">
      <c r="A348" s="190">
        <v>808025</v>
      </c>
      <c r="B348" s="190" t="s">
        <v>4507</v>
      </c>
      <c r="C348" s="190" t="s">
        <v>354</v>
      </c>
      <c r="D348" s="190" t="s">
        <v>565</v>
      </c>
      <c r="E348" s="190" t="s">
        <v>142</v>
      </c>
      <c r="F348" s="193">
        <v>34340</v>
      </c>
      <c r="G348" s="190" t="s">
        <v>244</v>
      </c>
      <c r="H348" s="190" t="s">
        <v>824</v>
      </c>
      <c r="I348" s="190" t="s">
        <v>58</v>
      </c>
      <c r="Q348" s="190">
        <v>2000</v>
      </c>
      <c r="S348" s="190" t="s">
        <v>6148</v>
      </c>
      <c r="T348" s="190" t="s">
        <v>6148</v>
      </c>
      <c r="U348" s="190" t="s">
        <v>6148</v>
      </c>
      <c r="V348" s="190" t="s">
        <v>6148</v>
      </c>
      <c r="W348" s="190" t="s">
        <v>6148</v>
      </c>
      <c r="X348" s="190" t="s">
        <v>6149</v>
      </c>
    </row>
    <row r="349" spans="1:24" ht="17.25" customHeight="1" x14ac:dyDescent="0.2">
      <c r="A349" s="190">
        <v>810844</v>
      </c>
      <c r="B349" s="190" t="s">
        <v>5004</v>
      </c>
      <c r="C349" s="190" t="s">
        <v>102</v>
      </c>
      <c r="D349" s="190" t="s">
        <v>91</v>
      </c>
      <c r="E349" s="190" t="s">
        <v>142</v>
      </c>
      <c r="F349" s="193">
        <v>34425</v>
      </c>
      <c r="G349" s="190" t="s">
        <v>244</v>
      </c>
      <c r="H349" s="190" t="s">
        <v>824</v>
      </c>
      <c r="I349" s="190" t="s">
        <v>58</v>
      </c>
      <c r="Q349" s="190">
        <v>2000</v>
      </c>
      <c r="S349" s="190" t="s">
        <v>6148</v>
      </c>
      <c r="T349" s="190" t="s">
        <v>6148</v>
      </c>
      <c r="U349" s="190" t="s">
        <v>6148</v>
      </c>
      <c r="V349" s="190" t="s">
        <v>6148</v>
      </c>
      <c r="W349" s="190" t="s">
        <v>6148</v>
      </c>
      <c r="X349" s="190" t="s">
        <v>6149</v>
      </c>
    </row>
    <row r="350" spans="1:24" ht="17.25" customHeight="1" x14ac:dyDescent="0.2">
      <c r="A350" s="190">
        <v>811036</v>
      </c>
      <c r="B350" s="190" t="s">
        <v>5125</v>
      </c>
      <c r="C350" s="190" t="s">
        <v>482</v>
      </c>
      <c r="D350" s="190" t="s">
        <v>230</v>
      </c>
      <c r="E350" s="190" t="s">
        <v>142</v>
      </c>
      <c r="F350" s="193">
        <v>34431</v>
      </c>
      <c r="G350" s="190" t="s">
        <v>1004</v>
      </c>
      <c r="H350" s="190" t="s">
        <v>824</v>
      </c>
      <c r="I350" s="190" t="s">
        <v>58</v>
      </c>
      <c r="Q350" s="190">
        <v>2000</v>
      </c>
      <c r="S350" s="190" t="s">
        <v>6148</v>
      </c>
      <c r="T350" s="190" t="s">
        <v>6148</v>
      </c>
      <c r="U350" s="190" t="s">
        <v>6148</v>
      </c>
      <c r="V350" s="190" t="s">
        <v>6148</v>
      </c>
      <c r="W350" s="190" t="s">
        <v>6148</v>
      </c>
      <c r="X350" s="190" t="s">
        <v>6149</v>
      </c>
    </row>
    <row r="351" spans="1:24" ht="17.25" customHeight="1" x14ac:dyDescent="0.2">
      <c r="A351" s="190">
        <v>809492</v>
      </c>
      <c r="B351" s="190" t="s">
        <v>4735</v>
      </c>
      <c r="C351" s="190" t="s">
        <v>115</v>
      </c>
      <c r="D351" s="190" t="s">
        <v>203</v>
      </c>
      <c r="E351" s="190" t="s">
        <v>142</v>
      </c>
      <c r="F351" s="193">
        <v>34457</v>
      </c>
      <c r="G351" s="190" t="s">
        <v>827</v>
      </c>
      <c r="H351" s="190" t="s">
        <v>825</v>
      </c>
      <c r="I351" s="190" t="s">
        <v>58</v>
      </c>
      <c r="Q351" s="190">
        <v>2000</v>
      </c>
      <c r="S351" s="190" t="s">
        <v>6148</v>
      </c>
      <c r="T351" s="190" t="s">
        <v>6148</v>
      </c>
      <c r="U351" s="190" t="s">
        <v>6148</v>
      </c>
      <c r="V351" s="190" t="s">
        <v>6148</v>
      </c>
      <c r="W351" s="190" t="s">
        <v>6148</v>
      </c>
      <c r="X351" s="190" t="s">
        <v>6149</v>
      </c>
    </row>
    <row r="352" spans="1:24" ht="17.25" customHeight="1" x14ac:dyDescent="0.2">
      <c r="A352" s="190">
        <v>811260</v>
      </c>
      <c r="B352" s="190" t="s">
        <v>4713</v>
      </c>
      <c r="C352" s="190" t="s">
        <v>3333</v>
      </c>
      <c r="D352" s="190" t="s">
        <v>331</v>
      </c>
      <c r="E352" s="190" t="s">
        <v>142</v>
      </c>
      <c r="F352" s="193">
        <v>34503</v>
      </c>
      <c r="G352" s="190" t="s">
        <v>244</v>
      </c>
      <c r="H352" s="190" t="s">
        <v>824</v>
      </c>
      <c r="I352" s="190" t="s">
        <v>58</v>
      </c>
      <c r="Q352" s="190">
        <v>2000</v>
      </c>
      <c r="S352" s="190" t="s">
        <v>6148</v>
      </c>
      <c r="T352" s="190" t="s">
        <v>6148</v>
      </c>
      <c r="U352" s="190" t="s">
        <v>6148</v>
      </c>
      <c r="V352" s="190" t="s">
        <v>6148</v>
      </c>
      <c r="W352" s="190" t="s">
        <v>6148</v>
      </c>
      <c r="X352" s="190" t="s">
        <v>6149</v>
      </c>
    </row>
    <row r="353" spans="1:24" ht="17.25" customHeight="1" x14ac:dyDescent="0.2">
      <c r="A353" s="190">
        <v>811006</v>
      </c>
      <c r="B353" s="190" t="s">
        <v>5102</v>
      </c>
      <c r="C353" s="190" t="s">
        <v>62</v>
      </c>
      <c r="D353" s="190" t="s">
        <v>376</v>
      </c>
      <c r="E353" s="190" t="s">
        <v>142</v>
      </c>
      <c r="F353" s="193">
        <v>34516</v>
      </c>
      <c r="G353" s="190" t="s">
        <v>5991</v>
      </c>
      <c r="H353" s="190" t="s">
        <v>824</v>
      </c>
      <c r="I353" s="190" t="s">
        <v>58</v>
      </c>
      <c r="Q353" s="190">
        <v>2000</v>
      </c>
      <c r="S353" s="190" t="s">
        <v>6148</v>
      </c>
      <c r="T353" s="190" t="s">
        <v>6148</v>
      </c>
      <c r="U353" s="190" t="s">
        <v>6148</v>
      </c>
      <c r="V353" s="190" t="s">
        <v>6148</v>
      </c>
      <c r="W353" s="190" t="s">
        <v>6148</v>
      </c>
      <c r="X353" s="190" t="s">
        <v>6149</v>
      </c>
    </row>
    <row r="354" spans="1:24" ht="17.25" customHeight="1" x14ac:dyDescent="0.2">
      <c r="A354" s="190">
        <v>811757</v>
      </c>
      <c r="B354" s="190" t="s">
        <v>5566</v>
      </c>
      <c r="C354" s="190" t="s">
        <v>81</v>
      </c>
      <c r="D354" s="190" t="s">
        <v>6132</v>
      </c>
      <c r="E354" s="190" t="s">
        <v>142</v>
      </c>
      <c r="F354" s="193">
        <v>34552</v>
      </c>
      <c r="G354" s="190" t="s">
        <v>1166</v>
      </c>
      <c r="H354" s="190" t="s">
        <v>824</v>
      </c>
      <c r="I354" s="190" t="s">
        <v>58</v>
      </c>
      <c r="Q354" s="190">
        <v>2000</v>
      </c>
      <c r="S354" s="190" t="s">
        <v>6148</v>
      </c>
      <c r="T354" s="190" t="s">
        <v>6148</v>
      </c>
      <c r="U354" s="190" t="s">
        <v>6148</v>
      </c>
      <c r="V354" s="190" t="s">
        <v>6148</v>
      </c>
      <c r="W354" s="190" t="s">
        <v>6148</v>
      </c>
      <c r="X354" s="190" t="s">
        <v>6149</v>
      </c>
    </row>
    <row r="355" spans="1:24" ht="17.25" customHeight="1" x14ac:dyDescent="0.2">
      <c r="A355" s="190">
        <v>805933</v>
      </c>
      <c r="B355" s="190" t="s">
        <v>4313</v>
      </c>
      <c r="C355" s="190" t="s">
        <v>408</v>
      </c>
      <c r="D355" s="190" t="s">
        <v>5764</v>
      </c>
      <c r="E355" s="190" t="s">
        <v>142</v>
      </c>
      <c r="F355" s="193">
        <v>34558</v>
      </c>
      <c r="G355" s="190" t="s">
        <v>1152</v>
      </c>
      <c r="H355" s="190" t="s">
        <v>824</v>
      </c>
      <c r="I355" s="190" t="s">
        <v>58</v>
      </c>
      <c r="Q355" s="190">
        <v>2000</v>
      </c>
      <c r="S355" s="190" t="s">
        <v>6148</v>
      </c>
      <c r="T355" s="190" t="s">
        <v>6148</v>
      </c>
      <c r="U355" s="190" t="s">
        <v>6148</v>
      </c>
      <c r="V355" s="190" t="s">
        <v>6148</v>
      </c>
      <c r="W355" s="190" t="s">
        <v>6148</v>
      </c>
      <c r="X355" s="190" t="s">
        <v>6149</v>
      </c>
    </row>
    <row r="356" spans="1:24" ht="17.25" customHeight="1" x14ac:dyDescent="0.2">
      <c r="A356" s="190">
        <v>811535</v>
      </c>
      <c r="B356" s="190" t="s">
        <v>5425</v>
      </c>
      <c r="C356" s="190" t="s">
        <v>59</v>
      </c>
      <c r="D356" s="190" t="s">
        <v>178</v>
      </c>
      <c r="E356" s="190" t="s">
        <v>142</v>
      </c>
      <c r="F356" s="193">
        <v>34564</v>
      </c>
      <c r="G356" s="190" t="s">
        <v>1256</v>
      </c>
      <c r="H356" s="190" t="s">
        <v>824</v>
      </c>
      <c r="I356" s="190" t="s">
        <v>58</v>
      </c>
      <c r="Q356" s="190">
        <v>2000</v>
      </c>
      <c r="S356" s="190" t="s">
        <v>6148</v>
      </c>
      <c r="T356" s="190" t="s">
        <v>6148</v>
      </c>
      <c r="U356" s="190" t="s">
        <v>6148</v>
      </c>
      <c r="V356" s="190" t="s">
        <v>6148</v>
      </c>
      <c r="W356" s="190" t="s">
        <v>6148</v>
      </c>
      <c r="X356" s="190" t="s">
        <v>6149</v>
      </c>
    </row>
    <row r="357" spans="1:24" ht="17.25" customHeight="1" x14ac:dyDescent="0.2">
      <c r="A357" s="190">
        <v>809594</v>
      </c>
      <c r="B357" s="190" t="s">
        <v>4755</v>
      </c>
      <c r="C357" s="190" t="s">
        <v>87</v>
      </c>
      <c r="D357" s="190" t="s">
        <v>173</v>
      </c>
      <c r="E357" s="190" t="s">
        <v>142</v>
      </c>
      <c r="F357" s="193">
        <v>34613</v>
      </c>
      <c r="G357" s="190" t="s">
        <v>244</v>
      </c>
      <c r="H357" s="190" t="s">
        <v>824</v>
      </c>
      <c r="I357" s="190" t="s">
        <v>58</v>
      </c>
      <c r="Q357" s="190">
        <v>2000</v>
      </c>
      <c r="S357" s="190" t="s">
        <v>6148</v>
      </c>
      <c r="T357" s="190" t="s">
        <v>6148</v>
      </c>
      <c r="U357" s="190" t="s">
        <v>6148</v>
      </c>
      <c r="V357" s="190" t="s">
        <v>6148</v>
      </c>
      <c r="W357" s="190" t="s">
        <v>6148</v>
      </c>
      <c r="X357" s="190" t="s">
        <v>6149</v>
      </c>
    </row>
    <row r="358" spans="1:24" ht="17.25" customHeight="1" x14ac:dyDescent="0.2">
      <c r="A358" s="190">
        <v>811088</v>
      </c>
      <c r="B358" s="190" t="s">
        <v>4653</v>
      </c>
      <c r="C358" s="190" t="s">
        <v>356</v>
      </c>
      <c r="D358" s="190" t="s">
        <v>162</v>
      </c>
      <c r="E358" s="190" t="s">
        <v>142</v>
      </c>
      <c r="F358" s="193">
        <v>34700</v>
      </c>
      <c r="G358" s="190" t="s">
        <v>250</v>
      </c>
      <c r="H358" s="190" t="s">
        <v>824</v>
      </c>
      <c r="I358" s="190" t="s">
        <v>58</v>
      </c>
      <c r="Q358" s="190">
        <v>2000</v>
      </c>
      <c r="S358" s="190" t="s">
        <v>6148</v>
      </c>
      <c r="T358" s="190" t="s">
        <v>6148</v>
      </c>
      <c r="U358" s="190" t="s">
        <v>6148</v>
      </c>
      <c r="V358" s="190" t="s">
        <v>6148</v>
      </c>
      <c r="W358" s="190" t="s">
        <v>6148</v>
      </c>
      <c r="X358" s="190" t="s">
        <v>6149</v>
      </c>
    </row>
    <row r="359" spans="1:24" ht="17.25" customHeight="1" x14ac:dyDescent="0.2">
      <c r="A359" s="190">
        <v>805068</v>
      </c>
      <c r="B359" s="190" t="s">
        <v>4262</v>
      </c>
      <c r="C359" s="190" t="s">
        <v>5747</v>
      </c>
      <c r="D359" s="190" t="s">
        <v>191</v>
      </c>
      <c r="E359" s="190" t="s">
        <v>142</v>
      </c>
      <c r="F359" s="193">
        <v>34700</v>
      </c>
      <c r="G359" s="190" t="s">
        <v>244</v>
      </c>
      <c r="H359" s="190" t="s">
        <v>824</v>
      </c>
      <c r="I359" s="190" t="s">
        <v>58</v>
      </c>
      <c r="Q359" s="190">
        <v>2000</v>
      </c>
      <c r="S359" s="190" t="s">
        <v>6148</v>
      </c>
      <c r="T359" s="190" t="s">
        <v>6148</v>
      </c>
      <c r="U359" s="190" t="s">
        <v>6148</v>
      </c>
      <c r="V359" s="190" t="s">
        <v>6148</v>
      </c>
      <c r="W359" s="190" t="s">
        <v>6148</v>
      </c>
      <c r="X359" s="190" t="s">
        <v>6149</v>
      </c>
    </row>
    <row r="360" spans="1:24" ht="17.25" customHeight="1" x14ac:dyDescent="0.2">
      <c r="A360" s="190">
        <v>811575</v>
      </c>
      <c r="B360" s="190" t="s">
        <v>5448</v>
      </c>
      <c r="C360" s="190" t="s">
        <v>6090</v>
      </c>
      <c r="D360" s="190" t="s">
        <v>198</v>
      </c>
      <c r="E360" s="190" t="s">
        <v>142</v>
      </c>
      <c r="F360" s="193">
        <v>34700</v>
      </c>
      <c r="G360" s="190" t="s">
        <v>244</v>
      </c>
      <c r="H360" s="190" t="s">
        <v>824</v>
      </c>
      <c r="I360" s="190" t="s">
        <v>58</v>
      </c>
      <c r="Q360" s="190">
        <v>2000</v>
      </c>
      <c r="S360" s="190" t="s">
        <v>6148</v>
      </c>
      <c r="T360" s="190" t="s">
        <v>6148</v>
      </c>
      <c r="U360" s="190" t="s">
        <v>6148</v>
      </c>
      <c r="V360" s="190" t="s">
        <v>6148</v>
      </c>
      <c r="W360" s="190" t="s">
        <v>6148</v>
      </c>
      <c r="X360" s="190" t="s">
        <v>6149</v>
      </c>
    </row>
    <row r="361" spans="1:24" ht="17.25" customHeight="1" x14ac:dyDescent="0.2">
      <c r="A361" s="190">
        <v>811618</v>
      </c>
      <c r="B361" s="190" t="s">
        <v>5477</v>
      </c>
      <c r="C361" s="190" t="s">
        <v>547</v>
      </c>
      <c r="D361" s="190" t="s">
        <v>164</v>
      </c>
      <c r="E361" s="190" t="s">
        <v>142</v>
      </c>
      <c r="F361" s="193">
        <v>34700</v>
      </c>
      <c r="G361" s="190" t="s">
        <v>244</v>
      </c>
      <c r="H361" s="190" t="s">
        <v>824</v>
      </c>
      <c r="I361" s="190" t="s">
        <v>58</v>
      </c>
      <c r="Q361" s="190">
        <v>2000</v>
      </c>
      <c r="S361" s="190" t="s">
        <v>6148</v>
      </c>
      <c r="T361" s="190" t="s">
        <v>6148</v>
      </c>
      <c r="U361" s="190" t="s">
        <v>6148</v>
      </c>
      <c r="V361" s="190" t="s">
        <v>6148</v>
      </c>
      <c r="W361" s="190" t="s">
        <v>6148</v>
      </c>
      <c r="X361" s="190" t="s">
        <v>6149</v>
      </c>
    </row>
    <row r="362" spans="1:24" ht="17.25" customHeight="1" x14ac:dyDescent="0.2">
      <c r="A362" s="190">
        <v>811479</v>
      </c>
      <c r="B362" s="190" t="s">
        <v>1132</v>
      </c>
      <c r="C362" s="190" t="s">
        <v>682</v>
      </c>
      <c r="D362" s="190" t="s">
        <v>216</v>
      </c>
      <c r="E362" s="190" t="s">
        <v>142</v>
      </c>
      <c r="F362" s="193">
        <v>34703</v>
      </c>
      <c r="G362" s="190" t="s">
        <v>244</v>
      </c>
      <c r="H362" s="190" t="s">
        <v>824</v>
      </c>
      <c r="I362" s="190" t="s">
        <v>58</v>
      </c>
      <c r="Q362" s="190">
        <v>2000</v>
      </c>
      <c r="S362" s="190" t="s">
        <v>6148</v>
      </c>
      <c r="T362" s="190" t="s">
        <v>6148</v>
      </c>
      <c r="U362" s="190" t="s">
        <v>6148</v>
      </c>
      <c r="V362" s="190" t="s">
        <v>6148</v>
      </c>
      <c r="W362" s="190" t="s">
        <v>6148</v>
      </c>
      <c r="X362" s="190" t="s">
        <v>6149</v>
      </c>
    </row>
    <row r="363" spans="1:24" ht="17.25" customHeight="1" x14ac:dyDescent="0.2">
      <c r="A363" s="190">
        <v>803320</v>
      </c>
      <c r="B363" s="190" t="s">
        <v>4199</v>
      </c>
      <c r="C363" s="190" t="s">
        <v>132</v>
      </c>
      <c r="D363" s="190" t="s">
        <v>413</v>
      </c>
      <c r="E363" s="190" t="s">
        <v>142</v>
      </c>
      <c r="F363" s="193">
        <v>34709</v>
      </c>
      <c r="G363" s="190" t="s">
        <v>244</v>
      </c>
      <c r="H363" s="190" t="s">
        <v>824</v>
      </c>
      <c r="I363" s="190" t="s">
        <v>58</v>
      </c>
      <c r="Q363" s="190">
        <v>2000</v>
      </c>
      <c r="S363" s="190" t="s">
        <v>6148</v>
      </c>
      <c r="T363" s="190" t="s">
        <v>6148</v>
      </c>
      <c r="U363" s="190" t="s">
        <v>6148</v>
      </c>
      <c r="V363" s="190" t="s">
        <v>6148</v>
      </c>
      <c r="W363" s="190" t="s">
        <v>6148</v>
      </c>
      <c r="X363" s="190" t="s">
        <v>6149</v>
      </c>
    </row>
    <row r="364" spans="1:24" ht="17.25" customHeight="1" x14ac:dyDescent="0.2">
      <c r="A364" s="190">
        <v>809216</v>
      </c>
      <c r="B364" s="190" t="s">
        <v>4687</v>
      </c>
      <c r="C364" s="190" t="s">
        <v>61</v>
      </c>
      <c r="D364" s="190" t="s">
        <v>198</v>
      </c>
      <c r="E364" s="190" t="s">
        <v>142</v>
      </c>
      <c r="F364" s="193">
        <v>34719</v>
      </c>
      <c r="G364" s="190" t="s">
        <v>827</v>
      </c>
      <c r="H364" s="190" t="s">
        <v>824</v>
      </c>
      <c r="I364" s="190" t="s">
        <v>58</v>
      </c>
      <c r="Q364" s="190">
        <v>2000</v>
      </c>
      <c r="S364" s="190" t="s">
        <v>6148</v>
      </c>
      <c r="T364" s="190" t="s">
        <v>6148</v>
      </c>
      <c r="U364" s="190" t="s">
        <v>6148</v>
      </c>
      <c r="V364" s="190" t="s">
        <v>6148</v>
      </c>
      <c r="W364" s="190" t="s">
        <v>6148</v>
      </c>
      <c r="X364" s="190" t="s">
        <v>6149</v>
      </c>
    </row>
    <row r="365" spans="1:24" ht="17.25" customHeight="1" x14ac:dyDescent="0.2">
      <c r="A365" s="190">
        <v>805196</v>
      </c>
      <c r="B365" s="190" t="s">
        <v>4269</v>
      </c>
      <c r="C365" s="190" t="s">
        <v>647</v>
      </c>
      <c r="D365" s="190" t="s">
        <v>5748</v>
      </c>
      <c r="E365" s="190" t="s">
        <v>142</v>
      </c>
      <c r="F365" s="193">
        <v>34733</v>
      </c>
      <c r="G365" s="190" t="s">
        <v>922</v>
      </c>
      <c r="H365" s="190" t="s">
        <v>825</v>
      </c>
      <c r="I365" s="190" t="s">
        <v>58</v>
      </c>
      <c r="Q365" s="190">
        <v>2000</v>
      </c>
      <c r="S365" s="190" t="s">
        <v>6148</v>
      </c>
      <c r="T365" s="190" t="s">
        <v>6148</v>
      </c>
      <c r="U365" s="190" t="s">
        <v>6148</v>
      </c>
      <c r="V365" s="190" t="s">
        <v>6148</v>
      </c>
      <c r="W365" s="190" t="s">
        <v>6148</v>
      </c>
      <c r="X365" s="190" t="s">
        <v>6149</v>
      </c>
    </row>
    <row r="366" spans="1:24" ht="17.25" customHeight="1" x14ac:dyDescent="0.2">
      <c r="A366" s="190">
        <v>811483</v>
      </c>
      <c r="B366" s="190" t="s">
        <v>2087</v>
      </c>
      <c r="C366" s="190" t="s">
        <v>346</v>
      </c>
      <c r="D366" s="190" t="s">
        <v>4125</v>
      </c>
      <c r="E366" s="190" t="s">
        <v>142</v>
      </c>
      <c r="F366" s="193">
        <v>34754</v>
      </c>
      <c r="G366" s="190" t="s">
        <v>846</v>
      </c>
      <c r="H366" s="190" t="s">
        <v>824</v>
      </c>
      <c r="I366" s="190" t="s">
        <v>58</v>
      </c>
      <c r="Q366" s="190">
        <v>2000</v>
      </c>
      <c r="S366" s="190" t="s">
        <v>6148</v>
      </c>
      <c r="T366" s="190" t="s">
        <v>6148</v>
      </c>
      <c r="U366" s="190" t="s">
        <v>6148</v>
      </c>
      <c r="V366" s="190" t="s">
        <v>6148</v>
      </c>
      <c r="W366" s="190" t="s">
        <v>6148</v>
      </c>
      <c r="X366" s="190" t="s">
        <v>6149</v>
      </c>
    </row>
    <row r="367" spans="1:24" ht="17.25" customHeight="1" x14ac:dyDescent="0.2">
      <c r="A367" s="190">
        <v>810339</v>
      </c>
      <c r="B367" s="190" t="s">
        <v>4914</v>
      </c>
      <c r="C367" s="190" t="s">
        <v>63</v>
      </c>
      <c r="D367" s="190" t="s">
        <v>397</v>
      </c>
      <c r="E367" s="190" t="s">
        <v>142</v>
      </c>
      <c r="F367" s="193">
        <v>34833</v>
      </c>
      <c r="G367" s="190" t="s">
        <v>244</v>
      </c>
      <c r="H367" s="190" t="s">
        <v>824</v>
      </c>
      <c r="I367" s="190" t="s">
        <v>58</v>
      </c>
      <c r="Q367" s="190">
        <v>2000</v>
      </c>
      <c r="S367" s="190" t="s">
        <v>6148</v>
      </c>
      <c r="T367" s="190" t="s">
        <v>6148</v>
      </c>
      <c r="U367" s="190" t="s">
        <v>6148</v>
      </c>
      <c r="V367" s="190" t="s">
        <v>6148</v>
      </c>
      <c r="W367" s="190" t="s">
        <v>6148</v>
      </c>
      <c r="X367" s="190" t="s">
        <v>6149</v>
      </c>
    </row>
    <row r="368" spans="1:24" ht="17.25" customHeight="1" x14ac:dyDescent="0.2">
      <c r="A368" s="190">
        <v>805017</v>
      </c>
      <c r="B368" s="190" t="s">
        <v>4258</v>
      </c>
      <c r="C368" s="190" t="s">
        <v>338</v>
      </c>
      <c r="D368" s="190" t="s">
        <v>615</v>
      </c>
      <c r="E368" s="190" t="s">
        <v>142</v>
      </c>
      <c r="F368" s="193">
        <v>34874</v>
      </c>
      <c r="G368" s="190" t="s">
        <v>244</v>
      </c>
      <c r="H368" s="190" t="s">
        <v>824</v>
      </c>
      <c r="I368" s="190" t="s">
        <v>58</v>
      </c>
      <c r="Q368" s="190">
        <v>2000</v>
      </c>
      <c r="S368" s="190" t="s">
        <v>6148</v>
      </c>
      <c r="T368" s="190" t="s">
        <v>6148</v>
      </c>
      <c r="U368" s="190" t="s">
        <v>6148</v>
      </c>
      <c r="V368" s="190" t="s">
        <v>6148</v>
      </c>
      <c r="W368" s="190" t="s">
        <v>6148</v>
      </c>
      <c r="X368" s="190" t="s">
        <v>6149</v>
      </c>
    </row>
    <row r="369" spans="1:24" ht="17.25" customHeight="1" x14ac:dyDescent="0.2">
      <c r="A369" s="190">
        <v>810533</v>
      </c>
      <c r="B369" s="190" t="s">
        <v>4949</v>
      </c>
      <c r="C369" s="190" t="s">
        <v>72</v>
      </c>
      <c r="D369" s="190" t="s">
        <v>507</v>
      </c>
      <c r="E369" s="190" t="s">
        <v>142</v>
      </c>
      <c r="F369" s="193">
        <v>34886</v>
      </c>
      <c r="G369" s="190" t="s">
        <v>1225</v>
      </c>
      <c r="H369" s="190" t="s">
        <v>824</v>
      </c>
      <c r="I369" s="190" t="s">
        <v>58</v>
      </c>
      <c r="Q369" s="190">
        <v>2000</v>
      </c>
      <c r="S369" s="190" t="s">
        <v>6148</v>
      </c>
      <c r="T369" s="190" t="s">
        <v>6148</v>
      </c>
      <c r="U369" s="190" t="s">
        <v>6148</v>
      </c>
      <c r="V369" s="190" t="s">
        <v>6148</v>
      </c>
      <c r="W369" s="190" t="s">
        <v>6148</v>
      </c>
      <c r="X369" s="190" t="s">
        <v>6149</v>
      </c>
    </row>
    <row r="370" spans="1:24" ht="17.25" customHeight="1" x14ac:dyDescent="0.2">
      <c r="A370" s="190">
        <v>802996</v>
      </c>
      <c r="B370" s="190" t="s">
        <v>4194</v>
      </c>
      <c r="C370" s="190" t="s">
        <v>3926</v>
      </c>
      <c r="D370" s="190" t="s">
        <v>5631</v>
      </c>
      <c r="E370" s="190" t="s">
        <v>142</v>
      </c>
      <c r="F370" s="193">
        <v>34900</v>
      </c>
      <c r="G370" s="190" t="s">
        <v>247</v>
      </c>
      <c r="H370" s="190" t="s">
        <v>824</v>
      </c>
      <c r="I370" s="190" t="s">
        <v>58</v>
      </c>
      <c r="Q370" s="190">
        <v>2000</v>
      </c>
      <c r="S370" s="190" t="s">
        <v>6148</v>
      </c>
      <c r="T370" s="190" t="s">
        <v>6148</v>
      </c>
      <c r="U370" s="190" t="s">
        <v>6148</v>
      </c>
      <c r="V370" s="190" t="s">
        <v>6148</v>
      </c>
      <c r="W370" s="190" t="s">
        <v>6148</v>
      </c>
      <c r="X370" s="190" t="s">
        <v>6149</v>
      </c>
    </row>
    <row r="371" spans="1:24" ht="17.25" customHeight="1" x14ac:dyDescent="0.2">
      <c r="A371" s="190">
        <v>811710</v>
      </c>
      <c r="B371" s="190" t="s">
        <v>5536</v>
      </c>
      <c r="C371" s="190" t="s">
        <v>524</v>
      </c>
      <c r="D371" s="190" t="s">
        <v>6119</v>
      </c>
      <c r="E371" s="190" t="s">
        <v>142</v>
      </c>
      <c r="F371" s="193">
        <v>34943</v>
      </c>
      <c r="G371" s="190" t="s">
        <v>6120</v>
      </c>
      <c r="H371" s="190" t="s">
        <v>824</v>
      </c>
      <c r="I371" s="190" t="s">
        <v>58</v>
      </c>
      <c r="Q371" s="190">
        <v>2000</v>
      </c>
      <c r="S371" s="190" t="s">
        <v>6148</v>
      </c>
      <c r="T371" s="190" t="s">
        <v>6148</v>
      </c>
      <c r="U371" s="190" t="s">
        <v>6148</v>
      </c>
      <c r="V371" s="190" t="s">
        <v>6148</v>
      </c>
      <c r="W371" s="190" t="s">
        <v>6148</v>
      </c>
      <c r="X371" s="190" t="s">
        <v>6149</v>
      </c>
    </row>
    <row r="372" spans="1:24" ht="17.25" customHeight="1" x14ac:dyDescent="0.2">
      <c r="A372" s="190">
        <v>811619</v>
      </c>
      <c r="B372" s="190" t="s">
        <v>5478</v>
      </c>
      <c r="C372" s="190" t="s">
        <v>327</v>
      </c>
      <c r="D372" s="190" t="s">
        <v>196</v>
      </c>
      <c r="E372" s="190" t="s">
        <v>142</v>
      </c>
      <c r="F372" s="193">
        <v>34947</v>
      </c>
      <c r="G372" s="190" t="s">
        <v>863</v>
      </c>
      <c r="H372" s="190" t="s">
        <v>824</v>
      </c>
      <c r="I372" s="190" t="s">
        <v>58</v>
      </c>
      <c r="Q372" s="190">
        <v>2000</v>
      </c>
      <c r="S372" s="190" t="s">
        <v>6148</v>
      </c>
      <c r="T372" s="190" t="s">
        <v>6148</v>
      </c>
      <c r="U372" s="190" t="s">
        <v>6148</v>
      </c>
      <c r="V372" s="190" t="s">
        <v>6148</v>
      </c>
      <c r="W372" s="190" t="s">
        <v>6148</v>
      </c>
      <c r="X372" s="190" t="s">
        <v>6149</v>
      </c>
    </row>
    <row r="373" spans="1:24" ht="17.25" customHeight="1" x14ac:dyDescent="0.2">
      <c r="A373" s="190">
        <v>811520</v>
      </c>
      <c r="B373" s="190" t="s">
        <v>5415</v>
      </c>
      <c r="C373" s="190" t="s">
        <v>656</v>
      </c>
      <c r="D373" s="190" t="s">
        <v>173</v>
      </c>
      <c r="E373" s="190" t="s">
        <v>142</v>
      </c>
      <c r="F373" s="193">
        <v>34951</v>
      </c>
      <c r="G373" s="190" t="s">
        <v>244</v>
      </c>
      <c r="H373" s="190" t="s">
        <v>824</v>
      </c>
      <c r="I373" s="190" t="s">
        <v>58</v>
      </c>
      <c r="Q373" s="190">
        <v>2000</v>
      </c>
      <c r="S373" s="190" t="s">
        <v>6148</v>
      </c>
      <c r="T373" s="190" t="s">
        <v>6148</v>
      </c>
      <c r="U373" s="190" t="s">
        <v>6148</v>
      </c>
      <c r="V373" s="190" t="s">
        <v>6148</v>
      </c>
      <c r="W373" s="190" t="s">
        <v>6148</v>
      </c>
      <c r="X373" s="190" t="s">
        <v>6149</v>
      </c>
    </row>
    <row r="374" spans="1:24" ht="17.25" customHeight="1" x14ac:dyDescent="0.2">
      <c r="A374" s="190">
        <v>807142</v>
      </c>
      <c r="B374" s="190" t="s">
        <v>4407</v>
      </c>
      <c r="C374" s="190" t="s">
        <v>383</v>
      </c>
      <c r="D374" s="190" t="s">
        <v>455</v>
      </c>
      <c r="E374" s="190" t="s">
        <v>142</v>
      </c>
      <c r="F374" s="193">
        <v>34975</v>
      </c>
      <c r="G374" s="190" t="s">
        <v>244</v>
      </c>
      <c r="H374" s="190" t="s">
        <v>824</v>
      </c>
      <c r="I374" s="190" t="s">
        <v>58</v>
      </c>
      <c r="Q374" s="190">
        <v>2000</v>
      </c>
      <c r="S374" s="190" t="s">
        <v>6148</v>
      </c>
      <c r="T374" s="190" t="s">
        <v>6148</v>
      </c>
      <c r="U374" s="190" t="s">
        <v>6148</v>
      </c>
      <c r="V374" s="190" t="s">
        <v>6148</v>
      </c>
      <c r="W374" s="190" t="s">
        <v>6148</v>
      </c>
      <c r="X374" s="190" t="s">
        <v>6149</v>
      </c>
    </row>
    <row r="375" spans="1:24" ht="17.25" customHeight="1" x14ac:dyDescent="0.2">
      <c r="A375" s="190">
        <v>810921</v>
      </c>
      <c r="B375" s="190" t="s">
        <v>5043</v>
      </c>
      <c r="C375" s="190" t="s">
        <v>379</v>
      </c>
      <c r="D375" s="190" t="s">
        <v>322</v>
      </c>
      <c r="E375" s="190" t="s">
        <v>142</v>
      </c>
      <c r="F375" s="193">
        <v>35004</v>
      </c>
      <c r="G375" s="190" t="s">
        <v>1048</v>
      </c>
      <c r="H375" s="190" t="s">
        <v>824</v>
      </c>
      <c r="I375" s="190" t="s">
        <v>58</v>
      </c>
      <c r="Q375" s="190">
        <v>2000</v>
      </c>
      <c r="S375" s="190" t="s">
        <v>6148</v>
      </c>
      <c r="T375" s="190" t="s">
        <v>6148</v>
      </c>
      <c r="U375" s="190" t="s">
        <v>6148</v>
      </c>
      <c r="V375" s="190" t="s">
        <v>6148</v>
      </c>
      <c r="W375" s="190" t="s">
        <v>6148</v>
      </c>
      <c r="X375" s="190" t="s">
        <v>6149</v>
      </c>
    </row>
    <row r="376" spans="1:24" ht="17.25" customHeight="1" x14ac:dyDescent="0.2">
      <c r="A376" s="190">
        <v>808358</v>
      </c>
      <c r="B376" s="190" t="s">
        <v>4545</v>
      </c>
      <c r="C376" s="190" t="s">
        <v>65</v>
      </c>
      <c r="D376" s="190" t="s">
        <v>622</v>
      </c>
      <c r="E376" s="190" t="s">
        <v>142</v>
      </c>
      <c r="F376" s="193">
        <v>35065</v>
      </c>
      <c r="G376" s="190" t="s">
        <v>5824</v>
      </c>
      <c r="H376" s="190" t="s">
        <v>824</v>
      </c>
      <c r="I376" s="190" t="s">
        <v>58</v>
      </c>
      <c r="Q376" s="190">
        <v>2000</v>
      </c>
      <c r="S376" s="190" t="s">
        <v>6148</v>
      </c>
      <c r="T376" s="190" t="s">
        <v>6148</v>
      </c>
      <c r="U376" s="190" t="s">
        <v>6148</v>
      </c>
      <c r="V376" s="190" t="s">
        <v>6148</v>
      </c>
      <c r="W376" s="190" t="s">
        <v>6148</v>
      </c>
      <c r="X376" s="190" t="s">
        <v>6149</v>
      </c>
    </row>
    <row r="377" spans="1:24" ht="17.25" customHeight="1" x14ac:dyDescent="0.2">
      <c r="A377" s="190">
        <v>808688</v>
      </c>
      <c r="B377" s="190" t="s">
        <v>4601</v>
      </c>
      <c r="C377" s="190" t="s">
        <v>97</v>
      </c>
      <c r="D377" s="190" t="s">
        <v>867</v>
      </c>
      <c r="E377" s="190" t="s">
        <v>142</v>
      </c>
      <c r="F377" s="193">
        <v>35065</v>
      </c>
      <c r="G377" s="190" t="s">
        <v>5846</v>
      </c>
      <c r="H377" s="190" t="s">
        <v>824</v>
      </c>
      <c r="I377" s="190" t="s">
        <v>58</v>
      </c>
      <c r="Q377" s="190">
        <v>2000</v>
      </c>
      <c r="S377" s="190" t="s">
        <v>6148</v>
      </c>
      <c r="T377" s="190" t="s">
        <v>6148</v>
      </c>
      <c r="U377" s="190" t="s">
        <v>6148</v>
      </c>
      <c r="V377" s="190" t="s">
        <v>6148</v>
      </c>
      <c r="W377" s="190" t="s">
        <v>6148</v>
      </c>
      <c r="X377" s="190" t="s">
        <v>6149</v>
      </c>
    </row>
    <row r="378" spans="1:24" ht="17.25" customHeight="1" x14ac:dyDescent="0.2">
      <c r="A378" s="190">
        <v>805626</v>
      </c>
      <c r="B378" s="190" t="s">
        <v>4293</v>
      </c>
      <c r="C378" s="190" t="s">
        <v>501</v>
      </c>
      <c r="D378" s="190" t="s">
        <v>5759</v>
      </c>
      <c r="E378" s="190" t="s">
        <v>142</v>
      </c>
      <c r="F378" s="193">
        <v>35065</v>
      </c>
      <c r="G378" s="190" t="s">
        <v>1294</v>
      </c>
      <c r="H378" s="190" t="s">
        <v>824</v>
      </c>
      <c r="I378" s="190" t="s">
        <v>58</v>
      </c>
      <c r="Q378" s="190">
        <v>2000</v>
      </c>
      <c r="S378" s="190" t="s">
        <v>6148</v>
      </c>
      <c r="T378" s="190" t="s">
        <v>6148</v>
      </c>
      <c r="U378" s="190" t="s">
        <v>6148</v>
      </c>
      <c r="V378" s="190" t="s">
        <v>6148</v>
      </c>
      <c r="W378" s="190" t="s">
        <v>6148</v>
      </c>
      <c r="X378" s="190" t="s">
        <v>6149</v>
      </c>
    </row>
    <row r="379" spans="1:24" ht="17.25" customHeight="1" x14ac:dyDescent="0.2">
      <c r="A379" s="190">
        <v>810928</v>
      </c>
      <c r="B379" s="190" t="s">
        <v>5048</v>
      </c>
      <c r="C379" s="190" t="s">
        <v>63</v>
      </c>
      <c r="D379" s="190" t="s">
        <v>389</v>
      </c>
      <c r="E379" s="190" t="s">
        <v>142</v>
      </c>
      <c r="F379" s="193">
        <v>35065</v>
      </c>
      <c r="G379" s="190" t="s">
        <v>3844</v>
      </c>
      <c r="H379" s="190" t="s">
        <v>824</v>
      </c>
      <c r="I379" s="190" t="s">
        <v>58</v>
      </c>
      <c r="Q379" s="190">
        <v>2000</v>
      </c>
      <c r="S379" s="190" t="s">
        <v>6148</v>
      </c>
      <c r="T379" s="190" t="s">
        <v>6148</v>
      </c>
      <c r="U379" s="190" t="s">
        <v>6148</v>
      </c>
      <c r="V379" s="190" t="s">
        <v>6148</v>
      </c>
      <c r="W379" s="190" t="s">
        <v>6148</v>
      </c>
      <c r="X379" s="190" t="s">
        <v>6149</v>
      </c>
    </row>
    <row r="380" spans="1:24" ht="17.25" customHeight="1" x14ac:dyDescent="0.2">
      <c r="A380" s="190">
        <v>809572</v>
      </c>
      <c r="B380" s="190" t="s">
        <v>4751</v>
      </c>
      <c r="C380" s="190" t="s">
        <v>95</v>
      </c>
      <c r="D380" s="190" t="s">
        <v>366</v>
      </c>
      <c r="E380" s="190" t="s">
        <v>142</v>
      </c>
      <c r="F380" s="193">
        <v>35065</v>
      </c>
      <c r="G380" s="190" t="s">
        <v>831</v>
      </c>
      <c r="H380" s="190" t="s">
        <v>824</v>
      </c>
      <c r="I380" s="190" t="s">
        <v>58</v>
      </c>
      <c r="Q380" s="190">
        <v>2000</v>
      </c>
      <c r="S380" s="190" t="s">
        <v>6148</v>
      </c>
      <c r="T380" s="190" t="s">
        <v>6148</v>
      </c>
      <c r="U380" s="190" t="s">
        <v>6148</v>
      </c>
      <c r="V380" s="190" t="s">
        <v>6148</v>
      </c>
      <c r="W380" s="190" t="s">
        <v>6148</v>
      </c>
      <c r="X380" s="190" t="s">
        <v>6149</v>
      </c>
    </row>
    <row r="381" spans="1:24" ht="17.25" customHeight="1" x14ac:dyDescent="0.2">
      <c r="A381" s="190">
        <v>811396</v>
      </c>
      <c r="B381" s="190" t="s">
        <v>5346</v>
      </c>
      <c r="C381" s="190" t="s">
        <v>105</v>
      </c>
      <c r="D381" s="190" t="s">
        <v>6059</v>
      </c>
      <c r="E381" s="190" t="s">
        <v>142</v>
      </c>
      <c r="F381" s="193">
        <v>35065</v>
      </c>
      <c r="G381" s="190" t="s">
        <v>250</v>
      </c>
      <c r="H381" s="190" t="s">
        <v>824</v>
      </c>
      <c r="I381" s="190" t="s">
        <v>58</v>
      </c>
      <c r="Q381" s="190">
        <v>2000</v>
      </c>
      <c r="S381" s="190" t="s">
        <v>6148</v>
      </c>
      <c r="T381" s="190" t="s">
        <v>6148</v>
      </c>
      <c r="U381" s="190" t="s">
        <v>6148</v>
      </c>
      <c r="V381" s="190" t="s">
        <v>6148</v>
      </c>
      <c r="W381" s="190" t="s">
        <v>6148</v>
      </c>
      <c r="X381" s="190" t="s">
        <v>6149</v>
      </c>
    </row>
    <row r="382" spans="1:24" ht="17.25" customHeight="1" x14ac:dyDescent="0.2">
      <c r="A382" s="190">
        <v>811344</v>
      </c>
      <c r="B382" s="190" t="s">
        <v>5308</v>
      </c>
      <c r="C382" s="190" t="s">
        <v>83</v>
      </c>
      <c r="D382" s="190" t="s">
        <v>320</v>
      </c>
      <c r="E382" s="190" t="s">
        <v>142</v>
      </c>
      <c r="F382" s="193">
        <v>35065</v>
      </c>
      <c r="G382" s="190" t="s">
        <v>244</v>
      </c>
      <c r="H382" s="190" t="s">
        <v>824</v>
      </c>
      <c r="I382" s="190" t="s">
        <v>58</v>
      </c>
      <c r="Q382" s="190">
        <v>2000</v>
      </c>
      <c r="S382" s="190" t="s">
        <v>6148</v>
      </c>
      <c r="T382" s="190" t="s">
        <v>6148</v>
      </c>
      <c r="U382" s="190" t="s">
        <v>6148</v>
      </c>
      <c r="V382" s="190" t="s">
        <v>6148</v>
      </c>
      <c r="W382" s="190" t="s">
        <v>6148</v>
      </c>
      <c r="X382" s="190" t="s">
        <v>6149</v>
      </c>
    </row>
    <row r="383" spans="1:24" ht="17.25" customHeight="1" x14ac:dyDescent="0.2">
      <c r="A383" s="190">
        <v>807060</v>
      </c>
      <c r="B383" s="190" t="s">
        <v>4396</v>
      </c>
      <c r="C383" s="190" t="s">
        <v>1281</v>
      </c>
      <c r="D383" s="190" t="s">
        <v>357</v>
      </c>
      <c r="E383" s="190" t="s">
        <v>142</v>
      </c>
      <c r="F383" s="193">
        <v>35065</v>
      </c>
      <c r="G383" s="190" t="s">
        <v>244</v>
      </c>
      <c r="H383" s="190" t="s">
        <v>824</v>
      </c>
      <c r="I383" s="190" t="s">
        <v>58</v>
      </c>
      <c r="Q383" s="190">
        <v>2000</v>
      </c>
      <c r="S383" s="190" t="s">
        <v>6148</v>
      </c>
      <c r="T383" s="190" t="s">
        <v>6148</v>
      </c>
      <c r="U383" s="190" t="s">
        <v>6148</v>
      </c>
      <c r="V383" s="190" t="s">
        <v>6148</v>
      </c>
      <c r="W383" s="190" t="s">
        <v>6148</v>
      </c>
      <c r="X383" s="190" t="s">
        <v>6149</v>
      </c>
    </row>
    <row r="384" spans="1:24" ht="17.25" customHeight="1" x14ac:dyDescent="0.2">
      <c r="A384" s="190">
        <v>805698</v>
      </c>
      <c r="B384" s="190" t="s">
        <v>4299</v>
      </c>
      <c r="C384" s="190" t="s">
        <v>782</v>
      </c>
      <c r="D384" s="190" t="s">
        <v>171</v>
      </c>
      <c r="E384" s="190" t="s">
        <v>142</v>
      </c>
      <c r="F384" s="193">
        <v>35065</v>
      </c>
      <c r="G384" s="190" t="s">
        <v>244</v>
      </c>
      <c r="H384" s="190" t="s">
        <v>824</v>
      </c>
      <c r="I384" s="190" t="s">
        <v>58</v>
      </c>
      <c r="Q384" s="190">
        <v>2000</v>
      </c>
      <c r="S384" s="190" t="s">
        <v>6148</v>
      </c>
      <c r="T384" s="190" t="s">
        <v>6148</v>
      </c>
      <c r="U384" s="190" t="s">
        <v>6148</v>
      </c>
      <c r="V384" s="190" t="s">
        <v>6148</v>
      </c>
      <c r="W384" s="190" t="s">
        <v>6148</v>
      </c>
      <c r="X384" s="190" t="s">
        <v>6149</v>
      </c>
    </row>
    <row r="385" spans="1:24" ht="17.25" customHeight="1" x14ac:dyDescent="0.2">
      <c r="A385" s="190">
        <v>810829</v>
      </c>
      <c r="B385" s="190" t="s">
        <v>4991</v>
      </c>
      <c r="C385" s="190" t="s">
        <v>1070</v>
      </c>
      <c r="D385" s="190" t="s">
        <v>756</v>
      </c>
      <c r="E385" s="190" t="s">
        <v>142</v>
      </c>
      <c r="F385" s="193">
        <v>35065</v>
      </c>
      <c r="G385" s="190" t="s">
        <v>937</v>
      </c>
      <c r="H385" s="190" t="s">
        <v>824</v>
      </c>
      <c r="I385" s="190" t="s">
        <v>58</v>
      </c>
      <c r="Q385" s="190">
        <v>2000</v>
      </c>
      <c r="S385" s="190" t="s">
        <v>6148</v>
      </c>
      <c r="T385" s="190" t="s">
        <v>6148</v>
      </c>
      <c r="U385" s="190" t="s">
        <v>6148</v>
      </c>
      <c r="V385" s="190" t="s">
        <v>6148</v>
      </c>
      <c r="W385" s="190" t="s">
        <v>6148</v>
      </c>
      <c r="X385" s="190" t="s">
        <v>6149</v>
      </c>
    </row>
    <row r="386" spans="1:24" ht="17.25" customHeight="1" x14ac:dyDescent="0.2">
      <c r="A386" s="190">
        <v>808411</v>
      </c>
      <c r="B386" s="190" t="s">
        <v>1251</v>
      </c>
      <c r="C386" s="190" t="s">
        <v>590</v>
      </c>
      <c r="D386" s="190" t="s">
        <v>668</v>
      </c>
      <c r="E386" s="190" t="s">
        <v>142</v>
      </c>
      <c r="F386" s="193">
        <v>35065</v>
      </c>
      <c r="G386" s="190" t="s">
        <v>3900</v>
      </c>
      <c r="H386" s="190" t="s">
        <v>824</v>
      </c>
      <c r="I386" s="190" t="s">
        <v>58</v>
      </c>
      <c r="Q386" s="190">
        <v>2000</v>
      </c>
      <c r="S386" s="190" t="s">
        <v>6148</v>
      </c>
      <c r="T386" s="190" t="s">
        <v>6148</v>
      </c>
      <c r="U386" s="190" t="s">
        <v>6148</v>
      </c>
      <c r="V386" s="190" t="s">
        <v>6148</v>
      </c>
      <c r="W386" s="190" t="s">
        <v>6148</v>
      </c>
      <c r="X386" s="190" t="s">
        <v>6149</v>
      </c>
    </row>
    <row r="387" spans="1:24" ht="17.25" customHeight="1" x14ac:dyDescent="0.2">
      <c r="A387" s="190">
        <v>811559</v>
      </c>
      <c r="B387" s="190" t="s">
        <v>5438</v>
      </c>
      <c r="C387" s="190" t="s">
        <v>595</v>
      </c>
      <c r="D387" s="190" t="s">
        <v>339</v>
      </c>
      <c r="E387" s="190" t="s">
        <v>142</v>
      </c>
      <c r="F387" s="193">
        <v>35065</v>
      </c>
      <c r="H387" s="190" t="s">
        <v>824</v>
      </c>
      <c r="I387" s="190" t="s">
        <v>58</v>
      </c>
      <c r="Q387" s="190">
        <v>2000</v>
      </c>
      <c r="S387" s="190" t="s">
        <v>6148</v>
      </c>
      <c r="T387" s="190" t="s">
        <v>6148</v>
      </c>
      <c r="U387" s="190" t="s">
        <v>6148</v>
      </c>
      <c r="V387" s="190" t="s">
        <v>6148</v>
      </c>
      <c r="W387" s="190" t="s">
        <v>6148</v>
      </c>
      <c r="X387" s="190" t="s">
        <v>6149</v>
      </c>
    </row>
    <row r="388" spans="1:24" ht="17.25" customHeight="1" x14ac:dyDescent="0.2">
      <c r="A388" s="190">
        <v>810177</v>
      </c>
      <c r="B388" s="190" t="s">
        <v>4500</v>
      </c>
      <c r="C388" s="190" t="s">
        <v>75</v>
      </c>
      <c r="D388" s="190" t="s">
        <v>780</v>
      </c>
      <c r="E388" s="190" t="s">
        <v>142</v>
      </c>
      <c r="F388" s="193">
        <v>35067</v>
      </c>
      <c r="G388" s="190" t="s">
        <v>5675</v>
      </c>
      <c r="H388" s="190" t="s">
        <v>824</v>
      </c>
      <c r="I388" s="190" t="s">
        <v>58</v>
      </c>
      <c r="Q388" s="190">
        <v>2000</v>
      </c>
      <c r="S388" s="190" t="s">
        <v>6148</v>
      </c>
      <c r="T388" s="190" t="s">
        <v>6148</v>
      </c>
      <c r="U388" s="190" t="s">
        <v>6148</v>
      </c>
      <c r="V388" s="190" t="s">
        <v>6148</v>
      </c>
      <c r="W388" s="190" t="s">
        <v>6148</v>
      </c>
      <c r="X388" s="190" t="s">
        <v>6149</v>
      </c>
    </row>
    <row r="389" spans="1:24" ht="17.25" customHeight="1" x14ac:dyDescent="0.2">
      <c r="A389" s="190">
        <v>811091</v>
      </c>
      <c r="B389" s="190" t="s">
        <v>5153</v>
      </c>
      <c r="C389" s="190" t="s">
        <v>106</v>
      </c>
      <c r="D389" s="190" t="s">
        <v>5690</v>
      </c>
      <c r="E389" s="190" t="s">
        <v>142</v>
      </c>
      <c r="F389" s="193">
        <v>35074</v>
      </c>
      <c r="G389" s="190" t="s">
        <v>938</v>
      </c>
      <c r="H389" s="190" t="s">
        <v>824</v>
      </c>
      <c r="I389" s="190" t="s">
        <v>58</v>
      </c>
      <c r="Q389" s="190">
        <v>2000</v>
      </c>
      <c r="S389" s="190" t="s">
        <v>6148</v>
      </c>
      <c r="T389" s="190" t="s">
        <v>6148</v>
      </c>
      <c r="U389" s="190" t="s">
        <v>6148</v>
      </c>
      <c r="V389" s="190" t="s">
        <v>6148</v>
      </c>
      <c r="W389" s="190" t="s">
        <v>6148</v>
      </c>
      <c r="X389" s="190" t="s">
        <v>6149</v>
      </c>
    </row>
    <row r="390" spans="1:24" ht="17.25" customHeight="1" x14ac:dyDescent="0.2">
      <c r="A390" s="190">
        <v>811539</v>
      </c>
      <c r="B390" s="190" t="s">
        <v>5427</v>
      </c>
      <c r="C390" s="190" t="s">
        <v>372</v>
      </c>
      <c r="D390" s="190" t="s">
        <v>183</v>
      </c>
      <c r="E390" s="190" t="s">
        <v>142</v>
      </c>
      <c r="F390" s="193">
        <v>35076</v>
      </c>
      <c r="G390" s="190" t="s">
        <v>244</v>
      </c>
      <c r="H390" s="190" t="s">
        <v>824</v>
      </c>
      <c r="I390" s="190" t="s">
        <v>58</v>
      </c>
      <c r="Q390" s="190">
        <v>2000</v>
      </c>
      <c r="S390" s="190" t="s">
        <v>6148</v>
      </c>
      <c r="T390" s="190" t="s">
        <v>6148</v>
      </c>
      <c r="U390" s="190" t="s">
        <v>6148</v>
      </c>
      <c r="V390" s="190" t="s">
        <v>6148</v>
      </c>
      <c r="W390" s="190" t="s">
        <v>6148</v>
      </c>
      <c r="X390" s="190" t="s">
        <v>6149</v>
      </c>
    </row>
    <row r="391" spans="1:24" ht="17.25" customHeight="1" x14ac:dyDescent="0.2">
      <c r="A391" s="190">
        <v>810996</v>
      </c>
      <c r="B391" s="190" t="s">
        <v>5095</v>
      </c>
      <c r="C391" s="190" t="s">
        <v>57</v>
      </c>
      <c r="D391" s="190" t="s">
        <v>5987</v>
      </c>
      <c r="E391" s="190" t="s">
        <v>142</v>
      </c>
      <c r="F391" s="193">
        <v>35079</v>
      </c>
      <c r="G391" s="190" t="s">
        <v>5988</v>
      </c>
      <c r="H391" s="190" t="s">
        <v>824</v>
      </c>
      <c r="I391" s="190" t="s">
        <v>58</v>
      </c>
      <c r="Q391" s="190">
        <v>2000</v>
      </c>
      <c r="S391" s="190" t="s">
        <v>6148</v>
      </c>
      <c r="T391" s="190" t="s">
        <v>6148</v>
      </c>
      <c r="U391" s="190" t="s">
        <v>6148</v>
      </c>
      <c r="V391" s="190" t="s">
        <v>6148</v>
      </c>
      <c r="W391" s="190" t="s">
        <v>6148</v>
      </c>
      <c r="X391" s="190" t="s">
        <v>6149</v>
      </c>
    </row>
    <row r="392" spans="1:24" ht="17.25" customHeight="1" x14ac:dyDescent="0.2">
      <c r="A392" s="190">
        <v>811094</v>
      </c>
      <c r="B392" s="190" t="s">
        <v>5155</v>
      </c>
      <c r="C392" s="190" t="s">
        <v>759</v>
      </c>
      <c r="D392" s="190" t="s">
        <v>790</v>
      </c>
      <c r="E392" s="190" t="s">
        <v>142</v>
      </c>
      <c r="F392" s="193">
        <v>35094</v>
      </c>
      <c r="G392" s="190" t="s">
        <v>244</v>
      </c>
      <c r="H392" s="190" t="s">
        <v>824</v>
      </c>
      <c r="I392" s="190" t="s">
        <v>58</v>
      </c>
      <c r="Q392" s="190">
        <v>2000</v>
      </c>
      <c r="S392" s="190" t="s">
        <v>6148</v>
      </c>
      <c r="T392" s="190" t="s">
        <v>6148</v>
      </c>
      <c r="U392" s="190" t="s">
        <v>6148</v>
      </c>
      <c r="V392" s="190" t="s">
        <v>6148</v>
      </c>
      <c r="W392" s="190" t="s">
        <v>6148</v>
      </c>
      <c r="X392" s="190" t="s">
        <v>6149</v>
      </c>
    </row>
    <row r="393" spans="1:24" ht="17.25" customHeight="1" x14ac:dyDescent="0.2">
      <c r="A393" s="190">
        <v>803577</v>
      </c>
      <c r="B393" s="190" t="s">
        <v>4207</v>
      </c>
      <c r="C393" s="190" t="s">
        <v>82</v>
      </c>
      <c r="D393" s="190" t="s">
        <v>216</v>
      </c>
      <c r="E393" s="190" t="s">
        <v>142</v>
      </c>
      <c r="F393" s="193">
        <v>35096</v>
      </c>
      <c r="G393" s="190" t="s">
        <v>871</v>
      </c>
      <c r="H393" s="190" t="s">
        <v>824</v>
      </c>
      <c r="I393" s="190" t="s">
        <v>58</v>
      </c>
      <c r="Q393" s="190">
        <v>2000</v>
      </c>
      <c r="S393" s="190" t="s">
        <v>6148</v>
      </c>
      <c r="T393" s="190" t="s">
        <v>6148</v>
      </c>
      <c r="U393" s="190" t="s">
        <v>6148</v>
      </c>
      <c r="V393" s="190" t="s">
        <v>6148</v>
      </c>
      <c r="W393" s="190" t="s">
        <v>6148</v>
      </c>
      <c r="X393" s="190" t="s">
        <v>6149</v>
      </c>
    </row>
    <row r="394" spans="1:24" ht="17.25" customHeight="1" x14ac:dyDescent="0.2">
      <c r="A394" s="190">
        <v>811329</v>
      </c>
      <c r="B394" s="190" t="s">
        <v>5297</v>
      </c>
      <c r="C394" s="190" t="s">
        <v>973</v>
      </c>
      <c r="D394" s="190" t="s">
        <v>188</v>
      </c>
      <c r="E394" s="190" t="s">
        <v>142</v>
      </c>
      <c r="F394" s="193">
        <v>35134</v>
      </c>
      <c r="G394" s="190" t="s">
        <v>244</v>
      </c>
      <c r="H394" s="190" t="s">
        <v>824</v>
      </c>
      <c r="I394" s="190" t="s">
        <v>58</v>
      </c>
      <c r="Q394" s="190">
        <v>2000</v>
      </c>
      <c r="S394" s="190" t="s">
        <v>6148</v>
      </c>
      <c r="T394" s="190" t="s">
        <v>6148</v>
      </c>
      <c r="U394" s="190" t="s">
        <v>6148</v>
      </c>
      <c r="V394" s="190" t="s">
        <v>6148</v>
      </c>
      <c r="W394" s="190" t="s">
        <v>6148</v>
      </c>
      <c r="X394" s="190" t="s">
        <v>6149</v>
      </c>
    </row>
    <row r="395" spans="1:24" ht="17.25" customHeight="1" x14ac:dyDescent="0.2">
      <c r="A395" s="190">
        <v>811485</v>
      </c>
      <c r="B395" s="190" t="s">
        <v>4471</v>
      </c>
      <c r="C395" s="190" t="s">
        <v>973</v>
      </c>
      <c r="D395" s="190" t="s">
        <v>188</v>
      </c>
      <c r="E395" s="190" t="s">
        <v>142</v>
      </c>
      <c r="F395" s="193">
        <v>35134</v>
      </c>
      <c r="G395" s="190" t="s">
        <v>244</v>
      </c>
      <c r="H395" s="190" t="s">
        <v>824</v>
      </c>
      <c r="I395" s="190" t="s">
        <v>58</v>
      </c>
      <c r="Q395" s="190">
        <v>2000</v>
      </c>
      <c r="S395" s="190" t="s">
        <v>6148</v>
      </c>
      <c r="T395" s="190" t="s">
        <v>6148</v>
      </c>
      <c r="U395" s="190" t="s">
        <v>6148</v>
      </c>
      <c r="V395" s="190" t="s">
        <v>6148</v>
      </c>
      <c r="W395" s="190" t="s">
        <v>6148</v>
      </c>
      <c r="X395" s="190" t="s">
        <v>6149</v>
      </c>
    </row>
    <row r="396" spans="1:24" ht="17.25" customHeight="1" x14ac:dyDescent="0.2">
      <c r="A396" s="190">
        <v>811514</v>
      </c>
      <c r="B396" s="190" t="s">
        <v>4818</v>
      </c>
      <c r="C396" s="190" t="s">
        <v>369</v>
      </c>
      <c r="D396" s="190" t="s">
        <v>182</v>
      </c>
      <c r="E396" s="190" t="s">
        <v>142</v>
      </c>
      <c r="F396" s="193">
        <v>35137</v>
      </c>
      <c r="G396" s="190" t="s">
        <v>244</v>
      </c>
      <c r="H396" s="190" t="s">
        <v>824</v>
      </c>
      <c r="I396" s="190" t="s">
        <v>58</v>
      </c>
      <c r="Q396" s="190">
        <v>2000</v>
      </c>
      <c r="S396" s="190" t="s">
        <v>6148</v>
      </c>
      <c r="T396" s="190" t="s">
        <v>6148</v>
      </c>
      <c r="U396" s="190" t="s">
        <v>6148</v>
      </c>
      <c r="V396" s="190" t="s">
        <v>6148</v>
      </c>
      <c r="W396" s="190" t="s">
        <v>6148</v>
      </c>
      <c r="X396" s="190" t="s">
        <v>6149</v>
      </c>
    </row>
    <row r="397" spans="1:24" ht="17.25" customHeight="1" x14ac:dyDescent="0.2">
      <c r="A397" s="190">
        <v>811498</v>
      </c>
      <c r="B397" s="190" t="s">
        <v>5401</v>
      </c>
      <c r="C397" s="190" t="s">
        <v>464</v>
      </c>
      <c r="D397" s="190" t="s">
        <v>179</v>
      </c>
      <c r="E397" s="190" t="s">
        <v>142</v>
      </c>
      <c r="F397" s="193">
        <v>35139</v>
      </c>
      <c r="G397" s="190" t="s">
        <v>244</v>
      </c>
      <c r="H397" s="190" t="s">
        <v>824</v>
      </c>
      <c r="I397" s="190" t="s">
        <v>58</v>
      </c>
      <c r="Q397" s="190">
        <v>2000</v>
      </c>
      <c r="S397" s="190" t="s">
        <v>6148</v>
      </c>
      <c r="T397" s="190" t="s">
        <v>6148</v>
      </c>
      <c r="U397" s="190" t="s">
        <v>6148</v>
      </c>
      <c r="V397" s="190" t="s">
        <v>6148</v>
      </c>
      <c r="W397" s="190" t="s">
        <v>6148</v>
      </c>
      <c r="X397" s="190" t="s">
        <v>6149</v>
      </c>
    </row>
    <row r="398" spans="1:24" ht="17.25" customHeight="1" x14ac:dyDescent="0.2">
      <c r="A398" s="190">
        <v>811470</v>
      </c>
      <c r="B398" s="190" t="s">
        <v>5388</v>
      </c>
      <c r="C398" s="190" t="s">
        <v>79</v>
      </c>
      <c r="D398" s="190" t="s">
        <v>6073</v>
      </c>
      <c r="E398" s="190" t="s">
        <v>142</v>
      </c>
      <c r="F398" s="193">
        <v>35173</v>
      </c>
      <c r="G398" s="190" t="s">
        <v>1098</v>
      </c>
      <c r="H398" s="190" t="s">
        <v>824</v>
      </c>
      <c r="I398" s="190" t="s">
        <v>58</v>
      </c>
      <c r="Q398" s="190">
        <v>2000</v>
      </c>
      <c r="S398" s="190" t="s">
        <v>6148</v>
      </c>
      <c r="T398" s="190" t="s">
        <v>6148</v>
      </c>
      <c r="U398" s="190" t="s">
        <v>6148</v>
      </c>
      <c r="V398" s="190" t="s">
        <v>6148</v>
      </c>
      <c r="W398" s="190" t="s">
        <v>6148</v>
      </c>
      <c r="X398" s="190" t="s">
        <v>6149</v>
      </c>
    </row>
    <row r="399" spans="1:24" ht="17.25" customHeight="1" x14ac:dyDescent="0.2">
      <c r="A399" s="190">
        <v>810389</v>
      </c>
      <c r="B399" s="190" t="s">
        <v>4926</v>
      </c>
      <c r="C399" s="190" t="s">
        <v>5940</v>
      </c>
      <c r="D399" s="190" t="s">
        <v>423</v>
      </c>
      <c r="E399" s="190" t="s">
        <v>142</v>
      </c>
      <c r="F399" s="193">
        <v>35182</v>
      </c>
      <c r="G399" s="190" t="s">
        <v>863</v>
      </c>
      <c r="H399" s="190" t="s">
        <v>824</v>
      </c>
      <c r="I399" s="190" t="s">
        <v>58</v>
      </c>
      <c r="Q399" s="190">
        <v>2000</v>
      </c>
      <c r="S399" s="190" t="s">
        <v>6148</v>
      </c>
      <c r="T399" s="190" t="s">
        <v>6148</v>
      </c>
      <c r="U399" s="190" t="s">
        <v>6148</v>
      </c>
      <c r="V399" s="190" t="s">
        <v>6148</v>
      </c>
      <c r="W399" s="190" t="s">
        <v>6148</v>
      </c>
      <c r="X399" s="190" t="s">
        <v>6149</v>
      </c>
    </row>
    <row r="400" spans="1:24" ht="17.25" customHeight="1" x14ac:dyDescent="0.2">
      <c r="A400" s="190">
        <v>810955</v>
      </c>
      <c r="B400" s="190" t="s">
        <v>5065</v>
      </c>
      <c r="C400" s="190" t="s">
        <v>57</v>
      </c>
      <c r="D400" s="190" t="s">
        <v>194</v>
      </c>
      <c r="E400" s="190" t="s">
        <v>142</v>
      </c>
      <c r="F400" s="193">
        <v>35200</v>
      </c>
      <c r="G400" s="190" t="s">
        <v>244</v>
      </c>
      <c r="H400" s="190" t="s">
        <v>824</v>
      </c>
      <c r="I400" s="190" t="s">
        <v>58</v>
      </c>
      <c r="Q400" s="190">
        <v>2000</v>
      </c>
      <c r="S400" s="190" t="s">
        <v>6148</v>
      </c>
      <c r="T400" s="190" t="s">
        <v>6148</v>
      </c>
      <c r="U400" s="190" t="s">
        <v>6148</v>
      </c>
      <c r="V400" s="190" t="s">
        <v>6148</v>
      </c>
      <c r="W400" s="190" t="s">
        <v>6148</v>
      </c>
      <c r="X400" s="190" t="s">
        <v>6149</v>
      </c>
    </row>
    <row r="401" spans="1:24" ht="17.25" customHeight="1" x14ac:dyDescent="0.2">
      <c r="A401" s="190">
        <v>811511</v>
      </c>
      <c r="B401" s="190" t="s">
        <v>5409</v>
      </c>
      <c r="C401" s="190" t="s">
        <v>337</v>
      </c>
      <c r="D401" s="190" t="s">
        <v>161</v>
      </c>
      <c r="E401" s="190" t="s">
        <v>142</v>
      </c>
      <c r="F401" s="193">
        <v>35214</v>
      </c>
      <c r="G401" s="190" t="s">
        <v>827</v>
      </c>
      <c r="H401" s="190" t="s">
        <v>824</v>
      </c>
      <c r="I401" s="190" t="s">
        <v>58</v>
      </c>
      <c r="Q401" s="190">
        <v>2000</v>
      </c>
      <c r="S401" s="190" t="s">
        <v>6148</v>
      </c>
      <c r="T401" s="190" t="s">
        <v>6148</v>
      </c>
      <c r="U401" s="190" t="s">
        <v>6148</v>
      </c>
      <c r="V401" s="190" t="s">
        <v>6148</v>
      </c>
      <c r="W401" s="190" t="s">
        <v>6148</v>
      </c>
      <c r="X401" s="190" t="s">
        <v>6149</v>
      </c>
    </row>
    <row r="402" spans="1:24" ht="17.25" customHeight="1" x14ac:dyDescent="0.2">
      <c r="A402" s="190">
        <v>811654</v>
      </c>
      <c r="B402" s="190" t="s">
        <v>5501</v>
      </c>
      <c r="C402" s="190" t="s">
        <v>600</v>
      </c>
      <c r="D402" s="190" t="s">
        <v>366</v>
      </c>
      <c r="E402" s="190" t="s">
        <v>142</v>
      </c>
      <c r="F402" s="193">
        <v>35223</v>
      </c>
      <c r="G402" s="190" t="s">
        <v>6105</v>
      </c>
      <c r="H402" s="190" t="s">
        <v>824</v>
      </c>
      <c r="I402" s="190" t="s">
        <v>58</v>
      </c>
      <c r="Q402" s="190">
        <v>2000</v>
      </c>
      <c r="S402" s="190" t="s">
        <v>6148</v>
      </c>
      <c r="T402" s="190" t="s">
        <v>6148</v>
      </c>
      <c r="U402" s="190" t="s">
        <v>6148</v>
      </c>
      <c r="V402" s="190" t="s">
        <v>6148</v>
      </c>
      <c r="W402" s="190" t="s">
        <v>6148</v>
      </c>
      <c r="X402" s="190" t="s">
        <v>6149</v>
      </c>
    </row>
    <row r="403" spans="1:24" ht="17.25" customHeight="1" x14ac:dyDescent="0.2">
      <c r="A403" s="190">
        <v>810893</v>
      </c>
      <c r="B403" s="190" t="s">
        <v>5030</v>
      </c>
      <c r="C403" s="190" t="s">
        <v>96</v>
      </c>
      <c r="D403" s="190" t="s">
        <v>546</v>
      </c>
      <c r="E403" s="190" t="s">
        <v>142</v>
      </c>
      <c r="F403" s="193">
        <v>35226</v>
      </c>
      <c r="G403" s="190" t="s">
        <v>244</v>
      </c>
      <c r="H403" s="190" t="s">
        <v>824</v>
      </c>
      <c r="I403" s="190" t="s">
        <v>58</v>
      </c>
      <c r="Q403" s="190">
        <v>2000</v>
      </c>
      <c r="S403" s="190" t="s">
        <v>6148</v>
      </c>
      <c r="T403" s="190" t="s">
        <v>6148</v>
      </c>
      <c r="U403" s="190" t="s">
        <v>6148</v>
      </c>
      <c r="V403" s="190" t="s">
        <v>6148</v>
      </c>
      <c r="W403" s="190" t="s">
        <v>6148</v>
      </c>
      <c r="X403" s="190" t="s">
        <v>6149</v>
      </c>
    </row>
    <row r="404" spans="1:24" ht="17.25" customHeight="1" x14ac:dyDescent="0.2">
      <c r="A404" s="190">
        <v>811674</v>
      </c>
      <c r="B404" s="190" t="s">
        <v>5515</v>
      </c>
      <c r="C404" s="190" t="s">
        <v>361</v>
      </c>
      <c r="D404" s="190" t="s">
        <v>370</v>
      </c>
      <c r="E404" s="190" t="s">
        <v>142</v>
      </c>
      <c r="F404" s="193">
        <v>35234</v>
      </c>
      <c r="G404" s="190" t="s">
        <v>846</v>
      </c>
      <c r="H404" s="190" t="s">
        <v>824</v>
      </c>
      <c r="I404" s="190" t="s">
        <v>58</v>
      </c>
      <c r="Q404" s="190">
        <v>2000</v>
      </c>
      <c r="S404" s="190" t="s">
        <v>6148</v>
      </c>
      <c r="T404" s="190" t="s">
        <v>6148</v>
      </c>
      <c r="U404" s="190" t="s">
        <v>6148</v>
      </c>
      <c r="V404" s="190" t="s">
        <v>6148</v>
      </c>
      <c r="W404" s="190" t="s">
        <v>6148</v>
      </c>
      <c r="X404" s="190" t="s">
        <v>6149</v>
      </c>
    </row>
    <row r="405" spans="1:24" ht="17.25" customHeight="1" x14ac:dyDescent="0.2">
      <c r="A405" s="190">
        <v>810039</v>
      </c>
      <c r="B405" s="190" t="s">
        <v>4844</v>
      </c>
      <c r="C405" s="190" t="s">
        <v>361</v>
      </c>
      <c r="D405" s="190" t="s">
        <v>325</v>
      </c>
      <c r="E405" s="190" t="s">
        <v>142</v>
      </c>
      <c r="F405" s="193">
        <v>35236</v>
      </c>
      <c r="G405" s="190" t="s">
        <v>244</v>
      </c>
      <c r="H405" s="190" t="s">
        <v>825</v>
      </c>
      <c r="I405" s="190" t="s">
        <v>58</v>
      </c>
      <c r="Q405" s="190">
        <v>2000</v>
      </c>
      <c r="S405" s="190" t="s">
        <v>6148</v>
      </c>
      <c r="T405" s="190" t="s">
        <v>6148</v>
      </c>
      <c r="U405" s="190" t="s">
        <v>6148</v>
      </c>
      <c r="V405" s="190" t="s">
        <v>6148</v>
      </c>
      <c r="W405" s="190" t="s">
        <v>6148</v>
      </c>
      <c r="X405" s="190" t="s">
        <v>6149</v>
      </c>
    </row>
    <row r="406" spans="1:24" ht="17.25" customHeight="1" x14ac:dyDescent="0.2">
      <c r="A406" s="190">
        <v>809895</v>
      </c>
      <c r="B406" s="190" t="s">
        <v>4807</v>
      </c>
      <c r="C406" s="190" t="s">
        <v>361</v>
      </c>
      <c r="D406" s="190" t="s">
        <v>212</v>
      </c>
      <c r="E406" s="190" t="s">
        <v>142</v>
      </c>
      <c r="F406" s="193">
        <v>35247</v>
      </c>
      <c r="G406" s="190" t="s">
        <v>244</v>
      </c>
      <c r="H406" s="190" t="s">
        <v>824</v>
      </c>
      <c r="I406" s="190" t="s">
        <v>58</v>
      </c>
      <c r="Q406" s="190">
        <v>2000</v>
      </c>
      <c r="S406" s="190" t="s">
        <v>6148</v>
      </c>
      <c r="T406" s="190" t="s">
        <v>6148</v>
      </c>
      <c r="U406" s="190" t="s">
        <v>6148</v>
      </c>
      <c r="V406" s="190" t="s">
        <v>6148</v>
      </c>
      <c r="W406" s="190" t="s">
        <v>6148</v>
      </c>
      <c r="X406" s="190" t="s">
        <v>6149</v>
      </c>
    </row>
    <row r="407" spans="1:24" ht="17.25" customHeight="1" x14ac:dyDescent="0.2">
      <c r="A407" s="190">
        <v>806966</v>
      </c>
      <c r="B407" s="190" t="s">
        <v>4386</v>
      </c>
      <c r="C407" s="190" t="s">
        <v>62</v>
      </c>
      <c r="D407" s="190" t="s">
        <v>190</v>
      </c>
      <c r="E407" s="190" t="s">
        <v>142</v>
      </c>
      <c r="F407" s="193">
        <v>35250</v>
      </c>
      <c r="G407" s="190" t="s">
        <v>254</v>
      </c>
      <c r="H407" s="190" t="s">
        <v>824</v>
      </c>
      <c r="I407" s="190" t="s">
        <v>58</v>
      </c>
      <c r="Q407" s="190">
        <v>2000</v>
      </c>
      <c r="S407" s="190" t="s">
        <v>6148</v>
      </c>
      <c r="T407" s="190" t="s">
        <v>6148</v>
      </c>
      <c r="U407" s="190" t="s">
        <v>6148</v>
      </c>
      <c r="V407" s="190" t="s">
        <v>6148</v>
      </c>
      <c r="W407" s="190" t="s">
        <v>6148</v>
      </c>
      <c r="X407" s="190" t="s">
        <v>6149</v>
      </c>
    </row>
    <row r="408" spans="1:24" ht="17.25" customHeight="1" x14ac:dyDescent="0.2">
      <c r="A408" s="190">
        <v>811655</v>
      </c>
      <c r="B408" s="190" t="s">
        <v>5502</v>
      </c>
      <c r="C408" s="190" t="s">
        <v>3863</v>
      </c>
      <c r="D408" s="190" t="s">
        <v>321</v>
      </c>
      <c r="E408" s="190" t="s">
        <v>142</v>
      </c>
      <c r="F408" s="193">
        <v>35257</v>
      </c>
      <c r="G408" s="190" t="s">
        <v>254</v>
      </c>
      <c r="H408" s="190" t="s">
        <v>824</v>
      </c>
      <c r="I408" s="190" t="s">
        <v>58</v>
      </c>
      <c r="Q408" s="190">
        <v>2000</v>
      </c>
      <c r="S408" s="190" t="s">
        <v>6148</v>
      </c>
      <c r="T408" s="190" t="s">
        <v>6148</v>
      </c>
      <c r="U408" s="190" t="s">
        <v>6148</v>
      </c>
      <c r="V408" s="190" t="s">
        <v>6148</v>
      </c>
      <c r="W408" s="190" t="s">
        <v>6148</v>
      </c>
      <c r="X408" s="190" t="s">
        <v>6149</v>
      </c>
    </row>
    <row r="409" spans="1:24" ht="17.25" customHeight="1" x14ac:dyDescent="0.2">
      <c r="A409" s="190">
        <v>811506</v>
      </c>
      <c r="B409" s="190" t="s">
        <v>5407</v>
      </c>
      <c r="C409" s="190" t="s">
        <v>616</v>
      </c>
      <c r="D409" s="190" t="s">
        <v>325</v>
      </c>
      <c r="E409" s="190" t="s">
        <v>142</v>
      </c>
      <c r="F409" s="193">
        <v>35278</v>
      </c>
      <c r="G409" s="190" t="s">
        <v>827</v>
      </c>
      <c r="H409" s="190" t="s">
        <v>824</v>
      </c>
      <c r="I409" s="190" t="s">
        <v>58</v>
      </c>
      <c r="Q409" s="190">
        <v>2000</v>
      </c>
      <c r="S409" s="190" t="s">
        <v>6148</v>
      </c>
      <c r="T409" s="190" t="s">
        <v>6148</v>
      </c>
      <c r="U409" s="190" t="s">
        <v>6148</v>
      </c>
      <c r="V409" s="190" t="s">
        <v>6148</v>
      </c>
      <c r="W409" s="190" t="s">
        <v>6148</v>
      </c>
      <c r="X409" s="190" t="s">
        <v>6149</v>
      </c>
    </row>
    <row r="410" spans="1:24" ht="17.25" customHeight="1" x14ac:dyDescent="0.2">
      <c r="A410" s="190">
        <v>808576</v>
      </c>
      <c r="B410" s="190" t="s">
        <v>4587</v>
      </c>
      <c r="C410" s="190" t="s">
        <v>369</v>
      </c>
      <c r="D410" s="190" t="s">
        <v>331</v>
      </c>
      <c r="E410" s="190" t="s">
        <v>142</v>
      </c>
      <c r="F410" s="193">
        <v>35298</v>
      </c>
      <c r="G410" s="190" t="s">
        <v>244</v>
      </c>
      <c r="H410" s="190" t="s">
        <v>824</v>
      </c>
      <c r="I410" s="190" t="s">
        <v>58</v>
      </c>
      <c r="Q410" s="190">
        <v>2000</v>
      </c>
      <c r="S410" s="190" t="s">
        <v>6148</v>
      </c>
      <c r="T410" s="190" t="s">
        <v>6148</v>
      </c>
      <c r="U410" s="190" t="s">
        <v>6148</v>
      </c>
      <c r="V410" s="190" t="s">
        <v>6148</v>
      </c>
      <c r="W410" s="190" t="s">
        <v>6148</v>
      </c>
      <c r="X410" s="190" t="s">
        <v>6149</v>
      </c>
    </row>
    <row r="411" spans="1:24" ht="17.25" customHeight="1" x14ac:dyDescent="0.2">
      <c r="A411" s="190">
        <v>808370</v>
      </c>
      <c r="B411" s="190" t="s">
        <v>4548</v>
      </c>
      <c r="C411" s="190" t="s">
        <v>3524</v>
      </c>
      <c r="D411" s="190" t="s">
        <v>5825</v>
      </c>
      <c r="E411" s="190" t="s">
        <v>142</v>
      </c>
      <c r="F411" s="193">
        <v>35306</v>
      </c>
      <c r="G411" s="190" t="s">
        <v>244</v>
      </c>
      <c r="H411" s="190" t="s">
        <v>824</v>
      </c>
      <c r="I411" s="190" t="s">
        <v>58</v>
      </c>
      <c r="Q411" s="190">
        <v>2000</v>
      </c>
      <c r="S411" s="190" t="s">
        <v>6148</v>
      </c>
      <c r="T411" s="190" t="s">
        <v>6148</v>
      </c>
      <c r="U411" s="190" t="s">
        <v>6148</v>
      </c>
      <c r="V411" s="190" t="s">
        <v>6148</v>
      </c>
      <c r="W411" s="190" t="s">
        <v>6148</v>
      </c>
      <c r="X411" s="190" t="s">
        <v>6149</v>
      </c>
    </row>
    <row r="412" spans="1:24" ht="17.25" customHeight="1" x14ac:dyDescent="0.2">
      <c r="A412" s="190">
        <v>807692</v>
      </c>
      <c r="B412" s="190" t="s">
        <v>4467</v>
      </c>
      <c r="C412" s="190" t="s">
        <v>552</v>
      </c>
      <c r="D412" s="190" t="s">
        <v>331</v>
      </c>
      <c r="E412" s="190" t="s">
        <v>142</v>
      </c>
      <c r="F412" s="193">
        <v>35309</v>
      </c>
      <c r="G412" s="190" t="s">
        <v>3358</v>
      </c>
      <c r="H412" s="190" t="s">
        <v>824</v>
      </c>
      <c r="I412" s="190" t="s">
        <v>58</v>
      </c>
      <c r="Q412" s="190">
        <v>2000</v>
      </c>
      <c r="S412" s="190" t="s">
        <v>6148</v>
      </c>
      <c r="T412" s="190" t="s">
        <v>6148</v>
      </c>
      <c r="U412" s="190" t="s">
        <v>6148</v>
      </c>
      <c r="V412" s="190" t="s">
        <v>6148</v>
      </c>
      <c r="W412" s="190" t="s">
        <v>6148</v>
      </c>
      <c r="X412" s="190" t="s">
        <v>6149</v>
      </c>
    </row>
    <row r="413" spans="1:24" ht="17.25" customHeight="1" x14ac:dyDescent="0.2">
      <c r="A413" s="190">
        <v>810825</v>
      </c>
      <c r="B413" s="190" t="s">
        <v>1060</v>
      </c>
      <c r="C413" s="190" t="s">
        <v>351</v>
      </c>
      <c r="D413" s="190" t="s">
        <v>188</v>
      </c>
      <c r="E413" s="190" t="s">
        <v>142</v>
      </c>
      <c r="F413" s="193">
        <v>35333</v>
      </c>
      <c r="G413" s="190" t="s">
        <v>244</v>
      </c>
      <c r="H413" s="190" t="s">
        <v>824</v>
      </c>
      <c r="I413" s="190" t="s">
        <v>58</v>
      </c>
      <c r="Q413" s="190">
        <v>2000</v>
      </c>
      <c r="S413" s="190" t="s">
        <v>6148</v>
      </c>
      <c r="T413" s="190" t="s">
        <v>6148</v>
      </c>
      <c r="U413" s="190" t="s">
        <v>6148</v>
      </c>
      <c r="V413" s="190" t="s">
        <v>6148</v>
      </c>
      <c r="W413" s="190" t="s">
        <v>6148</v>
      </c>
      <c r="X413" s="190" t="s">
        <v>6149</v>
      </c>
    </row>
    <row r="414" spans="1:24" ht="17.25" customHeight="1" x14ac:dyDescent="0.2">
      <c r="A414" s="190">
        <v>811583</v>
      </c>
      <c r="B414" s="190" t="s">
        <v>5455</v>
      </c>
      <c r="C414" s="190" t="s">
        <v>328</v>
      </c>
      <c r="D414" s="190" t="s">
        <v>194</v>
      </c>
      <c r="E414" s="190" t="s">
        <v>142</v>
      </c>
      <c r="F414" s="193">
        <v>35345</v>
      </c>
      <c r="G414" s="190" t="s">
        <v>3427</v>
      </c>
      <c r="H414" s="190" t="s">
        <v>824</v>
      </c>
      <c r="I414" s="190" t="s">
        <v>58</v>
      </c>
      <c r="Q414" s="190">
        <v>2000</v>
      </c>
      <c r="S414" s="190" t="s">
        <v>6148</v>
      </c>
      <c r="T414" s="190" t="s">
        <v>6148</v>
      </c>
      <c r="U414" s="190" t="s">
        <v>6148</v>
      </c>
      <c r="V414" s="190" t="s">
        <v>6148</v>
      </c>
      <c r="W414" s="190" t="s">
        <v>6148</v>
      </c>
      <c r="X414" s="190" t="s">
        <v>6149</v>
      </c>
    </row>
    <row r="415" spans="1:24" ht="17.25" customHeight="1" x14ac:dyDescent="0.2">
      <c r="A415" s="190">
        <v>811642</v>
      </c>
      <c r="B415" s="190" t="s">
        <v>5492</v>
      </c>
      <c r="C415" s="190" t="s">
        <v>94</v>
      </c>
      <c r="D415" s="190" t="s">
        <v>339</v>
      </c>
      <c r="E415" s="190" t="s">
        <v>142</v>
      </c>
      <c r="F415" s="193">
        <v>35355</v>
      </c>
      <c r="G415" s="190" t="s">
        <v>1315</v>
      </c>
      <c r="H415" s="190" t="s">
        <v>824</v>
      </c>
      <c r="I415" s="190" t="s">
        <v>58</v>
      </c>
      <c r="Q415" s="190">
        <v>2000</v>
      </c>
      <c r="S415" s="190" t="s">
        <v>6148</v>
      </c>
      <c r="T415" s="190" t="s">
        <v>6148</v>
      </c>
      <c r="U415" s="190" t="s">
        <v>6148</v>
      </c>
      <c r="V415" s="190" t="s">
        <v>6148</v>
      </c>
      <c r="W415" s="190" t="s">
        <v>6148</v>
      </c>
      <c r="X415" s="190" t="s">
        <v>6149</v>
      </c>
    </row>
    <row r="416" spans="1:24" ht="17.25" customHeight="1" x14ac:dyDescent="0.2">
      <c r="A416" s="190">
        <v>809901</v>
      </c>
      <c r="B416" s="190" t="s">
        <v>2794</v>
      </c>
      <c r="C416" s="190" t="s">
        <v>82</v>
      </c>
      <c r="D416" s="190" t="s">
        <v>173</v>
      </c>
      <c r="E416" s="190" t="s">
        <v>142</v>
      </c>
      <c r="F416" s="193">
        <v>35394</v>
      </c>
      <c r="G416" s="190" t="s">
        <v>5646</v>
      </c>
      <c r="H416" s="190" t="s">
        <v>828</v>
      </c>
      <c r="I416" s="190" t="s">
        <v>58</v>
      </c>
      <c r="Q416" s="190">
        <v>2000</v>
      </c>
      <c r="S416" s="190" t="s">
        <v>6148</v>
      </c>
      <c r="T416" s="190" t="s">
        <v>6148</v>
      </c>
      <c r="U416" s="190" t="s">
        <v>6148</v>
      </c>
      <c r="V416" s="190" t="s">
        <v>6148</v>
      </c>
      <c r="W416" s="190" t="s">
        <v>6148</v>
      </c>
      <c r="X416" s="190" t="s">
        <v>6149</v>
      </c>
    </row>
    <row r="417" spans="1:24" ht="17.25" customHeight="1" x14ac:dyDescent="0.2">
      <c r="A417" s="190">
        <v>811272</v>
      </c>
      <c r="B417" s="190" t="s">
        <v>5267</v>
      </c>
      <c r="C417" s="190" t="s">
        <v>494</v>
      </c>
      <c r="D417" s="190" t="s">
        <v>366</v>
      </c>
      <c r="E417" s="190" t="s">
        <v>142</v>
      </c>
      <c r="F417" s="193">
        <v>35431</v>
      </c>
      <c r="G417" s="190" t="s">
        <v>956</v>
      </c>
      <c r="H417" s="190" t="s">
        <v>824</v>
      </c>
      <c r="I417" s="190" t="s">
        <v>58</v>
      </c>
      <c r="Q417" s="190">
        <v>2000</v>
      </c>
      <c r="S417" s="190" t="s">
        <v>6148</v>
      </c>
      <c r="T417" s="190" t="s">
        <v>6148</v>
      </c>
      <c r="U417" s="190" t="s">
        <v>6148</v>
      </c>
      <c r="V417" s="190" t="s">
        <v>6148</v>
      </c>
      <c r="W417" s="190" t="s">
        <v>6148</v>
      </c>
      <c r="X417" s="190" t="s">
        <v>6149</v>
      </c>
    </row>
    <row r="418" spans="1:24" ht="17.25" customHeight="1" x14ac:dyDescent="0.2">
      <c r="A418" s="190">
        <v>811362</v>
      </c>
      <c r="B418" s="190" t="s">
        <v>5320</v>
      </c>
      <c r="C418" s="190" t="s">
        <v>116</v>
      </c>
      <c r="D418" s="190" t="s">
        <v>205</v>
      </c>
      <c r="E418" s="190" t="s">
        <v>142</v>
      </c>
      <c r="F418" s="193">
        <v>35431</v>
      </c>
      <c r="G418" s="190" t="s">
        <v>1232</v>
      </c>
      <c r="H418" s="190" t="s">
        <v>824</v>
      </c>
      <c r="I418" s="190" t="s">
        <v>58</v>
      </c>
      <c r="Q418" s="190">
        <v>2000</v>
      </c>
      <c r="S418" s="190" t="s">
        <v>6148</v>
      </c>
      <c r="T418" s="190" t="s">
        <v>6148</v>
      </c>
      <c r="U418" s="190" t="s">
        <v>6148</v>
      </c>
      <c r="V418" s="190" t="s">
        <v>6148</v>
      </c>
      <c r="W418" s="190" t="s">
        <v>6148</v>
      </c>
      <c r="X418" s="190" t="s">
        <v>6149</v>
      </c>
    </row>
    <row r="419" spans="1:24" ht="17.25" customHeight="1" x14ac:dyDescent="0.2">
      <c r="A419" s="190">
        <v>806692</v>
      </c>
      <c r="B419" s="190" t="s">
        <v>1446</v>
      </c>
      <c r="C419" s="190" t="s">
        <v>559</v>
      </c>
      <c r="D419" s="190" t="s">
        <v>217</v>
      </c>
      <c r="E419" s="190" t="s">
        <v>142</v>
      </c>
      <c r="F419" s="193">
        <v>35431</v>
      </c>
      <c r="G419" s="190" t="s">
        <v>3222</v>
      </c>
      <c r="H419" s="190" t="s">
        <v>825</v>
      </c>
      <c r="I419" s="190" t="s">
        <v>58</v>
      </c>
      <c r="Q419" s="190">
        <v>2000</v>
      </c>
      <c r="S419" s="190" t="s">
        <v>6148</v>
      </c>
      <c r="T419" s="190" t="s">
        <v>6148</v>
      </c>
      <c r="U419" s="190" t="s">
        <v>6148</v>
      </c>
      <c r="V419" s="190" t="s">
        <v>6148</v>
      </c>
      <c r="W419" s="190" t="s">
        <v>6148</v>
      </c>
      <c r="X419" s="190" t="s">
        <v>6149</v>
      </c>
    </row>
    <row r="420" spans="1:24" ht="17.25" customHeight="1" x14ac:dyDescent="0.2">
      <c r="A420" s="190">
        <v>810912</v>
      </c>
      <c r="B420" s="190" t="s">
        <v>5038</v>
      </c>
      <c r="C420" s="190" t="s">
        <v>97</v>
      </c>
      <c r="D420" s="190" t="s">
        <v>557</v>
      </c>
      <c r="E420" s="190" t="s">
        <v>142</v>
      </c>
      <c r="F420" s="193">
        <v>35431</v>
      </c>
      <c r="G420" s="190" t="s">
        <v>3469</v>
      </c>
      <c r="H420" s="190" t="s">
        <v>824</v>
      </c>
      <c r="I420" s="190" t="s">
        <v>58</v>
      </c>
      <c r="Q420" s="190">
        <v>2000</v>
      </c>
      <c r="S420" s="190" t="s">
        <v>6148</v>
      </c>
      <c r="T420" s="190" t="s">
        <v>6148</v>
      </c>
      <c r="U420" s="190" t="s">
        <v>6148</v>
      </c>
      <c r="V420" s="190" t="s">
        <v>6148</v>
      </c>
      <c r="W420" s="190" t="s">
        <v>6148</v>
      </c>
      <c r="X420" s="190" t="s">
        <v>6149</v>
      </c>
    </row>
    <row r="421" spans="1:24" ht="17.25" customHeight="1" x14ac:dyDescent="0.2">
      <c r="A421" s="190">
        <v>811278</v>
      </c>
      <c r="B421" s="190" t="s">
        <v>5270</v>
      </c>
      <c r="C421" s="190" t="s">
        <v>442</v>
      </c>
      <c r="D421" s="190" t="s">
        <v>137</v>
      </c>
      <c r="E421" s="190" t="s">
        <v>142</v>
      </c>
      <c r="F421" s="193">
        <v>35431</v>
      </c>
      <c r="G421" s="190" t="s">
        <v>246</v>
      </c>
      <c r="H421" s="190" t="s">
        <v>824</v>
      </c>
      <c r="I421" s="190" t="s">
        <v>58</v>
      </c>
      <c r="Q421" s="190">
        <v>2000</v>
      </c>
      <c r="S421" s="190" t="s">
        <v>6148</v>
      </c>
      <c r="T421" s="190" t="s">
        <v>6148</v>
      </c>
      <c r="U421" s="190" t="s">
        <v>6148</v>
      </c>
      <c r="V421" s="190" t="s">
        <v>6148</v>
      </c>
      <c r="W421" s="190" t="s">
        <v>6148</v>
      </c>
      <c r="X421" s="190" t="s">
        <v>6149</v>
      </c>
    </row>
    <row r="422" spans="1:24" ht="17.25" customHeight="1" x14ac:dyDescent="0.2">
      <c r="A422" s="190">
        <v>810822</v>
      </c>
      <c r="B422" s="190" t="s">
        <v>4986</v>
      </c>
      <c r="C422" s="190" t="s">
        <v>63</v>
      </c>
      <c r="D422" s="190" t="s">
        <v>657</v>
      </c>
      <c r="E422" s="190" t="s">
        <v>142</v>
      </c>
      <c r="F422" s="193">
        <v>35431</v>
      </c>
      <c r="G422" s="190" t="s">
        <v>246</v>
      </c>
      <c r="H422" s="190" t="s">
        <v>825</v>
      </c>
      <c r="I422" s="190" t="s">
        <v>58</v>
      </c>
      <c r="Q422" s="190">
        <v>2000</v>
      </c>
      <c r="S422" s="190" t="s">
        <v>6148</v>
      </c>
      <c r="T422" s="190" t="s">
        <v>6148</v>
      </c>
      <c r="U422" s="190" t="s">
        <v>6148</v>
      </c>
      <c r="V422" s="190" t="s">
        <v>6148</v>
      </c>
      <c r="W422" s="190" t="s">
        <v>6148</v>
      </c>
      <c r="X422" s="190" t="s">
        <v>6149</v>
      </c>
    </row>
    <row r="423" spans="1:24" ht="17.25" customHeight="1" x14ac:dyDescent="0.2">
      <c r="A423" s="190">
        <v>807803</v>
      </c>
      <c r="B423" s="190" t="s">
        <v>4480</v>
      </c>
      <c r="C423" s="190" t="s">
        <v>75</v>
      </c>
      <c r="D423" s="190" t="s">
        <v>160</v>
      </c>
      <c r="E423" s="190" t="s">
        <v>142</v>
      </c>
      <c r="F423" s="193">
        <v>35431</v>
      </c>
      <c r="G423" s="190" t="s">
        <v>244</v>
      </c>
      <c r="H423" s="190" t="s">
        <v>824</v>
      </c>
      <c r="I423" s="190" t="s">
        <v>58</v>
      </c>
      <c r="Q423" s="190">
        <v>2000</v>
      </c>
      <c r="S423" s="190" t="s">
        <v>6148</v>
      </c>
      <c r="T423" s="190" t="s">
        <v>6148</v>
      </c>
      <c r="U423" s="190" t="s">
        <v>6148</v>
      </c>
      <c r="V423" s="190" t="s">
        <v>6148</v>
      </c>
      <c r="W423" s="190" t="s">
        <v>6148</v>
      </c>
      <c r="X423" s="190" t="s">
        <v>6149</v>
      </c>
    </row>
    <row r="424" spans="1:24" ht="17.25" customHeight="1" x14ac:dyDescent="0.2">
      <c r="A424" s="190">
        <v>810975</v>
      </c>
      <c r="B424" s="190" t="s">
        <v>5079</v>
      </c>
      <c r="C424" s="190" t="s">
        <v>63</v>
      </c>
      <c r="D424" s="190" t="s">
        <v>443</v>
      </c>
      <c r="E424" s="190" t="s">
        <v>142</v>
      </c>
      <c r="F424" s="193">
        <v>35431</v>
      </c>
      <c r="G424" s="190" t="s">
        <v>244</v>
      </c>
      <c r="H424" s="190" t="s">
        <v>824</v>
      </c>
      <c r="I424" s="190" t="s">
        <v>58</v>
      </c>
      <c r="Q424" s="190">
        <v>2000</v>
      </c>
      <c r="S424" s="190" t="s">
        <v>6148</v>
      </c>
      <c r="T424" s="190" t="s">
        <v>6148</v>
      </c>
      <c r="U424" s="190" t="s">
        <v>6148</v>
      </c>
      <c r="V424" s="190" t="s">
        <v>6148</v>
      </c>
      <c r="W424" s="190" t="s">
        <v>6148</v>
      </c>
      <c r="X424" s="190" t="s">
        <v>6149</v>
      </c>
    </row>
    <row r="425" spans="1:24" ht="17.25" customHeight="1" x14ac:dyDescent="0.2">
      <c r="A425" s="190">
        <v>806131</v>
      </c>
      <c r="B425" s="190" t="s">
        <v>4326</v>
      </c>
      <c r="C425" s="190" t="s">
        <v>762</v>
      </c>
      <c r="D425" s="190" t="s">
        <v>208</v>
      </c>
      <c r="E425" s="190" t="s">
        <v>142</v>
      </c>
      <c r="F425" s="193">
        <v>35431</v>
      </c>
      <c r="G425" s="190" t="s">
        <v>244</v>
      </c>
      <c r="H425" s="190" t="s">
        <v>824</v>
      </c>
      <c r="I425" s="190" t="s">
        <v>58</v>
      </c>
      <c r="Q425" s="190">
        <v>2000</v>
      </c>
      <c r="S425" s="190" t="s">
        <v>6148</v>
      </c>
      <c r="T425" s="190" t="s">
        <v>6148</v>
      </c>
      <c r="U425" s="190" t="s">
        <v>6148</v>
      </c>
      <c r="V425" s="190" t="s">
        <v>6148</v>
      </c>
      <c r="W425" s="190" t="s">
        <v>6148</v>
      </c>
      <c r="X425" s="190" t="s">
        <v>6149</v>
      </c>
    </row>
    <row r="426" spans="1:24" ht="17.25" customHeight="1" x14ac:dyDescent="0.2">
      <c r="A426" s="190">
        <v>807948</v>
      </c>
      <c r="B426" s="190" t="s">
        <v>4496</v>
      </c>
      <c r="C426" s="190" t="s">
        <v>5812</v>
      </c>
      <c r="D426" s="190" t="s">
        <v>615</v>
      </c>
      <c r="E426" s="190" t="s">
        <v>142</v>
      </c>
      <c r="F426" s="193">
        <v>35431</v>
      </c>
      <c r="G426" s="190" t="s">
        <v>244</v>
      </c>
      <c r="H426" s="190" t="s">
        <v>824</v>
      </c>
      <c r="I426" s="190" t="s">
        <v>58</v>
      </c>
      <c r="Q426" s="190">
        <v>2000</v>
      </c>
      <c r="S426" s="190" t="s">
        <v>6148</v>
      </c>
      <c r="T426" s="190" t="s">
        <v>6148</v>
      </c>
      <c r="U426" s="190" t="s">
        <v>6148</v>
      </c>
      <c r="V426" s="190" t="s">
        <v>6148</v>
      </c>
      <c r="W426" s="190" t="s">
        <v>6148</v>
      </c>
      <c r="X426" s="190" t="s">
        <v>6149</v>
      </c>
    </row>
    <row r="427" spans="1:24" ht="17.25" customHeight="1" x14ac:dyDescent="0.2">
      <c r="A427" s="190">
        <v>810962</v>
      </c>
      <c r="B427" s="190" t="s">
        <v>5072</v>
      </c>
      <c r="C427" s="190" t="s">
        <v>86</v>
      </c>
      <c r="D427" s="190" t="s">
        <v>581</v>
      </c>
      <c r="E427" s="190" t="s">
        <v>142</v>
      </c>
      <c r="F427" s="193">
        <v>35431</v>
      </c>
      <c r="G427" s="190" t="s">
        <v>244</v>
      </c>
      <c r="H427" s="190" t="s">
        <v>824</v>
      </c>
      <c r="I427" s="190" t="s">
        <v>58</v>
      </c>
      <c r="Q427" s="190">
        <v>2000</v>
      </c>
      <c r="S427" s="190" t="s">
        <v>6148</v>
      </c>
      <c r="T427" s="190" t="s">
        <v>6148</v>
      </c>
      <c r="U427" s="190" t="s">
        <v>6148</v>
      </c>
      <c r="V427" s="190" t="s">
        <v>6148</v>
      </c>
      <c r="W427" s="190" t="s">
        <v>6148</v>
      </c>
      <c r="X427" s="190" t="s">
        <v>6149</v>
      </c>
    </row>
    <row r="428" spans="1:24" ht="17.25" customHeight="1" x14ac:dyDescent="0.2">
      <c r="A428" s="190">
        <v>811640</v>
      </c>
      <c r="B428" s="190" t="s">
        <v>5491</v>
      </c>
      <c r="C428" s="190" t="s">
        <v>549</v>
      </c>
      <c r="D428" s="190" t="s">
        <v>160</v>
      </c>
      <c r="E428" s="190" t="s">
        <v>142</v>
      </c>
      <c r="F428" s="193">
        <v>35431</v>
      </c>
      <c r="G428" s="190" t="s">
        <v>827</v>
      </c>
      <c r="H428" s="190" t="s">
        <v>824</v>
      </c>
      <c r="I428" s="190" t="s">
        <v>58</v>
      </c>
      <c r="Q428" s="190">
        <v>2000</v>
      </c>
      <c r="S428" s="190" t="s">
        <v>6148</v>
      </c>
      <c r="T428" s="190" t="s">
        <v>6148</v>
      </c>
      <c r="U428" s="190" t="s">
        <v>6148</v>
      </c>
      <c r="V428" s="190" t="s">
        <v>6148</v>
      </c>
      <c r="W428" s="190" t="s">
        <v>6148</v>
      </c>
      <c r="X428" s="190" t="s">
        <v>6149</v>
      </c>
    </row>
    <row r="429" spans="1:24" ht="17.25" customHeight="1" x14ac:dyDescent="0.2">
      <c r="A429" s="190">
        <v>810828</v>
      </c>
      <c r="B429" s="190" t="s">
        <v>4990</v>
      </c>
      <c r="C429" s="190" t="s">
        <v>112</v>
      </c>
      <c r="D429" s="190" t="s">
        <v>416</v>
      </c>
      <c r="E429" s="190" t="s">
        <v>142</v>
      </c>
      <c r="F429" s="193">
        <v>35431</v>
      </c>
      <c r="G429" s="190" t="s">
        <v>827</v>
      </c>
      <c r="H429" s="190" t="s">
        <v>824</v>
      </c>
      <c r="I429" s="190" t="s">
        <v>58</v>
      </c>
      <c r="Q429" s="190">
        <v>2000</v>
      </c>
      <c r="S429" s="190" t="s">
        <v>6148</v>
      </c>
      <c r="T429" s="190" t="s">
        <v>6148</v>
      </c>
      <c r="U429" s="190" t="s">
        <v>6148</v>
      </c>
      <c r="V429" s="190" t="s">
        <v>6148</v>
      </c>
      <c r="W429" s="190" t="s">
        <v>6148</v>
      </c>
      <c r="X429" s="190" t="s">
        <v>6149</v>
      </c>
    </row>
    <row r="430" spans="1:24" ht="17.25" customHeight="1" x14ac:dyDescent="0.2">
      <c r="A430" s="190">
        <v>811290</v>
      </c>
      <c r="B430" s="190" t="s">
        <v>5278</v>
      </c>
      <c r="C430" s="190" t="s">
        <v>465</v>
      </c>
      <c r="D430" s="190" t="s">
        <v>177</v>
      </c>
      <c r="E430" s="190" t="s">
        <v>142</v>
      </c>
      <c r="F430" s="193">
        <v>35431</v>
      </c>
      <c r="G430" s="190" t="s">
        <v>1245</v>
      </c>
      <c r="H430" s="190" t="s">
        <v>824</v>
      </c>
      <c r="I430" s="190" t="s">
        <v>58</v>
      </c>
      <c r="Q430" s="190">
        <v>2000</v>
      </c>
      <c r="S430" s="190" t="s">
        <v>6148</v>
      </c>
      <c r="T430" s="190" t="s">
        <v>6148</v>
      </c>
      <c r="U430" s="190" t="s">
        <v>6148</v>
      </c>
      <c r="V430" s="190" t="s">
        <v>6148</v>
      </c>
      <c r="W430" s="190" t="s">
        <v>6148</v>
      </c>
      <c r="X430" s="190" t="s">
        <v>6149</v>
      </c>
    </row>
    <row r="431" spans="1:24" ht="17.25" customHeight="1" x14ac:dyDescent="0.2">
      <c r="A431" s="190">
        <v>810998</v>
      </c>
      <c r="B431" s="190" t="s">
        <v>5096</v>
      </c>
      <c r="C431" s="190" t="s">
        <v>92</v>
      </c>
      <c r="D431" s="190" t="s">
        <v>194</v>
      </c>
      <c r="E431" s="190" t="s">
        <v>142</v>
      </c>
      <c r="F431" s="193">
        <v>35431</v>
      </c>
      <c r="G431" s="190" t="s">
        <v>1260</v>
      </c>
      <c r="H431" s="190" t="s">
        <v>824</v>
      </c>
      <c r="I431" s="190" t="s">
        <v>58</v>
      </c>
      <c r="Q431" s="190">
        <v>2000</v>
      </c>
      <c r="S431" s="190" t="s">
        <v>6148</v>
      </c>
      <c r="T431" s="190" t="s">
        <v>6148</v>
      </c>
      <c r="U431" s="190" t="s">
        <v>6148</v>
      </c>
      <c r="V431" s="190" t="s">
        <v>6148</v>
      </c>
      <c r="W431" s="190" t="s">
        <v>6148</v>
      </c>
      <c r="X431" s="190" t="s">
        <v>6149</v>
      </c>
    </row>
    <row r="432" spans="1:24" ht="17.25" customHeight="1" x14ac:dyDescent="0.2">
      <c r="A432" s="190">
        <v>811589</v>
      </c>
      <c r="B432" s="190" t="s">
        <v>5459</v>
      </c>
      <c r="C432" s="190" t="s">
        <v>63</v>
      </c>
      <c r="D432" s="190" t="s">
        <v>429</v>
      </c>
      <c r="E432" s="190" t="s">
        <v>142</v>
      </c>
      <c r="F432" s="193">
        <v>35431</v>
      </c>
      <c r="G432" s="190" t="s">
        <v>975</v>
      </c>
      <c r="H432" s="190" t="s">
        <v>824</v>
      </c>
      <c r="I432" s="190" t="s">
        <v>58</v>
      </c>
      <c r="Q432" s="190">
        <v>2000</v>
      </c>
      <c r="S432" s="190" t="s">
        <v>6148</v>
      </c>
      <c r="T432" s="190" t="s">
        <v>6148</v>
      </c>
      <c r="U432" s="190" t="s">
        <v>6148</v>
      </c>
      <c r="V432" s="190" t="s">
        <v>6148</v>
      </c>
      <c r="W432" s="190" t="s">
        <v>6148</v>
      </c>
      <c r="X432" s="190" t="s">
        <v>6149</v>
      </c>
    </row>
    <row r="433" spans="1:24" ht="17.25" customHeight="1" x14ac:dyDescent="0.2">
      <c r="A433" s="190">
        <v>810958</v>
      </c>
      <c r="B433" s="190" t="s">
        <v>5068</v>
      </c>
      <c r="C433" s="190" t="s">
        <v>107</v>
      </c>
      <c r="D433" s="190" t="s">
        <v>170</v>
      </c>
      <c r="E433" s="190" t="s">
        <v>142</v>
      </c>
      <c r="F433" s="193">
        <v>35431</v>
      </c>
      <c r="G433" s="190" t="s">
        <v>1249</v>
      </c>
      <c r="H433" s="190" t="s">
        <v>824</v>
      </c>
      <c r="I433" s="190" t="s">
        <v>58</v>
      </c>
      <c r="Q433" s="190">
        <v>2000</v>
      </c>
      <c r="S433" s="190" t="s">
        <v>6148</v>
      </c>
      <c r="T433" s="190" t="s">
        <v>6148</v>
      </c>
      <c r="U433" s="190" t="s">
        <v>6148</v>
      </c>
      <c r="V433" s="190" t="s">
        <v>6148</v>
      </c>
      <c r="W433" s="190" t="s">
        <v>6148</v>
      </c>
      <c r="X433" s="190" t="s">
        <v>6149</v>
      </c>
    </row>
    <row r="434" spans="1:24" ht="17.25" customHeight="1" x14ac:dyDescent="0.2">
      <c r="A434" s="190">
        <v>811953</v>
      </c>
      <c r="B434" s="190" t="s">
        <v>1410</v>
      </c>
      <c r="C434" s="190" t="s">
        <v>3196</v>
      </c>
      <c r="D434" s="190" t="s">
        <v>473</v>
      </c>
      <c r="E434" s="190" t="s">
        <v>142</v>
      </c>
      <c r="F434" s="193">
        <v>35431</v>
      </c>
      <c r="H434" s="190" t="s">
        <v>824</v>
      </c>
      <c r="I434" s="190" t="s">
        <v>58</v>
      </c>
      <c r="Q434" s="190">
        <v>2000</v>
      </c>
      <c r="S434" s="190" t="s">
        <v>6148</v>
      </c>
      <c r="T434" s="190" t="s">
        <v>6148</v>
      </c>
      <c r="U434" s="190" t="s">
        <v>6148</v>
      </c>
      <c r="V434" s="190" t="s">
        <v>6148</v>
      </c>
      <c r="W434" s="190" t="s">
        <v>6148</v>
      </c>
      <c r="X434" s="190" t="s">
        <v>6149</v>
      </c>
    </row>
    <row r="435" spans="1:24" ht="17.25" customHeight="1" x14ac:dyDescent="0.2">
      <c r="A435" s="190">
        <v>811017</v>
      </c>
      <c r="B435" s="190" t="s">
        <v>5112</v>
      </c>
      <c r="C435" s="190" t="s">
        <v>104</v>
      </c>
      <c r="D435" s="190" t="s">
        <v>331</v>
      </c>
      <c r="E435" s="190" t="s">
        <v>142</v>
      </c>
      <c r="F435" s="193">
        <v>35432</v>
      </c>
      <c r="G435" s="190" t="s">
        <v>244</v>
      </c>
      <c r="H435" s="190" t="s">
        <v>824</v>
      </c>
      <c r="I435" s="190" t="s">
        <v>58</v>
      </c>
      <c r="Q435" s="190">
        <v>2000</v>
      </c>
      <c r="S435" s="190" t="s">
        <v>6148</v>
      </c>
      <c r="T435" s="190" t="s">
        <v>6148</v>
      </c>
      <c r="U435" s="190" t="s">
        <v>6148</v>
      </c>
      <c r="V435" s="190" t="s">
        <v>6148</v>
      </c>
      <c r="W435" s="190" t="s">
        <v>6148</v>
      </c>
      <c r="X435" s="190" t="s">
        <v>6149</v>
      </c>
    </row>
    <row r="436" spans="1:24" ht="17.25" customHeight="1" x14ac:dyDescent="0.2">
      <c r="A436" s="190">
        <v>809954</v>
      </c>
      <c r="B436" s="190" t="s">
        <v>4816</v>
      </c>
      <c r="C436" s="190" t="s">
        <v>106</v>
      </c>
      <c r="D436" s="190" t="s">
        <v>5911</v>
      </c>
      <c r="E436" s="190" t="s">
        <v>142</v>
      </c>
      <c r="F436" s="193">
        <v>35433</v>
      </c>
      <c r="G436" s="190" t="s">
        <v>1250</v>
      </c>
      <c r="H436" s="190" t="s">
        <v>824</v>
      </c>
      <c r="I436" s="190" t="s">
        <v>58</v>
      </c>
      <c r="Q436" s="190">
        <v>2000</v>
      </c>
      <c r="S436" s="190" t="s">
        <v>6148</v>
      </c>
      <c r="T436" s="190" t="s">
        <v>6148</v>
      </c>
      <c r="U436" s="190" t="s">
        <v>6148</v>
      </c>
      <c r="V436" s="190" t="s">
        <v>6148</v>
      </c>
      <c r="W436" s="190" t="s">
        <v>6148</v>
      </c>
      <c r="X436" s="190" t="s">
        <v>6149</v>
      </c>
    </row>
    <row r="437" spans="1:24" ht="17.25" customHeight="1" x14ac:dyDescent="0.2">
      <c r="A437" s="190">
        <v>807026</v>
      </c>
      <c r="B437" s="190" t="s">
        <v>4393</v>
      </c>
      <c r="C437" s="190" t="s">
        <v>5658</v>
      </c>
      <c r="D437" s="190" t="s">
        <v>493</v>
      </c>
      <c r="E437" s="190" t="s">
        <v>142</v>
      </c>
      <c r="F437" s="193">
        <v>35433</v>
      </c>
      <c r="G437" s="190" t="s">
        <v>251</v>
      </c>
      <c r="H437" s="190" t="s">
        <v>824</v>
      </c>
      <c r="I437" s="190" t="s">
        <v>58</v>
      </c>
      <c r="Q437" s="190">
        <v>2000</v>
      </c>
      <c r="S437" s="190" t="s">
        <v>6148</v>
      </c>
      <c r="T437" s="190" t="s">
        <v>6148</v>
      </c>
      <c r="U437" s="190" t="s">
        <v>6148</v>
      </c>
      <c r="V437" s="190" t="s">
        <v>6148</v>
      </c>
      <c r="W437" s="190" t="s">
        <v>6148</v>
      </c>
      <c r="X437" s="190" t="s">
        <v>6149</v>
      </c>
    </row>
    <row r="438" spans="1:24" ht="17.25" customHeight="1" x14ac:dyDescent="0.2">
      <c r="A438" s="190">
        <v>811495</v>
      </c>
      <c r="B438" s="190" t="s">
        <v>1141</v>
      </c>
      <c r="C438" s="190" t="s">
        <v>727</v>
      </c>
      <c r="D438" s="190" t="s">
        <v>162</v>
      </c>
      <c r="E438" s="190" t="s">
        <v>142</v>
      </c>
      <c r="F438" s="193">
        <v>35434</v>
      </c>
      <c r="G438" s="190" t="s">
        <v>244</v>
      </c>
      <c r="H438" s="190" t="s">
        <v>825</v>
      </c>
      <c r="I438" s="190" t="s">
        <v>58</v>
      </c>
      <c r="Q438" s="190">
        <v>2000</v>
      </c>
      <c r="S438" s="190" t="s">
        <v>6148</v>
      </c>
      <c r="T438" s="190" t="s">
        <v>6148</v>
      </c>
      <c r="U438" s="190" t="s">
        <v>6148</v>
      </c>
      <c r="V438" s="190" t="s">
        <v>6148</v>
      </c>
      <c r="W438" s="190" t="s">
        <v>6148</v>
      </c>
      <c r="X438" s="190" t="s">
        <v>6149</v>
      </c>
    </row>
    <row r="439" spans="1:24" ht="17.25" customHeight="1" x14ac:dyDescent="0.2">
      <c r="A439" s="190">
        <v>811537</v>
      </c>
      <c r="B439" s="190" t="s">
        <v>5426</v>
      </c>
      <c r="C439" s="190" t="s">
        <v>63</v>
      </c>
      <c r="D439" s="190" t="s">
        <v>645</v>
      </c>
      <c r="E439" s="190" t="s">
        <v>142</v>
      </c>
      <c r="F439" s="193">
        <v>35437</v>
      </c>
      <c r="G439" s="190" t="s">
        <v>244</v>
      </c>
      <c r="H439" s="190" t="s">
        <v>824</v>
      </c>
      <c r="I439" s="190" t="s">
        <v>58</v>
      </c>
      <c r="Q439" s="190">
        <v>2000</v>
      </c>
      <c r="S439" s="190" t="s">
        <v>6148</v>
      </c>
      <c r="T439" s="190" t="s">
        <v>6148</v>
      </c>
      <c r="U439" s="190" t="s">
        <v>6148</v>
      </c>
      <c r="V439" s="190" t="s">
        <v>6148</v>
      </c>
      <c r="W439" s="190" t="s">
        <v>6148</v>
      </c>
      <c r="X439" s="190" t="s">
        <v>6149</v>
      </c>
    </row>
    <row r="440" spans="1:24" ht="17.25" customHeight="1" x14ac:dyDescent="0.2">
      <c r="A440" s="190">
        <v>810831</v>
      </c>
      <c r="B440" s="190" t="s">
        <v>4992</v>
      </c>
      <c r="C440" s="190" t="s">
        <v>935</v>
      </c>
      <c r="D440" s="190" t="s">
        <v>137</v>
      </c>
      <c r="E440" s="190" t="s">
        <v>142</v>
      </c>
      <c r="F440" s="193">
        <v>35440</v>
      </c>
      <c r="G440" s="190" t="s">
        <v>245</v>
      </c>
      <c r="H440" s="190" t="s">
        <v>824</v>
      </c>
      <c r="I440" s="190" t="s">
        <v>58</v>
      </c>
      <c r="Q440" s="190">
        <v>2000</v>
      </c>
      <c r="S440" s="190" t="s">
        <v>6148</v>
      </c>
      <c r="T440" s="190" t="s">
        <v>6148</v>
      </c>
      <c r="U440" s="190" t="s">
        <v>6148</v>
      </c>
      <c r="V440" s="190" t="s">
        <v>6148</v>
      </c>
      <c r="W440" s="190" t="s">
        <v>6148</v>
      </c>
      <c r="X440" s="190" t="s">
        <v>6149</v>
      </c>
    </row>
    <row r="441" spans="1:24" ht="17.25" customHeight="1" x14ac:dyDescent="0.2">
      <c r="A441" s="190">
        <v>808517</v>
      </c>
      <c r="B441" s="190" t="s">
        <v>4574</v>
      </c>
      <c r="C441" s="190" t="s">
        <v>63</v>
      </c>
      <c r="D441" s="190" t="s">
        <v>166</v>
      </c>
      <c r="E441" s="190" t="s">
        <v>142</v>
      </c>
      <c r="F441" s="193">
        <v>35443</v>
      </c>
      <c r="G441" s="190" t="s">
        <v>1280</v>
      </c>
      <c r="H441" s="190" t="s">
        <v>824</v>
      </c>
      <c r="I441" s="190" t="s">
        <v>58</v>
      </c>
      <c r="Q441" s="190">
        <v>2000</v>
      </c>
      <c r="S441" s="190" t="s">
        <v>6148</v>
      </c>
      <c r="T441" s="190" t="s">
        <v>6148</v>
      </c>
      <c r="U441" s="190" t="s">
        <v>6148</v>
      </c>
      <c r="V441" s="190" t="s">
        <v>6148</v>
      </c>
      <c r="W441" s="190" t="s">
        <v>6148</v>
      </c>
      <c r="X441" s="190" t="s">
        <v>6149</v>
      </c>
    </row>
    <row r="442" spans="1:24" ht="17.25" customHeight="1" x14ac:dyDescent="0.2">
      <c r="A442" s="190">
        <v>808597</v>
      </c>
      <c r="B442" s="190" t="s">
        <v>4594</v>
      </c>
      <c r="C442" s="190" t="s">
        <v>81</v>
      </c>
      <c r="D442" s="190" t="s">
        <v>179</v>
      </c>
      <c r="E442" s="190" t="s">
        <v>142</v>
      </c>
      <c r="F442" s="193">
        <v>35447</v>
      </c>
      <c r="G442" s="190" t="s">
        <v>244</v>
      </c>
      <c r="H442" s="190" t="s">
        <v>824</v>
      </c>
      <c r="I442" s="190" t="s">
        <v>58</v>
      </c>
      <c r="Q442" s="190">
        <v>2000</v>
      </c>
      <c r="S442" s="190" t="s">
        <v>6148</v>
      </c>
      <c r="T442" s="190" t="s">
        <v>6148</v>
      </c>
      <c r="U442" s="190" t="s">
        <v>6148</v>
      </c>
      <c r="V442" s="190" t="s">
        <v>6148</v>
      </c>
      <c r="W442" s="190" t="s">
        <v>6148</v>
      </c>
      <c r="X442" s="190" t="s">
        <v>6149</v>
      </c>
    </row>
    <row r="443" spans="1:24" ht="17.25" customHeight="1" x14ac:dyDescent="0.2">
      <c r="A443" s="190">
        <v>810965</v>
      </c>
      <c r="B443" s="190" t="s">
        <v>5074</v>
      </c>
      <c r="C443" s="190" t="s">
        <v>63</v>
      </c>
      <c r="D443" s="190" t="s">
        <v>5809</v>
      </c>
      <c r="E443" s="190" t="s">
        <v>142</v>
      </c>
      <c r="F443" s="193">
        <v>35450</v>
      </c>
      <c r="G443" s="190" t="s">
        <v>5982</v>
      </c>
      <c r="H443" s="190" t="s">
        <v>824</v>
      </c>
      <c r="I443" s="190" t="s">
        <v>58</v>
      </c>
      <c r="Q443" s="190">
        <v>2000</v>
      </c>
      <c r="S443" s="190" t="s">
        <v>6148</v>
      </c>
      <c r="T443" s="190" t="s">
        <v>6148</v>
      </c>
      <c r="U443" s="190" t="s">
        <v>6148</v>
      </c>
      <c r="V443" s="190" t="s">
        <v>6148</v>
      </c>
      <c r="W443" s="190" t="s">
        <v>6148</v>
      </c>
      <c r="X443" s="190" t="s">
        <v>6149</v>
      </c>
    </row>
    <row r="444" spans="1:24" ht="17.25" customHeight="1" x14ac:dyDescent="0.2">
      <c r="A444" s="190">
        <v>811930</v>
      </c>
      <c r="B444" s="190" t="s">
        <v>5600</v>
      </c>
      <c r="C444" s="190" t="s">
        <v>118</v>
      </c>
      <c r="D444" s="190" t="s">
        <v>167</v>
      </c>
      <c r="E444" s="190" t="s">
        <v>142</v>
      </c>
      <c r="F444" s="193">
        <v>35458</v>
      </c>
      <c r="G444" s="190" t="s">
        <v>250</v>
      </c>
      <c r="H444" s="190" t="s">
        <v>824</v>
      </c>
      <c r="I444" s="190" t="s">
        <v>58</v>
      </c>
      <c r="Q444" s="190">
        <v>2000</v>
      </c>
      <c r="S444" s="190" t="s">
        <v>6148</v>
      </c>
      <c r="T444" s="190" t="s">
        <v>6148</v>
      </c>
      <c r="U444" s="190" t="s">
        <v>6148</v>
      </c>
      <c r="V444" s="190" t="s">
        <v>6148</v>
      </c>
      <c r="W444" s="190" t="s">
        <v>6148</v>
      </c>
      <c r="X444" s="190" t="s">
        <v>6149</v>
      </c>
    </row>
    <row r="445" spans="1:24" ht="17.25" customHeight="1" x14ac:dyDescent="0.2">
      <c r="A445" s="190">
        <v>808704</v>
      </c>
      <c r="B445" s="190" t="s">
        <v>4604</v>
      </c>
      <c r="C445" s="190" t="s">
        <v>417</v>
      </c>
      <c r="D445" s="190" t="s">
        <v>3515</v>
      </c>
      <c r="E445" s="190" t="s">
        <v>142</v>
      </c>
      <c r="F445" s="193">
        <v>35459</v>
      </c>
      <c r="G445" s="190" t="s">
        <v>1032</v>
      </c>
      <c r="H445" s="190" t="s">
        <v>824</v>
      </c>
      <c r="I445" s="190" t="s">
        <v>58</v>
      </c>
      <c r="Q445" s="190">
        <v>2000</v>
      </c>
      <c r="S445" s="190" t="s">
        <v>6148</v>
      </c>
      <c r="T445" s="190" t="s">
        <v>6148</v>
      </c>
      <c r="U445" s="190" t="s">
        <v>6148</v>
      </c>
      <c r="V445" s="190" t="s">
        <v>6148</v>
      </c>
      <c r="W445" s="190" t="s">
        <v>6148</v>
      </c>
      <c r="X445" s="190" t="s">
        <v>6149</v>
      </c>
    </row>
    <row r="446" spans="1:24" ht="17.25" customHeight="1" x14ac:dyDescent="0.2">
      <c r="A446" s="190">
        <v>808303</v>
      </c>
      <c r="B446" s="190" t="s">
        <v>4536</v>
      </c>
      <c r="C446" s="190" t="s">
        <v>787</v>
      </c>
      <c r="D446" s="190" t="s">
        <v>234</v>
      </c>
      <c r="E446" s="190" t="s">
        <v>142</v>
      </c>
      <c r="F446" s="193">
        <v>35462</v>
      </c>
      <c r="G446" s="190" t="s">
        <v>244</v>
      </c>
      <c r="H446" s="190" t="s">
        <v>824</v>
      </c>
      <c r="I446" s="190" t="s">
        <v>58</v>
      </c>
      <c r="Q446" s="190">
        <v>2000</v>
      </c>
      <c r="S446" s="190" t="s">
        <v>6148</v>
      </c>
      <c r="T446" s="190" t="s">
        <v>6148</v>
      </c>
      <c r="U446" s="190" t="s">
        <v>6148</v>
      </c>
      <c r="V446" s="190" t="s">
        <v>6148</v>
      </c>
      <c r="W446" s="190" t="s">
        <v>6148</v>
      </c>
      <c r="X446" s="190" t="s">
        <v>6149</v>
      </c>
    </row>
    <row r="447" spans="1:24" ht="17.25" customHeight="1" x14ac:dyDescent="0.2">
      <c r="A447" s="190">
        <v>811708</v>
      </c>
      <c r="B447" s="190" t="s">
        <v>5534</v>
      </c>
      <c r="C447" s="190" t="s">
        <v>3533</v>
      </c>
      <c r="D447" s="190" t="s">
        <v>477</v>
      </c>
      <c r="E447" s="190" t="s">
        <v>142</v>
      </c>
      <c r="F447" s="193">
        <v>35475</v>
      </c>
      <c r="G447" s="190" t="s">
        <v>6117</v>
      </c>
      <c r="H447" s="190" t="s">
        <v>824</v>
      </c>
      <c r="I447" s="190" t="s">
        <v>58</v>
      </c>
      <c r="Q447" s="190">
        <v>2000</v>
      </c>
      <c r="S447" s="190" t="s">
        <v>6148</v>
      </c>
      <c r="T447" s="190" t="s">
        <v>6148</v>
      </c>
      <c r="U447" s="190" t="s">
        <v>6148</v>
      </c>
      <c r="V447" s="190" t="s">
        <v>6148</v>
      </c>
      <c r="W447" s="190" t="s">
        <v>6148</v>
      </c>
      <c r="X447" s="190" t="s">
        <v>6149</v>
      </c>
    </row>
    <row r="448" spans="1:24" ht="17.25" customHeight="1" x14ac:dyDescent="0.2">
      <c r="A448" s="190">
        <v>811763</v>
      </c>
      <c r="B448" s="190" t="s">
        <v>5570</v>
      </c>
      <c r="C448" s="190" t="s">
        <v>66</v>
      </c>
      <c r="D448" s="190" t="s">
        <v>182</v>
      </c>
      <c r="E448" s="190" t="s">
        <v>142</v>
      </c>
      <c r="F448" s="193">
        <v>35476</v>
      </c>
      <c r="G448" s="190" t="s">
        <v>244</v>
      </c>
      <c r="H448" s="190" t="s">
        <v>824</v>
      </c>
      <c r="I448" s="190" t="s">
        <v>58</v>
      </c>
      <c r="Q448" s="190">
        <v>2000</v>
      </c>
      <c r="S448" s="190" t="s">
        <v>6148</v>
      </c>
      <c r="T448" s="190" t="s">
        <v>6148</v>
      </c>
      <c r="U448" s="190" t="s">
        <v>6148</v>
      </c>
      <c r="V448" s="190" t="s">
        <v>6148</v>
      </c>
      <c r="W448" s="190" t="s">
        <v>6148</v>
      </c>
      <c r="X448" s="190" t="s">
        <v>6149</v>
      </c>
    </row>
    <row r="449" spans="1:24" ht="17.25" customHeight="1" x14ac:dyDescent="0.2">
      <c r="A449" s="190">
        <v>807674</v>
      </c>
      <c r="B449" s="190" t="s">
        <v>4465</v>
      </c>
      <c r="C449" s="190" t="s">
        <v>63</v>
      </c>
      <c r="D449" s="190" t="s">
        <v>158</v>
      </c>
      <c r="E449" s="190" t="s">
        <v>142</v>
      </c>
      <c r="F449" s="193">
        <v>35479</v>
      </c>
      <c r="G449" s="190" t="s">
        <v>244</v>
      </c>
      <c r="H449" s="190" t="s">
        <v>825</v>
      </c>
      <c r="I449" s="190" t="s">
        <v>58</v>
      </c>
      <c r="Q449" s="190">
        <v>2000</v>
      </c>
      <c r="S449" s="190" t="s">
        <v>6148</v>
      </c>
      <c r="T449" s="190" t="s">
        <v>6148</v>
      </c>
      <c r="U449" s="190" t="s">
        <v>6148</v>
      </c>
      <c r="V449" s="190" t="s">
        <v>6148</v>
      </c>
      <c r="W449" s="190" t="s">
        <v>6148</v>
      </c>
      <c r="X449" s="190" t="s">
        <v>6149</v>
      </c>
    </row>
    <row r="450" spans="1:24" ht="17.25" customHeight="1" x14ac:dyDescent="0.2">
      <c r="A450" s="190">
        <v>809430</v>
      </c>
      <c r="B450" s="190" t="s">
        <v>4721</v>
      </c>
      <c r="C450" s="190" t="s">
        <v>5882</v>
      </c>
      <c r="D450" s="190" t="s">
        <v>273</v>
      </c>
      <c r="E450" s="190" t="s">
        <v>142</v>
      </c>
      <c r="F450" s="193">
        <v>35481</v>
      </c>
      <c r="G450" s="190" t="s">
        <v>244</v>
      </c>
      <c r="H450" s="190" t="s">
        <v>824</v>
      </c>
      <c r="I450" s="190" t="s">
        <v>58</v>
      </c>
      <c r="Q450" s="190">
        <v>2000</v>
      </c>
      <c r="S450" s="190" t="s">
        <v>6148</v>
      </c>
      <c r="T450" s="190" t="s">
        <v>6148</v>
      </c>
      <c r="U450" s="190" t="s">
        <v>6148</v>
      </c>
      <c r="V450" s="190" t="s">
        <v>6148</v>
      </c>
      <c r="W450" s="190" t="s">
        <v>6148</v>
      </c>
      <c r="X450" s="190" t="s">
        <v>6149</v>
      </c>
    </row>
    <row r="451" spans="1:24" ht="17.25" customHeight="1" x14ac:dyDescent="0.2">
      <c r="A451" s="190">
        <v>811786</v>
      </c>
      <c r="B451" s="190" t="s">
        <v>5586</v>
      </c>
      <c r="C451" s="190" t="s">
        <v>434</v>
      </c>
      <c r="D451" s="190" t="s">
        <v>497</v>
      </c>
      <c r="E451" s="190" t="s">
        <v>142</v>
      </c>
      <c r="F451" s="193">
        <v>35482</v>
      </c>
      <c r="G451" s="190" t="s">
        <v>250</v>
      </c>
      <c r="H451" s="190" t="s">
        <v>824</v>
      </c>
      <c r="I451" s="190" t="s">
        <v>58</v>
      </c>
      <c r="Q451" s="190">
        <v>2000</v>
      </c>
      <c r="S451" s="190" t="s">
        <v>6148</v>
      </c>
      <c r="T451" s="190" t="s">
        <v>6148</v>
      </c>
      <c r="U451" s="190" t="s">
        <v>6148</v>
      </c>
      <c r="V451" s="190" t="s">
        <v>6148</v>
      </c>
      <c r="W451" s="190" t="s">
        <v>6148</v>
      </c>
      <c r="X451" s="190" t="s">
        <v>6149</v>
      </c>
    </row>
    <row r="452" spans="1:24" ht="17.25" customHeight="1" x14ac:dyDescent="0.2">
      <c r="A452" s="190">
        <v>811381</v>
      </c>
      <c r="B452" s="190" t="s">
        <v>5333</v>
      </c>
      <c r="C452" s="190" t="s">
        <v>63</v>
      </c>
      <c r="D452" s="190" t="s">
        <v>208</v>
      </c>
      <c r="E452" s="190" t="s">
        <v>142</v>
      </c>
      <c r="F452" s="193">
        <v>35486</v>
      </c>
      <c r="G452" s="190" t="s">
        <v>827</v>
      </c>
      <c r="H452" s="190" t="s">
        <v>824</v>
      </c>
      <c r="I452" s="190" t="s">
        <v>58</v>
      </c>
      <c r="Q452" s="190">
        <v>2000</v>
      </c>
      <c r="S452" s="190" t="s">
        <v>6148</v>
      </c>
      <c r="T452" s="190" t="s">
        <v>6148</v>
      </c>
      <c r="U452" s="190" t="s">
        <v>6148</v>
      </c>
      <c r="V452" s="190" t="s">
        <v>6148</v>
      </c>
      <c r="W452" s="190" t="s">
        <v>6148</v>
      </c>
      <c r="X452" s="190" t="s">
        <v>6149</v>
      </c>
    </row>
    <row r="453" spans="1:24" ht="17.25" customHeight="1" x14ac:dyDescent="0.2">
      <c r="A453" s="190">
        <v>811335</v>
      </c>
      <c r="B453" s="190" t="s">
        <v>5302</v>
      </c>
      <c r="C453" s="190" t="s">
        <v>275</v>
      </c>
      <c r="D453" s="190" t="s">
        <v>215</v>
      </c>
      <c r="E453" s="190" t="s">
        <v>142</v>
      </c>
      <c r="F453" s="193">
        <v>35489</v>
      </c>
      <c r="G453" s="190" t="s">
        <v>6043</v>
      </c>
      <c r="H453" s="190" t="s">
        <v>824</v>
      </c>
      <c r="I453" s="190" t="s">
        <v>58</v>
      </c>
      <c r="Q453" s="190">
        <v>2000</v>
      </c>
      <c r="S453" s="190" t="s">
        <v>6148</v>
      </c>
      <c r="T453" s="190" t="s">
        <v>6148</v>
      </c>
      <c r="U453" s="190" t="s">
        <v>6148</v>
      </c>
      <c r="V453" s="190" t="s">
        <v>6148</v>
      </c>
      <c r="W453" s="190" t="s">
        <v>6148</v>
      </c>
      <c r="X453" s="190" t="s">
        <v>6149</v>
      </c>
    </row>
    <row r="454" spans="1:24" ht="17.25" customHeight="1" x14ac:dyDescent="0.2">
      <c r="A454" s="190">
        <v>811523</v>
      </c>
      <c r="B454" s="190" t="s">
        <v>5418</v>
      </c>
      <c r="C454" s="190" t="s">
        <v>310</v>
      </c>
      <c r="D454" s="190" t="s">
        <v>478</v>
      </c>
      <c r="E454" s="190" t="s">
        <v>142</v>
      </c>
      <c r="F454" s="193">
        <v>35490</v>
      </c>
      <c r="G454" s="190" t="s">
        <v>1017</v>
      </c>
      <c r="H454" s="190" t="s">
        <v>824</v>
      </c>
      <c r="I454" s="190" t="s">
        <v>58</v>
      </c>
      <c r="Q454" s="190">
        <v>2000</v>
      </c>
      <c r="S454" s="190" t="s">
        <v>6148</v>
      </c>
      <c r="T454" s="190" t="s">
        <v>6148</v>
      </c>
      <c r="U454" s="190" t="s">
        <v>6148</v>
      </c>
      <c r="V454" s="190" t="s">
        <v>6148</v>
      </c>
      <c r="W454" s="190" t="s">
        <v>6148</v>
      </c>
      <c r="X454" s="190" t="s">
        <v>6149</v>
      </c>
    </row>
    <row r="455" spans="1:24" ht="17.25" customHeight="1" x14ac:dyDescent="0.2">
      <c r="A455" s="190">
        <v>807756</v>
      </c>
      <c r="B455" s="190" t="s">
        <v>4473</v>
      </c>
      <c r="C455" s="190" t="s">
        <v>59</v>
      </c>
      <c r="D455" s="190" t="s">
        <v>535</v>
      </c>
      <c r="E455" s="190" t="s">
        <v>142</v>
      </c>
      <c r="F455" s="193">
        <v>35493</v>
      </c>
      <c r="G455" s="190" t="s">
        <v>244</v>
      </c>
      <c r="H455" s="190" t="s">
        <v>824</v>
      </c>
      <c r="I455" s="190" t="s">
        <v>58</v>
      </c>
      <c r="Q455" s="190">
        <v>2000</v>
      </c>
      <c r="S455" s="190" t="s">
        <v>6148</v>
      </c>
      <c r="T455" s="190" t="s">
        <v>6148</v>
      </c>
      <c r="U455" s="190" t="s">
        <v>6148</v>
      </c>
      <c r="V455" s="190" t="s">
        <v>6148</v>
      </c>
      <c r="W455" s="190" t="s">
        <v>6148</v>
      </c>
      <c r="X455" s="190" t="s">
        <v>6149</v>
      </c>
    </row>
    <row r="456" spans="1:24" ht="17.25" customHeight="1" x14ac:dyDescent="0.2">
      <c r="A456" s="190">
        <v>811305</v>
      </c>
      <c r="B456" s="190" t="s">
        <v>5285</v>
      </c>
      <c r="C456" s="190" t="s">
        <v>83</v>
      </c>
      <c r="D456" s="190" t="s">
        <v>190</v>
      </c>
      <c r="E456" s="190" t="s">
        <v>142</v>
      </c>
      <c r="F456" s="193">
        <v>35496</v>
      </c>
      <c r="G456" s="190" t="s">
        <v>1103</v>
      </c>
      <c r="H456" s="190" t="s">
        <v>824</v>
      </c>
      <c r="I456" s="190" t="s">
        <v>58</v>
      </c>
      <c r="Q456" s="190">
        <v>2000</v>
      </c>
      <c r="S456" s="190" t="s">
        <v>6148</v>
      </c>
      <c r="T456" s="190" t="s">
        <v>6148</v>
      </c>
      <c r="U456" s="190" t="s">
        <v>6148</v>
      </c>
      <c r="V456" s="190" t="s">
        <v>6148</v>
      </c>
      <c r="W456" s="190" t="s">
        <v>6148</v>
      </c>
      <c r="X456" s="190" t="s">
        <v>6149</v>
      </c>
    </row>
    <row r="457" spans="1:24" ht="17.25" customHeight="1" x14ac:dyDescent="0.2">
      <c r="A457" s="190">
        <v>811332</v>
      </c>
      <c r="B457" s="190" t="s">
        <v>5300</v>
      </c>
      <c r="C457" s="190" t="s">
        <v>117</v>
      </c>
      <c r="D457" s="190" t="s">
        <v>606</v>
      </c>
      <c r="E457" s="190" t="s">
        <v>142</v>
      </c>
      <c r="F457" s="193">
        <v>35504</v>
      </c>
      <c r="G457" s="190" t="s">
        <v>6042</v>
      </c>
      <c r="H457" s="190" t="s">
        <v>824</v>
      </c>
      <c r="I457" s="190" t="s">
        <v>58</v>
      </c>
      <c r="Q457" s="190">
        <v>2000</v>
      </c>
      <c r="S457" s="190" t="s">
        <v>6148</v>
      </c>
      <c r="T457" s="190" t="s">
        <v>6148</v>
      </c>
      <c r="U457" s="190" t="s">
        <v>6148</v>
      </c>
      <c r="V457" s="190" t="s">
        <v>6148</v>
      </c>
      <c r="W457" s="190" t="s">
        <v>6148</v>
      </c>
      <c r="X457" s="190" t="s">
        <v>6149</v>
      </c>
    </row>
    <row r="458" spans="1:24" ht="17.25" customHeight="1" x14ac:dyDescent="0.2">
      <c r="A458" s="190">
        <v>811387</v>
      </c>
      <c r="B458" s="190" t="s">
        <v>5339</v>
      </c>
      <c r="C458" s="190" t="s">
        <v>83</v>
      </c>
      <c r="D458" s="190" t="s">
        <v>790</v>
      </c>
      <c r="E458" s="190" t="s">
        <v>142</v>
      </c>
      <c r="F458" s="193">
        <v>35506</v>
      </c>
      <c r="G458" s="190" t="s">
        <v>6057</v>
      </c>
      <c r="H458" s="190" t="s">
        <v>824</v>
      </c>
      <c r="I458" s="190" t="s">
        <v>58</v>
      </c>
      <c r="Q458" s="190">
        <v>2000</v>
      </c>
      <c r="S458" s="190" t="s">
        <v>6148</v>
      </c>
      <c r="T458" s="190" t="s">
        <v>6148</v>
      </c>
      <c r="U458" s="190" t="s">
        <v>6148</v>
      </c>
      <c r="V458" s="190" t="s">
        <v>6148</v>
      </c>
      <c r="W458" s="190" t="s">
        <v>6148</v>
      </c>
      <c r="X458" s="190" t="s">
        <v>6149</v>
      </c>
    </row>
    <row r="459" spans="1:24" ht="17.25" customHeight="1" x14ac:dyDescent="0.2">
      <c r="A459" s="190">
        <v>810053</v>
      </c>
      <c r="B459" s="190" t="s">
        <v>4849</v>
      </c>
      <c r="C459" s="190" t="s">
        <v>61</v>
      </c>
      <c r="D459" s="190" t="s">
        <v>231</v>
      </c>
      <c r="E459" s="190" t="s">
        <v>142</v>
      </c>
      <c r="F459" s="193">
        <v>35508</v>
      </c>
      <c r="G459" s="190" t="s">
        <v>244</v>
      </c>
      <c r="H459" s="190" t="s">
        <v>824</v>
      </c>
      <c r="I459" s="190" t="s">
        <v>58</v>
      </c>
      <c r="Q459" s="190">
        <v>2000</v>
      </c>
      <c r="S459" s="190" t="s">
        <v>6148</v>
      </c>
      <c r="T459" s="190" t="s">
        <v>6148</v>
      </c>
      <c r="U459" s="190" t="s">
        <v>6148</v>
      </c>
      <c r="V459" s="190" t="s">
        <v>6148</v>
      </c>
      <c r="W459" s="190" t="s">
        <v>6148</v>
      </c>
      <c r="X459" s="190" t="s">
        <v>6149</v>
      </c>
    </row>
    <row r="460" spans="1:24" ht="17.25" customHeight="1" x14ac:dyDescent="0.2">
      <c r="A460" s="190">
        <v>806732</v>
      </c>
      <c r="B460" s="190" t="s">
        <v>4357</v>
      </c>
      <c r="C460" s="190" t="s">
        <v>5775</v>
      </c>
      <c r="D460" s="190" t="s">
        <v>5776</v>
      </c>
      <c r="E460" s="190" t="s">
        <v>142</v>
      </c>
      <c r="F460" s="193">
        <v>35513</v>
      </c>
      <c r="G460" s="190" t="s">
        <v>827</v>
      </c>
      <c r="H460" s="190" t="s">
        <v>824</v>
      </c>
      <c r="I460" s="190" t="s">
        <v>58</v>
      </c>
      <c r="Q460" s="190">
        <v>2000</v>
      </c>
      <c r="S460" s="190" t="s">
        <v>6148</v>
      </c>
      <c r="T460" s="190" t="s">
        <v>6148</v>
      </c>
      <c r="U460" s="190" t="s">
        <v>6148</v>
      </c>
      <c r="V460" s="190" t="s">
        <v>6148</v>
      </c>
      <c r="W460" s="190" t="s">
        <v>6148</v>
      </c>
      <c r="X460" s="190" t="s">
        <v>6149</v>
      </c>
    </row>
    <row r="461" spans="1:24" ht="17.25" customHeight="1" x14ac:dyDescent="0.2">
      <c r="A461" s="190">
        <v>811781</v>
      </c>
      <c r="B461" s="190" t="s">
        <v>5581</v>
      </c>
      <c r="C461" s="190" t="s">
        <v>548</v>
      </c>
      <c r="D461" s="190" t="s">
        <v>793</v>
      </c>
      <c r="E461" s="190" t="s">
        <v>142</v>
      </c>
      <c r="F461" s="193">
        <v>35514</v>
      </c>
      <c r="G461" s="190" t="s">
        <v>244</v>
      </c>
      <c r="H461" s="190" t="s">
        <v>824</v>
      </c>
      <c r="I461" s="190" t="s">
        <v>58</v>
      </c>
      <c r="Q461" s="190">
        <v>2000</v>
      </c>
      <c r="S461" s="190" t="s">
        <v>6148</v>
      </c>
      <c r="T461" s="190" t="s">
        <v>6148</v>
      </c>
      <c r="U461" s="190" t="s">
        <v>6148</v>
      </c>
      <c r="V461" s="190" t="s">
        <v>6148</v>
      </c>
      <c r="W461" s="190" t="s">
        <v>6148</v>
      </c>
      <c r="X461" s="190" t="s">
        <v>6149</v>
      </c>
    </row>
    <row r="462" spans="1:24" ht="17.25" customHeight="1" x14ac:dyDescent="0.2">
      <c r="A462" s="190">
        <v>809424</v>
      </c>
      <c r="B462" s="190" t="s">
        <v>4719</v>
      </c>
      <c r="C462" s="190" t="s">
        <v>73</v>
      </c>
      <c r="D462" s="190" t="s">
        <v>5685</v>
      </c>
      <c r="E462" s="190" t="s">
        <v>142</v>
      </c>
      <c r="F462" s="193">
        <v>35517</v>
      </c>
      <c r="G462" s="190" t="s">
        <v>244</v>
      </c>
      <c r="H462" s="190" t="s">
        <v>824</v>
      </c>
      <c r="I462" s="190" t="s">
        <v>58</v>
      </c>
      <c r="Q462" s="190">
        <v>2000</v>
      </c>
      <c r="S462" s="190" t="s">
        <v>6148</v>
      </c>
      <c r="T462" s="190" t="s">
        <v>6148</v>
      </c>
      <c r="U462" s="190" t="s">
        <v>6148</v>
      </c>
      <c r="V462" s="190" t="s">
        <v>6148</v>
      </c>
      <c r="W462" s="190" t="s">
        <v>6148</v>
      </c>
      <c r="X462" s="190" t="s">
        <v>6149</v>
      </c>
    </row>
    <row r="463" spans="1:24" ht="17.25" customHeight="1" x14ac:dyDescent="0.2">
      <c r="A463" s="190">
        <v>811688</v>
      </c>
      <c r="B463" s="190" t="s">
        <v>5522</v>
      </c>
      <c r="C463" s="190" t="s">
        <v>495</v>
      </c>
      <c r="D463" s="190" t="s">
        <v>5990</v>
      </c>
      <c r="E463" s="190" t="s">
        <v>142</v>
      </c>
      <c r="F463" s="193">
        <v>35524</v>
      </c>
      <c r="G463" s="190" t="s">
        <v>244</v>
      </c>
      <c r="H463" s="190" t="s">
        <v>824</v>
      </c>
      <c r="I463" s="190" t="s">
        <v>58</v>
      </c>
      <c r="Q463" s="190">
        <v>2000</v>
      </c>
      <c r="S463" s="190" t="s">
        <v>6148</v>
      </c>
      <c r="T463" s="190" t="s">
        <v>6148</v>
      </c>
      <c r="U463" s="190" t="s">
        <v>6148</v>
      </c>
      <c r="V463" s="190" t="s">
        <v>6148</v>
      </c>
      <c r="W463" s="190" t="s">
        <v>6148</v>
      </c>
      <c r="X463" s="190" t="s">
        <v>6149</v>
      </c>
    </row>
    <row r="464" spans="1:24" ht="17.25" customHeight="1" x14ac:dyDescent="0.2">
      <c r="A464" s="190">
        <v>811780</v>
      </c>
      <c r="B464" s="190" t="s">
        <v>5580</v>
      </c>
      <c r="C464" s="190" t="s">
        <v>346</v>
      </c>
      <c r="D464" s="190" t="s">
        <v>158</v>
      </c>
      <c r="E464" s="190" t="s">
        <v>142</v>
      </c>
      <c r="F464" s="193">
        <v>35541</v>
      </c>
      <c r="G464" s="190" t="s">
        <v>244</v>
      </c>
      <c r="H464" s="190" t="s">
        <v>824</v>
      </c>
      <c r="I464" s="190" t="s">
        <v>58</v>
      </c>
      <c r="Q464" s="190">
        <v>2000</v>
      </c>
      <c r="S464" s="190" t="s">
        <v>6148</v>
      </c>
      <c r="T464" s="190" t="s">
        <v>6148</v>
      </c>
      <c r="U464" s="190" t="s">
        <v>6148</v>
      </c>
      <c r="V464" s="190" t="s">
        <v>6148</v>
      </c>
      <c r="W464" s="190" t="s">
        <v>6148</v>
      </c>
      <c r="X464" s="190" t="s">
        <v>6149</v>
      </c>
    </row>
    <row r="465" spans="1:24" ht="17.25" customHeight="1" x14ac:dyDescent="0.2">
      <c r="A465" s="190">
        <v>811795</v>
      </c>
      <c r="B465" s="190" t="s">
        <v>5594</v>
      </c>
      <c r="C465" s="190" t="s">
        <v>67</v>
      </c>
      <c r="D465" s="190" t="s">
        <v>519</v>
      </c>
      <c r="E465" s="190" t="s">
        <v>142</v>
      </c>
      <c r="F465" s="193">
        <v>35546</v>
      </c>
      <c r="G465" s="190" t="s">
        <v>246</v>
      </c>
      <c r="H465" s="190" t="s">
        <v>824</v>
      </c>
      <c r="I465" s="190" t="s">
        <v>58</v>
      </c>
      <c r="Q465" s="190">
        <v>2000</v>
      </c>
      <c r="S465" s="190" t="s">
        <v>6148</v>
      </c>
      <c r="T465" s="190" t="s">
        <v>6148</v>
      </c>
      <c r="U465" s="190" t="s">
        <v>6148</v>
      </c>
      <c r="V465" s="190" t="s">
        <v>6148</v>
      </c>
      <c r="W465" s="190" t="s">
        <v>6148</v>
      </c>
      <c r="X465" s="190" t="s">
        <v>6149</v>
      </c>
    </row>
    <row r="466" spans="1:24" ht="17.25" customHeight="1" x14ac:dyDescent="0.2">
      <c r="A466" s="190">
        <v>810239</v>
      </c>
      <c r="B466" s="190" t="s">
        <v>4893</v>
      </c>
      <c r="C466" s="190" t="s">
        <v>521</v>
      </c>
      <c r="D466" s="190" t="s">
        <v>170</v>
      </c>
      <c r="E466" s="190" t="s">
        <v>142</v>
      </c>
      <c r="F466" s="193">
        <v>35566</v>
      </c>
      <c r="G466" s="190" t="s">
        <v>1231</v>
      </c>
      <c r="H466" s="190" t="s">
        <v>824</v>
      </c>
      <c r="I466" s="190" t="s">
        <v>58</v>
      </c>
      <c r="Q466" s="190">
        <v>2000</v>
      </c>
      <c r="S466" s="190" t="s">
        <v>6148</v>
      </c>
      <c r="T466" s="190" t="s">
        <v>6148</v>
      </c>
      <c r="U466" s="190" t="s">
        <v>6148</v>
      </c>
      <c r="V466" s="190" t="s">
        <v>6148</v>
      </c>
      <c r="W466" s="190" t="s">
        <v>6148</v>
      </c>
      <c r="X466" s="190" t="s">
        <v>6149</v>
      </c>
    </row>
    <row r="467" spans="1:24" ht="17.25" customHeight="1" x14ac:dyDescent="0.2">
      <c r="A467" s="190">
        <v>811524</v>
      </c>
      <c r="B467" s="190" t="s">
        <v>2120</v>
      </c>
      <c r="C467" s="190" t="s">
        <v>496</v>
      </c>
      <c r="D467" s="190" t="s">
        <v>216</v>
      </c>
      <c r="E467" s="190" t="s">
        <v>142</v>
      </c>
      <c r="F467" s="193">
        <v>35566</v>
      </c>
      <c r="G467" s="190" t="s">
        <v>1232</v>
      </c>
      <c r="H467" s="190" t="s">
        <v>824</v>
      </c>
      <c r="I467" s="190" t="s">
        <v>58</v>
      </c>
      <c r="Q467" s="190">
        <v>2000</v>
      </c>
      <c r="S467" s="190" t="s">
        <v>6148</v>
      </c>
      <c r="T467" s="190" t="s">
        <v>6148</v>
      </c>
      <c r="U467" s="190" t="s">
        <v>6148</v>
      </c>
      <c r="V467" s="190" t="s">
        <v>6148</v>
      </c>
      <c r="W467" s="190" t="s">
        <v>6148</v>
      </c>
      <c r="X467" s="190" t="s">
        <v>6149</v>
      </c>
    </row>
    <row r="468" spans="1:24" ht="17.25" customHeight="1" x14ac:dyDescent="0.2">
      <c r="A468" s="190">
        <v>811475</v>
      </c>
      <c r="B468" s="190" t="s">
        <v>5392</v>
      </c>
      <c r="C468" s="190" t="s">
        <v>107</v>
      </c>
      <c r="D468" s="190" t="s">
        <v>208</v>
      </c>
      <c r="E468" s="190" t="s">
        <v>142</v>
      </c>
      <c r="F468" s="193">
        <v>35567</v>
      </c>
      <c r="G468" s="190" t="s">
        <v>1098</v>
      </c>
      <c r="H468" s="190" t="s">
        <v>824</v>
      </c>
      <c r="I468" s="190" t="s">
        <v>58</v>
      </c>
      <c r="Q468" s="190">
        <v>2000</v>
      </c>
      <c r="S468" s="190" t="s">
        <v>6148</v>
      </c>
      <c r="T468" s="190" t="s">
        <v>6148</v>
      </c>
      <c r="U468" s="190" t="s">
        <v>6148</v>
      </c>
      <c r="V468" s="190" t="s">
        <v>6148</v>
      </c>
      <c r="W468" s="190" t="s">
        <v>6148</v>
      </c>
      <c r="X468" s="190" t="s">
        <v>6149</v>
      </c>
    </row>
    <row r="469" spans="1:24" ht="17.25" customHeight="1" x14ac:dyDescent="0.2">
      <c r="A469" s="190">
        <v>809839</v>
      </c>
      <c r="B469" s="190" t="s">
        <v>4796</v>
      </c>
      <c r="C469" s="190" t="s">
        <v>608</v>
      </c>
      <c r="D469" s="190" t="s">
        <v>164</v>
      </c>
      <c r="E469" s="190" t="s">
        <v>142</v>
      </c>
      <c r="F469" s="193">
        <v>35569</v>
      </c>
      <c r="G469" s="190" t="s">
        <v>1167</v>
      </c>
      <c r="H469" s="190" t="s">
        <v>824</v>
      </c>
      <c r="I469" s="190" t="s">
        <v>58</v>
      </c>
      <c r="Q469" s="190">
        <v>2000</v>
      </c>
      <c r="S469" s="190" t="s">
        <v>6148</v>
      </c>
      <c r="T469" s="190" t="s">
        <v>6148</v>
      </c>
      <c r="U469" s="190" t="s">
        <v>6148</v>
      </c>
      <c r="V469" s="190" t="s">
        <v>6148</v>
      </c>
      <c r="W469" s="190" t="s">
        <v>6148</v>
      </c>
      <c r="X469" s="190" t="s">
        <v>6149</v>
      </c>
    </row>
    <row r="470" spans="1:24" ht="17.25" customHeight="1" x14ac:dyDescent="0.2">
      <c r="A470" s="190">
        <v>806853</v>
      </c>
      <c r="B470" s="190" t="s">
        <v>4371</v>
      </c>
      <c r="C470" s="190" t="s">
        <v>1176</v>
      </c>
      <c r="D470" s="190" t="s">
        <v>5782</v>
      </c>
      <c r="E470" s="190" t="s">
        <v>142</v>
      </c>
      <c r="F470" s="193">
        <v>35576</v>
      </c>
      <c r="G470" s="190" t="s">
        <v>3219</v>
      </c>
      <c r="H470" s="190" t="s">
        <v>824</v>
      </c>
      <c r="I470" s="190" t="s">
        <v>58</v>
      </c>
      <c r="Q470" s="190">
        <v>2000</v>
      </c>
      <c r="S470" s="190" t="s">
        <v>6148</v>
      </c>
      <c r="T470" s="190" t="s">
        <v>6148</v>
      </c>
      <c r="U470" s="190" t="s">
        <v>6148</v>
      </c>
      <c r="V470" s="190" t="s">
        <v>6148</v>
      </c>
      <c r="W470" s="190" t="s">
        <v>6148</v>
      </c>
      <c r="X470" s="190" t="s">
        <v>6149</v>
      </c>
    </row>
    <row r="471" spans="1:24" ht="17.25" customHeight="1" x14ac:dyDescent="0.2">
      <c r="A471" s="190">
        <v>811797</v>
      </c>
      <c r="B471" s="190" t="s">
        <v>5596</v>
      </c>
      <c r="C471" s="190" t="s">
        <v>79</v>
      </c>
      <c r="D471" s="190" t="s">
        <v>413</v>
      </c>
      <c r="E471" s="190" t="s">
        <v>142</v>
      </c>
      <c r="F471" s="193">
        <v>35576</v>
      </c>
      <c r="G471" s="190" t="s">
        <v>244</v>
      </c>
      <c r="H471" s="190" t="s">
        <v>824</v>
      </c>
      <c r="I471" s="190" t="s">
        <v>58</v>
      </c>
      <c r="Q471" s="190">
        <v>2000</v>
      </c>
      <c r="S471" s="190" t="s">
        <v>6148</v>
      </c>
      <c r="T471" s="190" t="s">
        <v>6148</v>
      </c>
      <c r="U471" s="190" t="s">
        <v>6148</v>
      </c>
      <c r="V471" s="190" t="s">
        <v>6148</v>
      </c>
      <c r="W471" s="190" t="s">
        <v>6148</v>
      </c>
      <c r="X471" s="190" t="s">
        <v>6149</v>
      </c>
    </row>
    <row r="472" spans="1:24" ht="17.25" customHeight="1" x14ac:dyDescent="0.2">
      <c r="A472" s="190">
        <v>810918</v>
      </c>
      <c r="B472" s="190" t="s">
        <v>5041</v>
      </c>
      <c r="C472" s="190" t="s">
        <v>90</v>
      </c>
      <c r="D472" s="190" t="s">
        <v>470</v>
      </c>
      <c r="E472" s="190" t="s">
        <v>142</v>
      </c>
      <c r="F472" s="193">
        <v>35579</v>
      </c>
      <c r="G472" s="190" t="s">
        <v>3315</v>
      </c>
      <c r="H472" s="190" t="s">
        <v>824</v>
      </c>
      <c r="I472" s="190" t="s">
        <v>58</v>
      </c>
      <c r="Q472" s="190">
        <v>2000</v>
      </c>
      <c r="S472" s="190" t="s">
        <v>6148</v>
      </c>
      <c r="T472" s="190" t="s">
        <v>6148</v>
      </c>
      <c r="U472" s="190" t="s">
        <v>6148</v>
      </c>
      <c r="V472" s="190" t="s">
        <v>6148</v>
      </c>
      <c r="W472" s="190" t="s">
        <v>6148</v>
      </c>
      <c r="X472" s="190" t="s">
        <v>6149</v>
      </c>
    </row>
    <row r="473" spans="1:24" ht="17.25" customHeight="1" x14ac:dyDescent="0.2">
      <c r="A473" s="190">
        <v>808393</v>
      </c>
      <c r="B473" s="190" t="s">
        <v>4552</v>
      </c>
      <c r="C473" s="190" t="s">
        <v>88</v>
      </c>
      <c r="D473" s="190" t="s">
        <v>366</v>
      </c>
      <c r="E473" s="190" t="s">
        <v>142</v>
      </c>
      <c r="F473" s="193">
        <v>35586</v>
      </c>
      <c r="G473" s="190" t="s">
        <v>244</v>
      </c>
      <c r="H473" s="190" t="s">
        <v>824</v>
      </c>
      <c r="I473" s="190" t="s">
        <v>58</v>
      </c>
      <c r="Q473" s="190">
        <v>2000</v>
      </c>
      <c r="S473" s="190" t="s">
        <v>6148</v>
      </c>
      <c r="T473" s="190" t="s">
        <v>6148</v>
      </c>
      <c r="U473" s="190" t="s">
        <v>6148</v>
      </c>
      <c r="V473" s="190" t="s">
        <v>6148</v>
      </c>
      <c r="W473" s="190" t="s">
        <v>6148</v>
      </c>
      <c r="X473" s="190" t="s">
        <v>6149</v>
      </c>
    </row>
    <row r="474" spans="1:24" ht="17.25" customHeight="1" x14ac:dyDescent="0.2">
      <c r="A474" s="190">
        <v>811525</v>
      </c>
      <c r="B474" s="190" t="s">
        <v>1246</v>
      </c>
      <c r="C474" s="190" t="s">
        <v>310</v>
      </c>
      <c r="D474" s="190" t="s">
        <v>314</v>
      </c>
      <c r="E474" s="190" t="s">
        <v>142</v>
      </c>
      <c r="F474" s="193">
        <v>35588</v>
      </c>
      <c r="G474" s="190" t="s">
        <v>244</v>
      </c>
      <c r="H474" s="190" t="s">
        <v>824</v>
      </c>
      <c r="I474" s="190" t="s">
        <v>58</v>
      </c>
      <c r="Q474" s="190">
        <v>2000</v>
      </c>
      <c r="S474" s="190" t="s">
        <v>6148</v>
      </c>
      <c r="T474" s="190" t="s">
        <v>6148</v>
      </c>
      <c r="U474" s="190" t="s">
        <v>6148</v>
      </c>
      <c r="V474" s="190" t="s">
        <v>6148</v>
      </c>
      <c r="W474" s="190" t="s">
        <v>6148</v>
      </c>
      <c r="X474" s="190" t="s">
        <v>6149</v>
      </c>
    </row>
    <row r="475" spans="1:24" ht="17.25" customHeight="1" x14ac:dyDescent="0.2">
      <c r="A475" s="190">
        <v>811591</v>
      </c>
      <c r="B475" s="190" t="s">
        <v>5461</v>
      </c>
      <c r="C475" s="190" t="s">
        <v>61</v>
      </c>
      <c r="D475" s="190" t="s">
        <v>166</v>
      </c>
      <c r="E475" s="190" t="s">
        <v>142</v>
      </c>
      <c r="F475" s="193">
        <v>35592</v>
      </c>
      <c r="G475" s="190" t="s">
        <v>827</v>
      </c>
      <c r="H475" s="190" t="s">
        <v>824</v>
      </c>
      <c r="I475" s="190" t="s">
        <v>58</v>
      </c>
      <c r="Q475" s="190">
        <v>2000</v>
      </c>
      <c r="S475" s="190" t="s">
        <v>6148</v>
      </c>
      <c r="T475" s="190" t="s">
        <v>6148</v>
      </c>
      <c r="U475" s="190" t="s">
        <v>6148</v>
      </c>
      <c r="V475" s="190" t="s">
        <v>6148</v>
      </c>
      <c r="W475" s="190" t="s">
        <v>6148</v>
      </c>
      <c r="X475" s="190" t="s">
        <v>6149</v>
      </c>
    </row>
    <row r="476" spans="1:24" ht="17.25" customHeight="1" x14ac:dyDescent="0.2">
      <c r="A476" s="190">
        <v>811466</v>
      </c>
      <c r="B476" s="190" t="s">
        <v>5386</v>
      </c>
      <c r="C476" s="190" t="s">
        <v>5705</v>
      </c>
      <c r="D476" s="190" t="s">
        <v>6072</v>
      </c>
      <c r="E476" s="190" t="s">
        <v>142</v>
      </c>
      <c r="F476" s="193">
        <v>35596</v>
      </c>
      <c r="G476" s="190" t="s">
        <v>1320</v>
      </c>
      <c r="H476" s="190" t="s">
        <v>824</v>
      </c>
      <c r="I476" s="190" t="s">
        <v>58</v>
      </c>
      <c r="Q476" s="190">
        <v>2000</v>
      </c>
      <c r="S476" s="190" t="s">
        <v>6148</v>
      </c>
      <c r="T476" s="190" t="s">
        <v>6148</v>
      </c>
      <c r="U476" s="190" t="s">
        <v>6148</v>
      </c>
      <c r="V476" s="190" t="s">
        <v>6148</v>
      </c>
      <c r="W476" s="190" t="s">
        <v>6148</v>
      </c>
      <c r="X476" s="190" t="s">
        <v>6149</v>
      </c>
    </row>
    <row r="477" spans="1:24" ht="17.25" customHeight="1" x14ac:dyDescent="0.2">
      <c r="A477" s="190">
        <v>811247</v>
      </c>
      <c r="B477" s="190" t="s">
        <v>5249</v>
      </c>
      <c r="C477" s="190" t="s">
        <v>63</v>
      </c>
      <c r="D477" s="190" t="s">
        <v>311</v>
      </c>
      <c r="E477" s="190" t="s">
        <v>142</v>
      </c>
      <c r="F477" s="193">
        <v>35604</v>
      </c>
      <c r="G477" s="190" t="s">
        <v>244</v>
      </c>
      <c r="H477" s="190" t="s">
        <v>824</v>
      </c>
      <c r="I477" s="190" t="s">
        <v>58</v>
      </c>
      <c r="Q477" s="190">
        <v>2000</v>
      </c>
      <c r="S477" s="190" t="s">
        <v>6148</v>
      </c>
      <c r="T477" s="190" t="s">
        <v>6148</v>
      </c>
      <c r="U477" s="190" t="s">
        <v>6148</v>
      </c>
      <c r="V477" s="190" t="s">
        <v>6148</v>
      </c>
      <c r="W477" s="190" t="s">
        <v>6148</v>
      </c>
      <c r="X477" s="190" t="s">
        <v>6149</v>
      </c>
    </row>
    <row r="478" spans="1:24" ht="17.25" customHeight="1" x14ac:dyDescent="0.2">
      <c r="A478" s="190">
        <v>808036</v>
      </c>
      <c r="B478" s="190" t="s">
        <v>4508</v>
      </c>
      <c r="C478" s="190" t="s">
        <v>3332</v>
      </c>
      <c r="D478" s="190" t="s">
        <v>190</v>
      </c>
      <c r="E478" s="190" t="s">
        <v>142</v>
      </c>
      <c r="F478" s="193">
        <v>35612</v>
      </c>
      <c r="G478" s="190" t="s">
        <v>244</v>
      </c>
      <c r="H478" s="190" t="s">
        <v>824</v>
      </c>
      <c r="I478" s="190" t="s">
        <v>58</v>
      </c>
      <c r="Q478" s="190">
        <v>2000</v>
      </c>
      <c r="S478" s="190" t="s">
        <v>6148</v>
      </c>
      <c r="T478" s="190" t="s">
        <v>6148</v>
      </c>
      <c r="U478" s="190" t="s">
        <v>6148</v>
      </c>
      <c r="V478" s="190" t="s">
        <v>6148</v>
      </c>
      <c r="W478" s="190" t="s">
        <v>6148</v>
      </c>
      <c r="X478" s="190" t="s">
        <v>6149</v>
      </c>
    </row>
    <row r="479" spans="1:24" ht="17.25" customHeight="1" x14ac:dyDescent="0.2">
      <c r="A479" s="190">
        <v>811548</v>
      </c>
      <c r="B479" s="190" t="s">
        <v>5429</v>
      </c>
      <c r="C479" s="190" t="s">
        <v>358</v>
      </c>
      <c r="D479" s="190" t="s">
        <v>490</v>
      </c>
      <c r="E479" s="190" t="s">
        <v>142</v>
      </c>
      <c r="F479" s="193">
        <v>35622</v>
      </c>
      <c r="G479" s="190" t="s">
        <v>244</v>
      </c>
      <c r="H479" s="190" t="s">
        <v>824</v>
      </c>
      <c r="I479" s="190" t="s">
        <v>58</v>
      </c>
      <c r="Q479" s="190">
        <v>2000</v>
      </c>
      <c r="S479" s="190" t="s">
        <v>6148</v>
      </c>
      <c r="T479" s="190" t="s">
        <v>6148</v>
      </c>
      <c r="U479" s="190" t="s">
        <v>6148</v>
      </c>
      <c r="V479" s="190" t="s">
        <v>6148</v>
      </c>
      <c r="W479" s="190" t="s">
        <v>6148</v>
      </c>
      <c r="X479" s="190" t="s">
        <v>6149</v>
      </c>
    </row>
    <row r="480" spans="1:24" ht="17.25" customHeight="1" x14ac:dyDescent="0.2">
      <c r="A480" s="190">
        <v>808854</v>
      </c>
      <c r="B480" s="190" t="s">
        <v>4624</v>
      </c>
      <c r="C480" s="190" t="s">
        <v>68</v>
      </c>
      <c r="D480" s="190" t="s">
        <v>3686</v>
      </c>
      <c r="E480" s="190" t="s">
        <v>142</v>
      </c>
      <c r="F480" s="193">
        <v>35628</v>
      </c>
      <c r="G480" s="190" t="s">
        <v>1225</v>
      </c>
      <c r="H480" s="190" t="s">
        <v>824</v>
      </c>
      <c r="I480" s="190" t="s">
        <v>58</v>
      </c>
      <c r="Q480" s="190">
        <v>2000</v>
      </c>
      <c r="S480" s="190" t="s">
        <v>6148</v>
      </c>
      <c r="T480" s="190" t="s">
        <v>6148</v>
      </c>
      <c r="U480" s="190" t="s">
        <v>6148</v>
      </c>
      <c r="V480" s="190" t="s">
        <v>6148</v>
      </c>
      <c r="W480" s="190" t="s">
        <v>6148</v>
      </c>
      <c r="X480" s="190" t="s">
        <v>6149</v>
      </c>
    </row>
    <row r="481" spans="1:24" ht="17.25" customHeight="1" x14ac:dyDescent="0.2">
      <c r="A481" s="190">
        <v>811464</v>
      </c>
      <c r="B481" s="190" t="s">
        <v>5385</v>
      </c>
      <c r="C481" s="190" t="s">
        <v>454</v>
      </c>
      <c r="D481" s="190" t="s">
        <v>662</v>
      </c>
      <c r="E481" s="190" t="s">
        <v>142</v>
      </c>
      <c r="F481" s="193">
        <v>35631</v>
      </c>
      <c r="G481" s="190" t="s">
        <v>952</v>
      </c>
      <c r="H481" s="190" t="s">
        <v>824</v>
      </c>
      <c r="I481" s="190" t="s">
        <v>58</v>
      </c>
      <c r="Q481" s="190">
        <v>2000</v>
      </c>
      <c r="S481" s="190" t="s">
        <v>6148</v>
      </c>
      <c r="T481" s="190" t="s">
        <v>6148</v>
      </c>
      <c r="U481" s="190" t="s">
        <v>6148</v>
      </c>
      <c r="V481" s="190" t="s">
        <v>6148</v>
      </c>
      <c r="W481" s="190" t="s">
        <v>6148</v>
      </c>
      <c r="X481" s="190" t="s">
        <v>6149</v>
      </c>
    </row>
    <row r="482" spans="1:24" ht="17.25" customHeight="1" x14ac:dyDescent="0.2">
      <c r="A482" s="190">
        <v>811193</v>
      </c>
      <c r="B482" s="190" t="s">
        <v>5218</v>
      </c>
      <c r="C482" s="190" t="s">
        <v>64</v>
      </c>
      <c r="D482" s="190" t="s">
        <v>198</v>
      </c>
      <c r="E482" s="190" t="s">
        <v>142</v>
      </c>
      <c r="F482" s="193">
        <v>35631</v>
      </c>
      <c r="G482" s="190" t="s">
        <v>827</v>
      </c>
      <c r="H482" s="190" t="s">
        <v>824</v>
      </c>
      <c r="I482" s="190" t="s">
        <v>58</v>
      </c>
      <c r="Q482" s="190">
        <v>2000</v>
      </c>
      <c r="S482" s="190" t="s">
        <v>6148</v>
      </c>
      <c r="T482" s="190" t="s">
        <v>6148</v>
      </c>
      <c r="U482" s="190" t="s">
        <v>6148</v>
      </c>
      <c r="V482" s="190" t="s">
        <v>6148</v>
      </c>
      <c r="W482" s="190" t="s">
        <v>6148</v>
      </c>
      <c r="X482" s="190" t="s">
        <v>6149</v>
      </c>
    </row>
    <row r="483" spans="1:24" ht="17.25" customHeight="1" x14ac:dyDescent="0.2">
      <c r="A483" s="190">
        <v>811522</v>
      </c>
      <c r="B483" s="190" t="s">
        <v>5417</v>
      </c>
      <c r="C483" s="190" t="s">
        <v>83</v>
      </c>
      <c r="D483" s="190" t="s">
        <v>163</v>
      </c>
      <c r="E483" s="190" t="s">
        <v>142</v>
      </c>
      <c r="F483" s="193">
        <v>35636</v>
      </c>
      <c r="G483" s="190" t="s">
        <v>6085</v>
      </c>
      <c r="H483" s="190" t="s">
        <v>824</v>
      </c>
      <c r="I483" s="190" t="s">
        <v>58</v>
      </c>
      <c r="Q483" s="190">
        <v>2000</v>
      </c>
      <c r="S483" s="190" t="s">
        <v>6148</v>
      </c>
      <c r="T483" s="190" t="s">
        <v>6148</v>
      </c>
      <c r="U483" s="190" t="s">
        <v>6148</v>
      </c>
      <c r="V483" s="190" t="s">
        <v>6148</v>
      </c>
      <c r="W483" s="190" t="s">
        <v>6148</v>
      </c>
      <c r="X483" s="190" t="s">
        <v>6149</v>
      </c>
    </row>
    <row r="484" spans="1:24" ht="17.25" customHeight="1" x14ac:dyDescent="0.2">
      <c r="A484" s="190">
        <v>811784</v>
      </c>
      <c r="B484" s="190" t="s">
        <v>5584</v>
      </c>
      <c r="C484" s="190" t="s">
        <v>323</v>
      </c>
      <c r="D484" s="190" t="s">
        <v>725</v>
      </c>
      <c r="E484" s="190" t="s">
        <v>142</v>
      </c>
      <c r="F484" s="193">
        <v>35647</v>
      </c>
      <c r="G484" s="190" t="s">
        <v>944</v>
      </c>
      <c r="H484" s="190" t="s">
        <v>824</v>
      </c>
      <c r="I484" s="190" t="s">
        <v>58</v>
      </c>
      <c r="Q484" s="190">
        <v>2000</v>
      </c>
      <c r="S484" s="190" t="s">
        <v>6148</v>
      </c>
      <c r="T484" s="190" t="s">
        <v>6148</v>
      </c>
      <c r="U484" s="190" t="s">
        <v>6148</v>
      </c>
      <c r="V484" s="190" t="s">
        <v>6148</v>
      </c>
      <c r="W484" s="190" t="s">
        <v>6148</v>
      </c>
      <c r="X484" s="190" t="s">
        <v>6149</v>
      </c>
    </row>
    <row r="485" spans="1:24" ht="17.25" customHeight="1" x14ac:dyDescent="0.2">
      <c r="A485" s="190">
        <v>810835</v>
      </c>
      <c r="B485" s="190" t="s">
        <v>4996</v>
      </c>
      <c r="C485" s="190" t="s">
        <v>3759</v>
      </c>
      <c r="D485" s="190" t="s">
        <v>322</v>
      </c>
      <c r="E485" s="190" t="s">
        <v>142</v>
      </c>
      <c r="F485" s="193">
        <v>35647</v>
      </c>
      <c r="G485" s="190" t="s">
        <v>250</v>
      </c>
      <c r="H485" s="190" t="s">
        <v>824</v>
      </c>
      <c r="I485" s="190" t="s">
        <v>58</v>
      </c>
      <c r="Q485" s="190">
        <v>2000</v>
      </c>
      <c r="S485" s="190" t="s">
        <v>6148</v>
      </c>
      <c r="T485" s="190" t="s">
        <v>6148</v>
      </c>
      <c r="U485" s="190" t="s">
        <v>6148</v>
      </c>
      <c r="V485" s="190" t="s">
        <v>6148</v>
      </c>
      <c r="W485" s="190" t="s">
        <v>6148</v>
      </c>
      <c r="X485" s="190" t="s">
        <v>6149</v>
      </c>
    </row>
    <row r="486" spans="1:24" ht="17.25" customHeight="1" x14ac:dyDescent="0.2">
      <c r="A486" s="190">
        <v>810930</v>
      </c>
      <c r="B486" s="190" t="s">
        <v>5049</v>
      </c>
      <c r="C486" s="190" t="s">
        <v>409</v>
      </c>
      <c r="D486" s="190" t="s">
        <v>5631</v>
      </c>
      <c r="E486" s="190" t="s">
        <v>142</v>
      </c>
      <c r="F486" s="193">
        <v>35662</v>
      </c>
      <c r="G486" s="190" t="s">
        <v>1256</v>
      </c>
      <c r="H486" s="190" t="s">
        <v>824</v>
      </c>
      <c r="I486" s="190" t="s">
        <v>58</v>
      </c>
      <c r="Q486" s="190">
        <v>2000</v>
      </c>
      <c r="S486" s="190" t="s">
        <v>6148</v>
      </c>
      <c r="T486" s="190" t="s">
        <v>6148</v>
      </c>
      <c r="U486" s="190" t="s">
        <v>6148</v>
      </c>
      <c r="V486" s="190" t="s">
        <v>6148</v>
      </c>
      <c r="W486" s="190" t="s">
        <v>6148</v>
      </c>
      <c r="X486" s="190" t="s">
        <v>6149</v>
      </c>
    </row>
    <row r="487" spans="1:24" ht="17.25" customHeight="1" x14ac:dyDescent="0.2">
      <c r="A487" s="190">
        <v>809860</v>
      </c>
      <c r="B487" s="190" t="s">
        <v>4801</v>
      </c>
      <c r="C487" s="190" t="s">
        <v>74</v>
      </c>
      <c r="D487" s="190" t="s">
        <v>178</v>
      </c>
      <c r="E487" s="190" t="s">
        <v>142</v>
      </c>
      <c r="F487" s="193">
        <v>35674</v>
      </c>
      <c r="G487" s="190" t="s">
        <v>1243</v>
      </c>
      <c r="H487" s="190" t="s">
        <v>824</v>
      </c>
      <c r="I487" s="190" t="s">
        <v>58</v>
      </c>
      <c r="Q487" s="190">
        <v>2000</v>
      </c>
      <c r="S487" s="190" t="s">
        <v>6148</v>
      </c>
      <c r="T487" s="190" t="s">
        <v>6148</v>
      </c>
      <c r="U487" s="190" t="s">
        <v>6148</v>
      </c>
      <c r="V487" s="190" t="s">
        <v>6148</v>
      </c>
      <c r="W487" s="190" t="s">
        <v>6148</v>
      </c>
      <c r="X487" s="190" t="s">
        <v>6149</v>
      </c>
    </row>
    <row r="488" spans="1:24" ht="17.25" customHeight="1" x14ac:dyDescent="0.2">
      <c r="A488" s="190">
        <v>811796</v>
      </c>
      <c r="B488" s="190" t="s">
        <v>5595</v>
      </c>
      <c r="C488" s="190" t="s">
        <v>1079</v>
      </c>
      <c r="D488" s="190" t="s">
        <v>6140</v>
      </c>
      <c r="E488" s="190" t="s">
        <v>142</v>
      </c>
      <c r="F488" s="193">
        <v>35683</v>
      </c>
      <c r="G488" s="190" t="s">
        <v>827</v>
      </c>
      <c r="H488" s="190" t="s">
        <v>824</v>
      </c>
      <c r="I488" s="190" t="s">
        <v>58</v>
      </c>
      <c r="Q488" s="190">
        <v>2000</v>
      </c>
      <c r="S488" s="190" t="s">
        <v>6148</v>
      </c>
      <c r="T488" s="190" t="s">
        <v>6148</v>
      </c>
      <c r="U488" s="190" t="s">
        <v>6148</v>
      </c>
      <c r="V488" s="190" t="s">
        <v>6148</v>
      </c>
      <c r="W488" s="190" t="s">
        <v>6148</v>
      </c>
      <c r="X488" s="190" t="s">
        <v>6149</v>
      </c>
    </row>
    <row r="489" spans="1:24" ht="17.25" customHeight="1" x14ac:dyDescent="0.2">
      <c r="A489" s="190">
        <v>810864</v>
      </c>
      <c r="B489" s="190" t="s">
        <v>5017</v>
      </c>
      <c r="C489" s="190" t="s">
        <v>3266</v>
      </c>
      <c r="D489" s="190" t="s">
        <v>644</v>
      </c>
      <c r="E489" s="190" t="s">
        <v>142</v>
      </c>
      <c r="F489" s="193">
        <v>35688</v>
      </c>
      <c r="G489" s="190" t="s">
        <v>5966</v>
      </c>
      <c r="H489" s="190" t="s">
        <v>824</v>
      </c>
      <c r="I489" s="190" t="s">
        <v>58</v>
      </c>
      <c r="Q489" s="190">
        <v>2000</v>
      </c>
      <c r="S489" s="190" t="s">
        <v>6148</v>
      </c>
      <c r="T489" s="190" t="s">
        <v>6148</v>
      </c>
      <c r="U489" s="190" t="s">
        <v>6148</v>
      </c>
      <c r="V489" s="190" t="s">
        <v>6148</v>
      </c>
      <c r="W489" s="190" t="s">
        <v>6148</v>
      </c>
      <c r="X489" s="190" t="s">
        <v>6149</v>
      </c>
    </row>
    <row r="490" spans="1:24" ht="17.25" customHeight="1" x14ac:dyDescent="0.2">
      <c r="A490" s="190">
        <v>811393</v>
      </c>
      <c r="B490" s="190" t="s">
        <v>5343</v>
      </c>
      <c r="C490" s="190" t="s">
        <v>80</v>
      </c>
      <c r="D490" s="190" t="s">
        <v>5733</v>
      </c>
      <c r="E490" s="190" t="s">
        <v>142</v>
      </c>
      <c r="F490" s="193">
        <v>35703</v>
      </c>
      <c r="G490" s="190" t="s">
        <v>1098</v>
      </c>
      <c r="H490" s="190" t="s">
        <v>824</v>
      </c>
      <c r="I490" s="190" t="s">
        <v>58</v>
      </c>
      <c r="Q490" s="190">
        <v>2000</v>
      </c>
      <c r="S490" s="190" t="s">
        <v>6148</v>
      </c>
      <c r="T490" s="190" t="s">
        <v>6148</v>
      </c>
      <c r="U490" s="190" t="s">
        <v>6148</v>
      </c>
      <c r="V490" s="190" t="s">
        <v>6148</v>
      </c>
      <c r="W490" s="190" t="s">
        <v>6148</v>
      </c>
      <c r="X490" s="190" t="s">
        <v>6149</v>
      </c>
    </row>
    <row r="491" spans="1:24" ht="17.25" customHeight="1" x14ac:dyDescent="0.2">
      <c r="A491" s="190">
        <v>811532</v>
      </c>
      <c r="B491" s="190" t="s">
        <v>5387</v>
      </c>
      <c r="C491" s="190" t="s">
        <v>65</v>
      </c>
      <c r="D491" s="190" t="s">
        <v>3741</v>
      </c>
      <c r="E491" s="190" t="s">
        <v>142</v>
      </c>
      <c r="F491" s="193">
        <v>35704</v>
      </c>
      <c r="G491" s="190" t="s">
        <v>1052</v>
      </c>
      <c r="H491" s="190" t="s">
        <v>824</v>
      </c>
      <c r="I491" s="190" t="s">
        <v>58</v>
      </c>
      <c r="Q491" s="190">
        <v>2000</v>
      </c>
      <c r="S491" s="190" t="s">
        <v>6148</v>
      </c>
      <c r="T491" s="190" t="s">
        <v>6148</v>
      </c>
      <c r="U491" s="190" t="s">
        <v>6148</v>
      </c>
      <c r="V491" s="190" t="s">
        <v>6148</v>
      </c>
      <c r="W491" s="190" t="s">
        <v>6148</v>
      </c>
      <c r="X491" s="190" t="s">
        <v>6149</v>
      </c>
    </row>
    <row r="492" spans="1:24" ht="17.25" customHeight="1" x14ac:dyDescent="0.2">
      <c r="A492" s="190">
        <v>811331</v>
      </c>
      <c r="B492" s="190" t="s">
        <v>5299</v>
      </c>
      <c r="C492" s="190" t="s">
        <v>328</v>
      </c>
      <c r="D492" s="190" t="s">
        <v>196</v>
      </c>
      <c r="E492" s="190" t="s">
        <v>142</v>
      </c>
      <c r="F492" s="193">
        <v>35704</v>
      </c>
      <c r="G492" s="190" t="s">
        <v>942</v>
      </c>
      <c r="H492" s="190" t="s">
        <v>824</v>
      </c>
      <c r="I492" s="190" t="s">
        <v>58</v>
      </c>
      <c r="Q492" s="190">
        <v>2000</v>
      </c>
      <c r="S492" s="190" t="s">
        <v>6148</v>
      </c>
      <c r="T492" s="190" t="s">
        <v>6148</v>
      </c>
      <c r="U492" s="190" t="s">
        <v>6148</v>
      </c>
      <c r="V492" s="190" t="s">
        <v>6148</v>
      </c>
      <c r="W492" s="190" t="s">
        <v>6148</v>
      </c>
      <c r="X492" s="190" t="s">
        <v>6149</v>
      </c>
    </row>
    <row r="493" spans="1:24" ht="17.25" customHeight="1" x14ac:dyDescent="0.2">
      <c r="A493" s="190">
        <v>811639</v>
      </c>
      <c r="B493" s="190" t="s">
        <v>5490</v>
      </c>
      <c r="C493" s="190" t="s">
        <v>61</v>
      </c>
      <c r="D493" s="190" t="s">
        <v>196</v>
      </c>
      <c r="E493" s="190" t="s">
        <v>142</v>
      </c>
      <c r="F493" s="193">
        <v>35720</v>
      </c>
      <c r="G493" s="190" t="s">
        <v>3810</v>
      </c>
      <c r="H493" s="190" t="s">
        <v>824</v>
      </c>
      <c r="I493" s="190" t="s">
        <v>58</v>
      </c>
      <c r="Q493" s="190">
        <v>2000</v>
      </c>
      <c r="S493" s="190" t="s">
        <v>6148</v>
      </c>
      <c r="T493" s="190" t="s">
        <v>6148</v>
      </c>
      <c r="U493" s="190" t="s">
        <v>6148</v>
      </c>
      <c r="V493" s="190" t="s">
        <v>6148</v>
      </c>
      <c r="W493" s="190" t="s">
        <v>6148</v>
      </c>
      <c r="X493" s="190" t="s">
        <v>6149</v>
      </c>
    </row>
    <row r="494" spans="1:24" ht="17.25" customHeight="1" x14ac:dyDescent="0.2">
      <c r="A494" s="190">
        <v>811395</v>
      </c>
      <c r="B494" s="190" t="s">
        <v>5345</v>
      </c>
      <c r="C494" s="190" t="s">
        <v>111</v>
      </c>
      <c r="D494" s="190" t="s">
        <v>179</v>
      </c>
      <c r="E494" s="190" t="s">
        <v>142</v>
      </c>
      <c r="F494" s="193">
        <v>35726</v>
      </c>
      <c r="G494" s="190" t="s">
        <v>244</v>
      </c>
      <c r="H494" s="190" t="s">
        <v>824</v>
      </c>
      <c r="I494" s="190" t="s">
        <v>58</v>
      </c>
      <c r="Q494" s="190">
        <v>2000</v>
      </c>
      <c r="S494" s="190" t="s">
        <v>6148</v>
      </c>
      <c r="T494" s="190" t="s">
        <v>6148</v>
      </c>
      <c r="U494" s="190" t="s">
        <v>6148</v>
      </c>
      <c r="V494" s="190" t="s">
        <v>6148</v>
      </c>
      <c r="W494" s="190" t="s">
        <v>6148</v>
      </c>
      <c r="X494" s="190" t="s">
        <v>6149</v>
      </c>
    </row>
    <row r="495" spans="1:24" ht="17.25" customHeight="1" x14ac:dyDescent="0.2">
      <c r="A495" s="190">
        <v>811489</v>
      </c>
      <c r="B495" s="190" t="s">
        <v>3106</v>
      </c>
      <c r="C495" s="190" t="s">
        <v>3259</v>
      </c>
      <c r="D495" s="190" t="s">
        <v>212</v>
      </c>
      <c r="E495" s="190" t="s">
        <v>142</v>
      </c>
      <c r="F495" s="193">
        <v>35726</v>
      </c>
      <c r="G495" s="190" t="s">
        <v>244</v>
      </c>
      <c r="H495" s="190" t="s">
        <v>824</v>
      </c>
      <c r="I495" s="190" t="s">
        <v>58</v>
      </c>
      <c r="Q495" s="190">
        <v>2000</v>
      </c>
      <c r="S495" s="190" t="s">
        <v>6148</v>
      </c>
      <c r="T495" s="190" t="s">
        <v>6148</v>
      </c>
      <c r="U495" s="190" t="s">
        <v>6148</v>
      </c>
      <c r="V495" s="190" t="s">
        <v>6148</v>
      </c>
      <c r="W495" s="190" t="s">
        <v>6148</v>
      </c>
      <c r="X495" s="190" t="s">
        <v>6149</v>
      </c>
    </row>
    <row r="496" spans="1:24" ht="17.25" customHeight="1" x14ac:dyDescent="0.2">
      <c r="A496" s="190">
        <v>810931</v>
      </c>
      <c r="B496" s="190" t="s">
        <v>5050</v>
      </c>
      <c r="C496" s="190" t="s">
        <v>63</v>
      </c>
      <c r="D496" s="190" t="s">
        <v>217</v>
      </c>
      <c r="E496" s="190" t="s">
        <v>142</v>
      </c>
      <c r="F496" s="193">
        <v>35728</v>
      </c>
      <c r="G496" s="190" t="s">
        <v>244</v>
      </c>
      <c r="H496" s="190" t="s">
        <v>824</v>
      </c>
      <c r="I496" s="190" t="s">
        <v>58</v>
      </c>
      <c r="Q496" s="190">
        <v>2000</v>
      </c>
      <c r="S496" s="190" t="s">
        <v>6148</v>
      </c>
      <c r="T496" s="190" t="s">
        <v>6148</v>
      </c>
      <c r="U496" s="190" t="s">
        <v>6148</v>
      </c>
      <c r="V496" s="190" t="s">
        <v>6148</v>
      </c>
      <c r="W496" s="190" t="s">
        <v>6148</v>
      </c>
      <c r="X496" s="190" t="s">
        <v>6149</v>
      </c>
    </row>
    <row r="497" spans="1:24" ht="17.25" customHeight="1" x14ac:dyDescent="0.2">
      <c r="A497" s="190">
        <v>810956</v>
      </c>
      <c r="B497" s="190" t="s">
        <v>5066</v>
      </c>
      <c r="C497" s="190" t="s">
        <v>639</v>
      </c>
      <c r="D497" s="190" t="s">
        <v>1006</v>
      </c>
      <c r="E497" s="190" t="s">
        <v>142</v>
      </c>
      <c r="F497" s="193">
        <v>35749</v>
      </c>
      <c r="G497" s="190" t="s">
        <v>5672</v>
      </c>
      <c r="H497" s="190" t="s">
        <v>824</v>
      </c>
      <c r="I497" s="190" t="s">
        <v>58</v>
      </c>
      <c r="Q497" s="190">
        <v>2000</v>
      </c>
      <c r="S497" s="190" t="s">
        <v>6148</v>
      </c>
      <c r="T497" s="190" t="s">
        <v>6148</v>
      </c>
      <c r="U497" s="190" t="s">
        <v>6148</v>
      </c>
      <c r="V497" s="190" t="s">
        <v>6148</v>
      </c>
      <c r="W497" s="190" t="s">
        <v>6148</v>
      </c>
      <c r="X497" s="190" t="s">
        <v>6149</v>
      </c>
    </row>
    <row r="498" spans="1:24" ht="17.25" customHeight="1" x14ac:dyDescent="0.2">
      <c r="A498" s="190">
        <v>811283</v>
      </c>
      <c r="B498" s="190" t="s">
        <v>5274</v>
      </c>
      <c r="C498" s="190" t="s">
        <v>1278</v>
      </c>
      <c r="D498" s="190" t="s">
        <v>998</v>
      </c>
      <c r="E498" s="190" t="s">
        <v>142</v>
      </c>
      <c r="F498" s="193">
        <v>35769</v>
      </c>
      <c r="G498" s="190" t="s">
        <v>1261</v>
      </c>
      <c r="H498" s="190" t="s">
        <v>824</v>
      </c>
      <c r="I498" s="190" t="s">
        <v>58</v>
      </c>
      <c r="Q498" s="190">
        <v>2000</v>
      </c>
      <c r="S498" s="190" t="s">
        <v>6148</v>
      </c>
      <c r="T498" s="190" t="s">
        <v>6148</v>
      </c>
      <c r="U498" s="190" t="s">
        <v>6148</v>
      </c>
      <c r="V498" s="190" t="s">
        <v>6148</v>
      </c>
      <c r="W498" s="190" t="s">
        <v>6148</v>
      </c>
      <c r="X498" s="190" t="s">
        <v>6149</v>
      </c>
    </row>
    <row r="499" spans="1:24" ht="17.25" customHeight="1" x14ac:dyDescent="0.2">
      <c r="A499" s="190">
        <v>809374</v>
      </c>
      <c r="B499" s="190" t="s">
        <v>4712</v>
      </c>
      <c r="C499" s="190" t="s">
        <v>590</v>
      </c>
      <c r="D499" s="190" t="s">
        <v>205</v>
      </c>
      <c r="E499" s="190" t="s">
        <v>142</v>
      </c>
      <c r="F499" s="193">
        <v>35771</v>
      </c>
      <c r="G499" s="190" t="s">
        <v>5880</v>
      </c>
      <c r="H499" s="190" t="s">
        <v>824</v>
      </c>
      <c r="I499" s="190" t="s">
        <v>58</v>
      </c>
      <c r="Q499" s="190">
        <v>2000</v>
      </c>
      <c r="S499" s="190" t="s">
        <v>6148</v>
      </c>
      <c r="T499" s="190" t="s">
        <v>6148</v>
      </c>
      <c r="U499" s="190" t="s">
        <v>6148</v>
      </c>
      <c r="V499" s="190" t="s">
        <v>6148</v>
      </c>
      <c r="W499" s="190" t="s">
        <v>6148</v>
      </c>
      <c r="X499" s="190" t="s">
        <v>6149</v>
      </c>
    </row>
    <row r="500" spans="1:24" ht="17.25" customHeight="1" x14ac:dyDescent="0.2">
      <c r="A500" s="190">
        <v>808480</v>
      </c>
      <c r="B500" s="190" t="s">
        <v>4566</v>
      </c>
      <c r="C500" s="190" t="s">
        <v>348</v>
      </c>
      <c r="D500" s="190" t="s">
        <v>91</v>
      </c>
      <c r="E500" s="190" t="s">
        <v>142</v>
      </c>
      <c r="F500" s="193">
        <v>35796</v>
      </c>
      <c r="G500" s="190" t="s">
        <v>956</v>
      </c>
      <c r="H500" s="190" t="s">
        <v>824</v>
      </c>
      <c r="I500" s="190" t="s">
        <v>58</v>
      </c>
      <c r="Q500" s="190">
        <v>2000</v>
      </c>
      <c r="S500" s="190" t="s">
        <v>6148</v>
      </c>
      <c r="T500" s="190" t="s">
        <v>6148</v>
      </c>
      <c r="U500" s="190" t="s">
        <v>6148</v>
      </c>
      <c r="V500" s="190" t="s">
        <v>6148</v>
      </c>
      <c r="W500" s="190" t="s">
        <v>6148</v>
      </c>
      <c r="X500" s="190" t="s">
        <v>6149</v>
      </c>
    </row>
    <row r="501" spans="1:24" ht="17.25" customHeight="1" x14ac:dyDescent="0.2">
      <c r="A501" s="190">
        <v>809581</v>
      </c>
      <c r="B501" s="190" t="s">
        <v>4753</v>
      </c>
      <c r="C501" s="190" t="s">
        <v>373</v>
      </c>
      <c r="D501" s="190" t="s">
        <v>230</v>
      </c>
      <c r="E501" s="190" t="s">
        <v>142</v>
      </c>
      <c r="F501" s="193">
        <v>35796</v>
      </c>
      <c r="G501" s="190" t="s">
        <v>1063</v>
      </c>
      <c r="H501" s="190" t="s">
        <v>824</v>
      </c>
      <c r="I501" s="190" t="s">
        <v>58</v>
      </c>
      <c r="Q501" s="190">
        <v>2000</v>
      </c>
      <c r="S501" s="190" t="s">
        <v>6148</v>
      </c>
      <c r="T501" s="190" t="s">
        <v>6148</v>
      </c>
      <c r="U501" s="190" t="s">
        <v>6148</v>
      </c>
      <c r="V501" s="190" t="s">
        <v>6148</v>
      </c>
      <c r="W501" s="190" t="s">
        <v>6148</v>
      </c>
      <c r="X501" s="190" t="s">
        <v>6149</v>
      </c>
    </row>
    <row r="502" spans="1:24" ht="17.25" customHeight="1" x14ac:dyDescent="0.2">
      <c r="A502" s="190">
        <v>810849</v>
      </c>
      <c r="B502" s="190" t="s">
        <v>5007</v>
      </c>
      <c r="C502" s="190" t="s">
        <v>5961</v>
      </c>
      <c r="D502" s="190" t="s">
        <v>536</v>
      </c>
      <c r="E502" s="190" t="s">
        <v>142</v>
      </c>
      <c r="F502" s="193">
        <v>35796</v>
      </c>
      <c r="G502" s="190" t="s">
        <v>1261</v>
      </c>
      <c r="H502" s="190" t="s">
        <v>824</v>
      </c>
      <c r="I502" s="190" t="s">
        <v>58</v>
      </c>
      <c r="Q502" s="190">
        <v>2000</v>
      </c>
      <c r="S502" s="190" t="s">
        <v>6148</v>
      </c>
      <c r="T502" s="190" t="s">
        <v>6148</v>
      </c>
      <c r="U502" s="190" t="s">
        <v>6148</v>
      </c>
      <c r="V502" s="190" t="s">
        <v>6148</v>
      </c>
      <c r="W502" s="190" t="s">
        <v>6148</v>
      </c>
      <c r="X502" s="190" t="s">
        <v>6149</v>
      </c>
    </row>
    <row r="503" spans="1:24" ht="17.25" customHeight="1" x14ac:dyDescent="0.2">
      <c r="A503" s="190">
        <v>811322</v>
      </c>
      <c r="B503" s="190" t="s">
        <v>5294</v>
      </c>
      <c r="C503" s="190" t="s">
        <v>97</v>
      </c>
      <c r="D503" s="190" t="s">
        <v>497</v>
      </c>
      <c r="E503" s="190" t="s">
        <v>142</v>
      </c>
      <c r="F503" s="193">
        <v>35796</v>
      </c>
      <c r="G503" s="190" t="s">
        <v>1261</v>
      </c>
      <c r="H503" s="190" t="s">
        <v>824</v>
      </c>
      <c r="I503" s="190" t="s">
        <v>58</v>
      </c>
      <c r="Q503" s="190">
        <v>2000</v>
      </c>
      <c r="S503" s="190" t="s">
        <v>6148</v>
      </c>
      <c r="T503" s="190" t="s">
        <v>6148</v>
      </c>
      <c r="U503" s="190" t="s">
        <v>6148</v>
      </c>
      <c r="V503" s="190" t="s">
        <v>6148</v>
      </c>
      <c r="W503" s="190" t="s">
        <v>6148</v>
      </c>
      <c r="X503" s="190" t="s">
        <v>6149</v>
      </c>
    </row>
    <row r="504" spans="1:24" ht="17.25" customHeight="1" x14ac:dyDescent="0.2">
      <c r="A504" s="190">
        <v>811337</v>
      </c>
      <c r="B504" s="190" t="s">
        <v>5304</v>
      </c>
      <c r="C504" s="190" t="s">
        <v>5635</v>
      </c>
      <c r="D504" s="190" t="s">
        <v>339</v>
      </c>
      <c r="E504" s="190" t="s">
        <v>142</v>
      </c>
      <c r="F504" s="193">
        <v>35796</v>
      </c>
      <c r="G504" s="190" t="s">
        <v>1074</v>
      </c>
      <c r="H504" s="190" t="s">
        <v>824</v>
      </c>
      <c r="I504" s="190" t="s">
        <v>58</v>
      </c>
      <c r="Q504" s="190">
        <v>2000</v>
      </c>
      <c r="S504" s="190" t="s">
        <v>6148</v>
      </c>
      <c r="T504" s="190" t="s">
        <v>6148</v>
      </c>
      <c r="U504" s="190" t="s">
        <v>6148</v>
      </c>
      <c r="V504" s="190" t="s">
        <v>6148</v>
      </c>
      <c r="W504" s="190" t="s">
        <v>6148</v>
      </c>
      <c r="X504" s="190" t="s">
        <v>6149</v>
      </c>
    </row>
    <row r="505" spans="1:24" ht="17.25" customHeight="1" x14ac:dyDescent="0.2">
      <c r="A505" s="190">
        <v>811715</v>
      </c>
      <c r="B505" s="190" t="s">
        <v>5540</v>
      </c>
      <c r="C505" s="190" t="s">
        <v>93</v>
      </c>
      <c r="D505" s="190" t="s">
        <v>166</v>
      </c>
      <c r="E505" s="190" t="s">
        <v>142</v>
      </c>
      <c r="F505" s="193">
        <v>35796</v>
      </c>
      <c r="G505" s="190" t="s">
        <v>5683</v>
      </c>
      <c r="H505" s="190" t="s">
        <v>824</v>
      </c>
      <c r="I505" s="190" t="s">
        <v>58</v>
      </c>
      <c r="Q505" s="190">
        <v>2000</v>
      </c>
      <c r="S505" s="190" t="s">
        <v>6148</v>
      </c>
      <c r="T505" s="190" t="s">
        <v>6148</v>
      </c>
      <c r="U505" s="190" t="s">
        <v>6148</v>
      </c>
      <c r="V505" s="190" t="s">
        <v>6148</v>
      </c>
      <c r="W505" s="190" t="s">
        <v>6148</v>
      </c>
      <c r="X505" s="190" t="s">
        <v>6149</v>
      </c>
    </row>
    <row r="506" spans="1:24" ht="17.25" customHeight="1" x14ac:dyDescent="0.2">
      <c r="A506" s="190">
        <v>810846</v>
      </c>
      <c r="B506" s="190" t="s">
        <v>5005</v>
      </c>
      <c r="C506" s="190" t="s">
        <v>5959</v>
      </c>
      <c r="D506" s="190" t="s">
        <v>5960</v>
      </c>
      <c r="E506" s="190" t="s">
        <v>142</v>
      </c>
      <c r="F506" s="193">
        <v>35796</v>
      </c>
      <c r="G506" s="190" t="s">
        <v>3268</v>
      </c>
      <c r="H506" s="190" t="s">
        <v>824</v>
      </c>
      <c r="I506" s="190" t="s">
        <v>58</v>
      </c>
      <c r="Q506" s="190">
        <v>2000</v>
      </c>
      <c r="S506" s="190" t="s">
        <v>6148</v>
      </c>
      <c r="T506" s="190" t="s">
        <v>6148</v>
      </c>
      <c r="U506" s="190" t="s">
        <v>6148</v>
      </c>
      <c r="V506" s="190" t="s">
        <v>6148</v>
      </c>
      <c r="W506" s="190" t="s">
        <v>6148</v>
      </c>
      <c r="X506" s="190" t="s">
        <v>6149</v>
      </c>
    </row>
    <row r="507" spans="1:24" ht="17.25" customHeight="1" x14ac:dyDescent="0.2">
      <c r="A507" s="190">
        <v>810820</v>
      </c>
      <c r="B507" s="190" t="s">
        <v>4984</v>
      </c>
      <c r="C507" s="190" t="s">
        <v>327</v>
      </c>
      <c r="D507" s="190" t="s">
        <v>170</v>
      </c>
      <c r="E507" s="190" t="s">
        <v>142</v>
      </c>
      <c r="F507" s="193">
        <v>35796</v>
      </c>
      <c r="G507" s="190" t="s">
        <v>5951</v>
      </c>
      <c r="H507" s="190" t="s">
        <v>824</v>
      </c>
      <c r="I507" s="190" t="s">
        <v>58</v>
      </c>
      <c r="Q507" s="190">
        <v>2000</v>
      </c>
      <c r="S507" s="190" t="s">
        <v>6148</v>
      </c>
      <c r="T507" s="190" t="s">
        <v>6148</v>
      </c>
      <c r="U507" s="190" t="s">
        <v>6148</v>
      </c>
      <c r="V507" s="190" t="s">
        <v>6148</v>
      </c>
      <c r="W507" s="190" t="s">
        <v>6148</v>
      </c>
      <c r="X507" s="190" t="s">
        <v>6149</v>
      </c>
    </row>
    <row r="508" spans="1:24" ht="17.25" customHeight="1" x14ac:dyDescent="0.2">
      <c r="A508" s="190">
        <v>809596</v>
      </c>
      <c r="B508" s="190" t="s">
        <v>4756</v>
      </c>
      <c r="C508" s="190" t="s">
        <v>348</v>
      </c>
      <c r="D508" s="190" t="s">
        <v>171</v>
      </c>
      <c r="E508" s="190" t="s">
        <v>142</v>
      </c>
      <c r="F508" s="193">
        <v>35796</v>
      </c>
      <c r="G508" s="190" t="s">
        <v>247</v>
      </c>
      <c r="H508" s="190" t="s">
        <v>824</v>
      </c>
      <c r="I508" s="190" t="s">
        <v>58</v>
      </c>
      <c r="Q508" s="190">
        <v>2000</v>
      </c>
      <c r="S508" s="190" t="s">
        <v>6148</v>
      </c>
      <c r="T508" s="190" t="s">
        <v>6148</v>
      </c>
      <c r="U508" s="190" t="s">
        <v>6148</v>
      </c>
      <c r="V508" s="190" t="s">
        <v>6148</v>
      </c>
      <c r="W508" s="190" t="s">
        <v>6148</v>
      </c>
      <c r="X508" s="190" t="s">
        <v>6149</v>
      </c>
    </row>
    <row r="509" spans="1:24" ht="17.25" customHeight="1" x14ac:dyDescent="0.2">
      <c r="A509" s="190">
        <v>810913</v>
      </c>
      <c r="B509" s="190" t="s">
        <v>5039</v>
      </c>
      <c r="C509" s="190" t="s">
        <v>635</v>
      </c>
      <c r="D509" s="190" t="s">
        <v>399</v>
      </c>
      <c r="E509" s="190" t="s">
        <v>142</v>
      </c>
      <c r="F509" s="193">
        <v>35796</v>
      </c>
      <c r="G509" s="190" t="s">
        <v>244</v>
      </c>
      <c r="H509" s="190" t="s">
        <v>824</v>
      </c>
      <c r="I509" s="190" t="s">
        <v>58</v>
      </c>
      <c r="Q509" s="190">
        <v>2000</v>
      </c>
      <c r="S509" s="190" t="s">
        <v>6148</v>
      </c>
      <c r="T509" s="190" t="s">
        <v>6148</v>
      </c>
      <c r="U509" s="190" t="s">
        <v>6148</v>
      </c>
      <c r="V509" s="190" t="s">
        <v>6148</v>
      </c>
      <c r="W509" s="190" t="s">
        <v>6148</v>
      </c>
      <c r="X509" s="190" t="s">
        <v>6149</v>
      </c>
    </row>
    <row r="510" spans="1:24" ht="17.25" customHeight="1" x14ac:dyDescent="0.2">
      <c r="A510" s="190">
        <v>809561</v>
      </c>
      <c r="B510" s="190" t="s">
        <v>4748</v>
      </c>
      <c r="C510" s="190" t="s">
        <v>1041</v>
      </c>
      <c r="D510" s="190" t="s">
        <v>455</v>
      </c>
      <c r="E510" s="190" t="s">
        <v>142</v>
      </c>
      <c r="F510" s="193">
        <v>35796</v>
      </c>
      <c r="G510" s="190" t="s">
        <v>244</v>
      </c>
      <c r="H510" s="190" t="s">
        <v>824</v>
      </c>
      <c r="I510" s="190" t="s">
        <v>58</v>
      </c>
      <c r="Q510" s="190">
        <v>2000</v>
      </c>
      <c r="S510" s="190" t="s">
        <v>6148</v>
      </c>
      <c r="T510" s="190" t="s">
        <v>6148</v>
      </c>
      <c r="U510" s="190" t="s">
        <v>6148</v>
      </c>
      <c r="V510" s="190" t="s">
        <v>6148</v>
      </c>
      <c r="W510" s="190" t="s">
        <v>6148</v>
      </c>
      <c r="X510" s="190" t="s">
        <v>6149</v>
      </c>
    </row>
    <row r="511" spans="1:24" ht="17.25" customHeight="1" x14ac:dyDescent="0.2">
      <c r="A511" s="190">
        <v>809870</v>
      </c>
      <c r="B511" s="190" t="s">
        <v>4803</v>
      </c>
      <c r="C511" s="190" t="s">
        <v>361</v>
      </c>
      <c r="D511" s="190" t="s">
        <v>158</v>
      </c>
      <c r="E511" s="190" t="s">
        <v>142</v>
      </c>
      <c r="F511" s="193">
        <v>35796</v>
      </c>
      <c r="G511" s="190" t="s">
        <v>244</v>
      </c>
      <c r="H511" s="190" t="s">
        <v>824</v>
      </c>
      <c r="I511" s="190" t="s">
        <v>58</v>
      </c>
      <c r="Q511" s="190">
        <v>2000</v>
      </c>
      <c r="S511" s="190" t="s">
        <v>6148</v>
      </c>
      <c r="T511" s="190" t="s">
        <v>6148</v>
      </c>
      <c r="U511" s="190" t="s">
        <v>6148</v>
      </c>
      <c r="V511" s="190" t="s">
        <v>6148</v>
      </c>
      <c r="W511" s="190" t="s">
        <v>6148</v>
      </c>
      <c r="X511" s="190" t="s">
        <v>6149</v>
      </c>
    </row>
    <row r="512" spans="1:24" ht="17.25" customHeight="1" x14ac:dyDescent="0.2">
      <c r="A512" s="190">
        <v>811095</v>
      </c>
      <c r="B512" s="190" t="s">
        <v>5156</v>
      </c>
      <c r="C512" s="190" t="s">
        <v>123</v>
      </c>
      <c r="D512" s="190" t="s">
        <v>519</v>
      </c>
      <c r="E512" s="190" t="s">
        <v>142</v>
      </c>
      <c r="F512" s="193">
        <v>35796</v>
      </c>
      <c r="G512" s="190" t="s">
        <v>244</v>
      </c>
      <c r="H512" s="190" t="s">
        <v>824</v>
      </c>
      <c r="I512" s="190" t="s">
        <v>58</v>
      </c>
      <c r="Q512" s="190">
        <v>2000</v>
      </c>
      <c r="S512" s="190" t="s">
        <v>6148</v>
      </c>
      <c r="T512" s="190" t="s">
        <v>6148</v>
      </c>
      <c r="U512" s="190" t="s">
        <v>6148</v>
      </c>
      <c r="V512" s="190" t="s">
        <v>6148</v>
      </c>
      <c r="W512" s="190" t="s">
        <v>6148</v>
      </c>
      <c r="X512" s="190" t="s">
        <v>6149</v>
      </c>
    </row>
    <row r="513" spans="1:24" ht="17.25" customHeight="1" x14ac:dyDescent="0.2">
      <c r="A513" s="190">
        <v>807507</v>
      </c>
      <c r="B513" s="190" t="s">
        <v>4447</v>
      </c>
      <c r="C513" s="190" t="s">
        <v>64</v>
      </c>
      <c r="D513" s="190" t="s">
        <v>322</v>
      </c>
      <c r="E513" s="190" t="s">
        <v>142</v>
      </c>
      <c r="F513" s="193">
        <v>35796</v>
      </c>
      <c r="G513" s="190" t="s">
        <v>3358</v>
      </c>
      <c r="H513" s="190" t="s">
        <v>824</v>
      </c>
      <c r="I513" s="190" t="s">
        <v>58</v>
      </c>
      <c r="Q513" s="190">
        <v>2000</v>
      </c>
      <c r="S513" s="190" t="s">
        <v>6148</v>
      </c>
      <c r="T513" s="190" t="s">
        <v>6148</v>
      </c>
      <c r="U513" s="190" t="s">
        <v>6148</v>
      </c>
      <c r="V513" s="190" t="s">
        <v>6148</v>
      </c>
      <c r="W513" s="190" t="s">
        <v>6148</v>
      </c>
      <c r="X513" s="190" t="s">
        <v>6149</v>
      </c>
    </row>
    <row r="514" spans="1:24" ht="17.25" customHeight="1" x14ac:dyDescent="0.2">
      <c r="A514" s="190">
        <v>810018</v>
      </c>
      <c r="B514" s="190" t="s">
        <v>4835</v>
      </c>
      <c r="C514" s="190" t="s">
        <v>92</v>
      </c>
      <c r="D514" s="190" t="s">
        <v>178</v>
      </c>
      <c r="E514" s="190" t="s">
        <v>142</v>
      </c>
      <c r="F514" s="193">
        <v>35796</v>
      </c>
      <c r="G514" s="190" t="s">
        <v>5916</v>
      </c>
      <c r="H514" s="190" t="s">
        <v>824</v>
      </c>
      <c r="I514" s="190" t="s">
        <v>58</v>
      </c>
      <c r="Q514" s="190">
        <v>2000</v>
      </c>
      <c r="S514" s="190" t="s">
        <v>6148</v>
      </c>
      <c r="T514" s="190" t="s">
        <v>6148</v>
      </c>
      <c r="U514" s="190" t="s">
        <v>6148</v>
      </c>
      <c r="V514" s="190" t="s">
        <v>6148</v>
      </c>
      <c r="W514" s="190" t="s">
        <v>6148</v>
      </c>
      <c r="X514" s="190" t="s">
        <v>6149</v>
      </c>
    </row>
    <row r="515" spans="1:24" ht="17.25" customHeight="1" x14ac:dyDescent="0.2">
      <c r="A515" s="190">
        <v>811249</v>
      </c>
      <c r="B515" s="190" t="s">
        <v>5251</v>
      </c>
      <c r="C515" s="190" t="s">
        <v>3666</v>
      </c>
      <c r="D515" s="190" t="s">
        <v>1030</v>
      </c>
      <c r="E515" s="190" t="s">
        <v>142</v>
      </c>
      <c r="F515" s="193">
        <v>35796</v>
      </c>
      <c r="G515" s="190" t="s">
        <v>962</v>
      </c>
      <c r="H515" s="190" t="s">
        <v>824</v>
      </c>
      <c r="I515" s="190" t="s">
        <v>58</v>
      </c>
      <c r="Q515" s="190">
        <v>2000</v>
      </c>
      <c r="S515" s="190" t="s">
        <v>6148</v>
      </c>
      <c r="T515" s="190" t="s">
        <v>6148</v>
      </c>
      <c r="U515" s="190" t="s">
        <v>6148</v>
      </c>
      <c r="V515" s="190" t="s">
        <v>6148</v>
      </c>
      <c r="W515" s="190" t="s">
        <v>6148</v>
      </c>
      <c r="X515" s="190" t="s">
        <v>6149</v>
      </c>
    </row>
    <row r="516" spans="1:24" ht="17.25" customHeight="1" x14ac:dyDescent="0.2">
      <c r="A516" s="190">
        <v>811656</v>
      </c>
      <c r="B516" s="190" t="s">
        <v>5503</v>
      </c>
      <c r="C516" s="190" t="s">
        <v>83</v>
      </c>
      <c r="D516" s="190" t="s">
        <v>5979</v>
      </c>
      <c r="E516" s="190" t="s">
        <v>142</v>
      </c>
      <c r="F516" s="193">
        <v>35796</v>
      </c>
      <c r="G516" s="190" t="s">
        <v>976</v>
      </c>
      <c r="H516" s="190" t="s">
        <v>824</v>
      </c>
      <c r="I516" s="190" t="s">
        <v>58</v>
      </c>
      <c r="Q516" s="190">
        <v>2000</v>
      </c>
      <c r="S516" s="190" t="s">
        <v>6148</v>
      </c>
      <c r="T516" s="190" t="s">
        <v>6148</v>
      </c>
      <c r="U516" s="190" t="s">
        <v>6148</v>
      </c>
      <c r="V516" s="190" t="s">
        <v>6148</v>
      </c>
      <c r="W516" s="190" t="s">
        <v>6148</v>
      </c>
      <c r="X516" s="190" t="s">
        <v>6149</v>
      </c>
    </row>
    <row r="517" spans="1:24" ht="17.25" customHeight="1" x14ac:dyDescent="0.2">
      <c r="A517" s="190">
        <v>810855</v>
      </c>
      <c r="B517" s="190" t="s">
        <v>5011</v>
      </c>
      <c r="C517" s="190" t="s">
        <v>103</v>
      </c>
      <c r="D517" s="190" t="s">
        <v>5963</v>
      </c>
      <c r="E517" s="190" t="s">
        <v>142</v>
      </c>
      <c r="F517" s="193">
        <v>35796</v>
      </c>
      <c r="G517" s="190" t="s">
        <v>923</v>
      </c>
      <c r="H517" s="190" t="s">
        <v>824</v>
      </c>
      <c r="I517" s="190" t="s">
        <v>58</v>
      </c>
      <c r="Q517" s="190">
        <v>2000</v>
      </c>
      <c r="S517" s="190" t="s">
        <v>6148</v>
      </c>
      <c r="T517" s="190" t="s">
        <v>6148</v>
      </c>
      <c r="U517" s="190" t="s">
        <v>6148</v>
      </c>
      <c r="V517" s="190" t="s">
        <v>6148</v>
      </c>
      <c r="W517" s="190" t="s">
        <v>6148</v>
      </c>
      <c r="X517" s="190" t="s">
        <v>6149</v>
      </c>
    </row>
    <row r="518" spans="1:24" ht="17.25" customHeight="1" x14ac:dyDescent="0.2">
      <c r="A518" s="190">
        <v>809982</v>
      </c>
      <c r="B518" s="190" t="s">
        <v>4825</v>
      </c>
      <c r="C518" s="190" t="s">
        <v>96</v>
      </c>
      <c r="D518" s="190" t="s">
        <v>179</v>
      </c>
      <c r="E518" s="190" t="s">
        <v>142</v>
      </c>
      <c r="F518" s="193">
        <v>35796</v>
      </c>
      <c r="G518" s="190" t="s">
        <v>5914</v>
      </c>
      <c r="H518" s="190" t="s">
        <v>824</v>
      </c>
      <c r="I518" s="190" t="s">
        <v>58</v>
      </c>
      <c r="Q518" s="190">
        <v>2000</v>
      </c>
      <c r="S518" s="190" t="s">
        <v>6148</v>
      </c>
      <c r="T518" s="190" t="s">
        <v>6148</v>
      </c>
      <c r="U518" s="190" t="s">
        <v>6148</v>
      </c>
      <c r="V518" s="190" t="s">
        <v>6148</v>
      </c>
      <c r="W518" s="190" t="s">
        <v>6148</v>
      </c>
      <c r="X518" s="190" t="s">
        <v>6149</v>
      </c>
    </row>
    <row r="519" spans="1:24" ht="17.25" customHeight="1" x14ac:dyDescent="0.2">
      <c r="A519" s="190">
        <v>811587</v>
      </c>
      <c r="B519" s="190" t="s">
        <v>5458</v>
      </c>
      <c r="C519" s="190" t="s">
        <v>103</v>
      </c>
      <c r="D519" s="190" t="s">
        <v>1140</v>
      </c>
      <c r="E519" s="190" t="s">
        <v>142</v>
      </c>
      <c r="F519" s="193">
        <v>35796</v>
      </c>
      <c r="H519" s="190" t="s">
        <v>824</v>
      </c>
      <c r="I519" s="190" t="s">
        <v>58</v>
      </c>
      <c r="Q519" s="190">
        <v>2000</v>
      </c>
      <c r="S519" s="190" t="s">
        <v>6148</v>
      </c>
      <c r="T519" s="190" t="s">
        <v>6148</v>
      </c>
      <c r="U519" s="190" t="s">
        <v>6148</v>
      </c>
      <c r="V519" s="190" t="s">
        <v>6148</v>
      </c>
      <c r="W519" s="190" t="s">
        <v>6148</v>
      </c>
      <c r="X519" s="190" t="s">
        <v>6149</v>
      </c>
    </row>
    <row r="520" spans="1:24" ht="17.25" customHeight="1" x14ac:dyDescent="0.2">
      <c r="A520" s="190">
        <v>810836</v>
      </c>
      <c r="B520" s="190" t="s">
        <v>4997</v>
      </c>
      <c r="C520" s="190" t="s">
        <v>79</v>
      </c>
      <c r="D520" s="190" t="s">
        <v>176</v>
      </c>
      <c r="E520" s="190" t="s">
        <v>142</v>
      </c>
      <c r="F520" s="193">
        <v>35799</v>
      </c>
      <c r="G520" s="190" t="s">
        <v>5958</v>
      </c>
      <c r="H520" s="190" t="s">
        <v>824</v>
      </c>
      <c r="I520" s="190" t="s">
        <v>58</v>
      </c>
      <c r="Q520" s="190">
        <v>2000</v>
      </c>
      <c r="S520" s="190" t="s">
        <v>6148</v>
      </c>
      <c r="T520" s="190" t="s">
        <v>6148</v>
      </c>
      <c r="U520" s="190" t="s">
        <v>6148</v>
      </c>
      <c r="V520" s="190" t="s">
        <v>6148</v>
      </c>
      <c r="W520" s="190" t="s">
        <v>6148</v>
      </c>
      <c r="X520" s="190" t="s">
        <v>6149</v>
      </c>
    </row>
    <row r="521" spans="1:24" ht="17.25" customHeight="1" x14ac:dyDescent="0.2">
      <c r="A521" s="190">
        <v>807788</v>
      </c>
      <c r="B521" s="190" t="s">
        <v>4475</v>
      </c>
      <c r="C521" s="190" t="s">
        <v>70</v>
      </c>
      <c r="D521" s="190" t="s">
        <v>596</v>
      </c>
      <c r="E521" s="190" t="s">
        <v>142</v>
      </c>
      <c r="F521" s="193">
        <v>35799</v>
      </c>
      <c r="G521" s="190" t="s">
        <v>244</v>
      </c>
      <c r="H521" s="190" t="s">
        <v>824</v>
      </c>
      <c r="I521" s="190" t="s">
        <v>58</v>
      </c>
      <c r="Q521" s="190">
        <v>2000</v>
      </c>
      <c r="S521" s="190" t="s">
        <v>6148</v>
      </c>
      <c r="T521" s="190" t="s">
        <v>6148</v>
      </c>
      <c r="U521" s="190" t="s">
        <v>6148</v>
      </c>
      <c r="V521" s="190" t="s">
        <v>6148</v>
      </c>
      <c r="W521" s="190" t="s">
        <v>6148</v>
      </c>
      <c r="X521" s="190" t="s">
        <v>6149</v>
      </c>
    </row>
    <row r="522" spans="1:24" ht="17.25" customHeight="1" x14ac:dyDescent="0.2">
      <c r="A522" s="190">
        <v>810631</v>
      </c>
      <c r="B522" s="190" t="s">
        <v>4969</v>
      </c>
      <c r="C522" s="190" t="s">
        <v>5946</v>
      </c>
      <c r="D522" s="190" t="s">
        <v>423</v>
      </c>
      <c r="E522" s="190" t="s">
        <v>142</v>
      </c>
      <c r="F522" s="193">
        <v>35799</v>
      </c>
      <c r="G522" s="190" t="s">
        <v>827</v>
      </c>
      <c r="H522" s="190" t="s">
        <v>824</v>
      </c>
      <c r="I522" s="190" t="s">
        <v>58</v>
      </c>
      <c r="Q522" s="190">
        <v>2000</v>
      </c>
      <c r="S522" s="190" t="s">
        <v>6148</v>
      </c>
      <c r="T522" s="190" t="s">
        <v>6148</v>
      </c>
      <c r="U522" s="190" t="s">
        <v>6148</v>
      </c>
      <c r="V522" s="190" t="s">
        <v>6148</v>
      </c>
      <c r="W522" s="190" t="s">
        <v>6148</v>
      </c>
      <c r="X522" s="190" t="s">
        <v>6149</v>
      </c>
    </row>
    <row r="523" spans="1:24" ht="17.25" customHeight="1" x14ac:dyDescent="0.2">
      <c r="A523" s="190">
        <v>809871</v>
      </c>
      <c r="B523" s="190" t="s">
        <v>1113</v>
      </c>
      <c r="C523" s="190" t="s">
        <v>64</v>
      </c>
      <c r="D523" s="190" t="s">
        <v>326</v>
      </c>
      <c r="E523" s="190" t="s">
        <v>142</v>
      </c>
      <c r="F523" s="193">
        <v>35800</v>
      </c>
      <c r="G523" s="190" t="s">
        <v>246</v>
      </c>
      <c r="H523" s="190" t="s">
        <v>824</v>
      </c>
      <c r="I523" s="190" t="s">
        <v>58</v>
      </c>
      <c r="Q523" s="190">
        <v>2000</v>
      </c>
      <c r="S523" s="190" t="s">
        <v>6148</v>
      </c>
      <c r="T523" s="190" t="s">
        <v>6148</v>
      </c>
      <c r="U523" s="190" t="s">
        <v>6148</v>
      </c>
      <c r="V523" s="190" t="s">
        <v>6148</v>
      </c>
      <c r="W523" s="190" t="s">
        <v>6148</v>
      </c>
      <c r="X523" s="190" t="s">
        <v>6149</v>
      </c>
    </row>
    <row r="524" spans="1:24" ht="17.25" customHeight="1" x14ac:dyDescent="0.2">
      <c r="A524" s="190">
        <v>811794</v>
      </c>
      <c r="B524" s="190" t="s">
        <v>5593</v>
      </c>
      <c r="C524" s="190" t="s">
        <v>65</v>
      </c>
      <c r="D524" s="190" t="s">
        <v>5954</v>
      </c>
      <c r="E524" s="190" t="s">
        <v>142</v>
      </c>
      <c r="F524" s="193">
        <v>35801</v>
      </c>
      <c r="G524" s="190" t="s">
        <v>976</v>
      </c>
      <c r="H524" s="190" t="s">
        <v>824</v>
      </c>
      <c r="I524" s="190" t="s">
        <v>58</v>
      </c>
      <c r="Q524" s="190">
        <v>2000</v>
      </c>
      <c r="S524" s="190" t="s">
        <v>6148</v>
      </c>
      <c r="T524" s="190" t="s">
        <v>6148</v>
      </c>
      <c r="U524" s="190" t="s">
        <v>6148</v>
      </c>
      <c r="V524" s="190" t="s">
        <v>6148</v>
      </c>
      <c r="W524" s="190" t="s">
        <v>6148</v>
      </c>
      <c r="X524" s="190" t="s">
        <v>6149</v>
      </c>
    </row>
    <row r="525" spans="1:24" ht="17.25" customHeight="1" x14ac:dyDescent="0.2">
      <c r="A525" s="190">
        <v>810920</v>
      </c>
      <c r="B525" s="190" t="s">
        <v>5042</v>
      </c>
      <c r="C525" s="190" t="s">
        <v>971</v>
      </c>
      <c r="D525" s="190" t="s">
        <v>382</v>
      </c>
      <c r="E525" s="190" t="s">
        <v>142</v>
      </c>
      <c r="F525" s="193">
        <v>35804</v>
      </c>
      <c r="G525" s="190" t="s">
        <v>244</v>
      </c>
      <c r="H525" s="190" t="s">
        <v>824</v>
      </c>
      <c r="I525" s="190" t="s">
        <v>58</v>
      </c>
      <c r="Q525" s="190">
        <v>2000</v>
      </c>
      <c r="S525" s="190" t="s">
        <v>6148</v>
      </c>
      <c r="T525" s="190" t="s">
        <v>6148</v>
      </c>
      <c r="U525" s="190" t="s">
        <v>6148</v>
      </c>
      <c r="V525" s="190" t="s">
        <v>6148</v>
      </c>
      <c r="W525" s="190" t="s">
        <v>6148</v>
      </c>
      <c r="X525" s="190" t="s">
        <v>6149</v>
      </c>
    </row>
    <row r="526" spans="1:24" ht="17.25" customHeight="1" x14ac:dyDescent="0.2">
      <c r="A526" s="190">
        <v>810969</v>
      </c>
      <c r="B526" s="190" t="s">
        <v>5075</v>
      </c>
      <c r="C526" s="190" t="s">
        <v>113</v>
      </c>
      <c r="D526" s="190" t="s">
        <v>198</v>
      </c>
      <c r="E526" s="190" t="s">
        <v>142</v>
      </c>
      <c r="F526" s="193">
        <v>35805</v>
      </c>
      <c r="G526" s="190" t="s">
        <v>254</v>
      </c>
      <c r="H526" s="190" t="s">
        <v>824</v>
      </c>
      <c r="I526" s="190" t="s">
        <v>58</v>
      </c>
      <c r="Q526" s="190">
        <v>2000</v>
      </c>
      <c r="S526" s="190" t="s">
        <v>6148</v>
      </c>
      <c r="T526" s="190" t="s">
        <v>6148</v>
      </c>
      <c r="U526" s="190" t="s">
        <v>6148</v>
      </c>
      <c r="V526" s="190" t="s">
        <v>6148</v>
      </c>
      <c r="W526" s="190" t="s">
        <v>6148</v>
      </c>
      <c r="X526" s="190" t="s">
        <v>6149</v>
      </c>
    </row>
    <row r="527" spans="1:24" ht="17.25" customHeight="1" x14ac:dyDescent="0.2">
      <c r="A527" s="190">
        <v>811521</v>
      </c>
      <c r="B527" s="190" t="s">
        <v>5416</v>
      </c>
      <c r="C527" s="190" t="s">
        <v>76</v>
      </c>
      <c r="D527" s="190" t="s">
        <v>514</v>
      </c>
      <c r="E527" s="190" t="s">
        <v>142</v>
      </c>
      <c r="F527" s="193">
        <v>35806</v>
      </c>
      <c r="G527" s="190" t="s">
        <v>244</v>
      </c>
      <c r="H527" s="190" t="s">
        <v>824</v>
      </c>
      <c r="I527" s="190" t="s">
        <v>58</v>
      </c>
      <c r="Q527" s="190">
        <v>2000</v>
      </c>
      <c r="S527" s="190" t="s">
        <v>6148</v>
      </c>
      <c r="T527" s="190" t="s">
        <v>6148</v>
      </c>
      <c r="U527" s="190" t="s">
        <v>6148</v>
      </c>
      <c r="V527" s="190" t="s">
        <v>6148</v>
      </c>
      <c r="W527" s="190" t="s">
        <v>6148</v>
      </c>
      <c r="X527" s="190" t="s">
        <v>6149</v>
      </c>
    </row>
    <row r="528" spans="1:24" ht="17.25" customHeight="1" x14ac:dyDescent="0.2">
      <c r="A528" s="190">
        <v>811314</v>
      </c>
      <c r="B528" s="190" t="s">
        <v>5289</v>
      </c>
      <c r="C528" s="190" t="s">
        <v>83</v>
      </c>
      <c r="D528" s="190" t="s">
        <v>497</v>
      </c>
      <c r="E528" s="190" t="s">
        <v>142</v>
      </c>
      <c r="F528" s="193">
        <v>35810</v>
      </c>
      <c r="G528" s="190" t="s">
        <v>1028</v>
      </c>
      <c r="H528" s="190" t="s">
        <v>824</v>
      </c>
      <c r="I528" s="190" t="s">
        <v>58</v>
      </c>
      <c r="Q528" s="190">
        <v>2000</v>
      </c>
      <c r="S528" s="190" t="s">
        <v>6148</v>
      </c>
      <c r="T528" s="190" t="s">
        <v>6148</v>
      </c>
      <c r="U528" s="190" t="s">
        <v>6148</v>
      </c>
      <c r="V528" s="190" t="s">
        <v>6148</v>
      </c>
      <c r="W528" s="190" t="s">
        <v>6148</v>
      </c>
      <c r="X528" s="190" t="s">
        <v>6149</v>
      </c>
    </row>
    <row r="529" spans="1:24" ht="17.25" customHeight="1" x14ac:dyDescent="0.2">
      <c r="A529" s="190">
        <v>811394</v>
      </c>
      <c r="B529" s="190" t="s">
        <v>5344</v>
      </c>
      <c r="C529" s="190" t="s">
        <v>108</v>
      </c>
      <c r="D529" s="190" t="s">
        <v>163</v>
      </c>
      <c r="E529" s="190" t="s">
        <v>142</v>
      </c>
      <c r="F529" s="193">
        <v>35815</v>
      </c>
      <c r="G529" s="190" t="s">
        <v>1099</v>
      </c>
      <c r="H529" s="190" t="s">
        <v>824</v>
      </c>
      <c r="I529" s="190" t="s">
        <v>58</v>
      </c>
      <c r="Q529" s="190">
        <v>2000</v>
      </c>
      <c r="S529" s="190" t="s">
        <v>6148</v>
      </c>
      <c r="T529" s="190" t="s">
        <v>6148</v>
      </c>
      <c r="U529" s="190" t="s">
        <v>6148</v>
      </c>
      <c r="V529" s="190" t="s">
        <v>6148</v>
      </c>
      <c r="W529" s="190" t="s">
        <v>6148</v>
      </c>
      <c r="X529" s="190" t="s">
        <v>6149</v>
      </c>
    </row>
    <row r="530" spans="1:24" ht="17.25" customHeight="1" x14ac:dyDescent="0.2">
      <c r="A530" s="190">
        <v>808799</v>
      </c>
      <c r="B530" s="190" t="s">
        <v>4619</v>
      </c>
      <c r="C530" s="190" t="s">
        <v>527</v>
      </c>
      <c r="D530" s="190" t="s">
        <v>423</v>
      </c>
      <c r="E530" s="190" t="s">
        <v>142</v>
      </c>
      <c r="F530" s="193">
        <v>35823</v>
      </c>
      <c r="G530" s="190" t="s">
        <v>1243</v>
      </c>
      <c r="H530" s="190" t="s">
        <v>824</v>
      </c>
      <c r="I530" s="190" t="s">
        <v>58</v>
      </c>
      <c r="Q530" s="190">
        <v>2000</v>
      </c>
      <c r="S530" s="190" t="s">
        <v>6148</v>
      </c>
      <c r="T530" s="190" t="s">
        <v>6148</v>
      </c>
      <c r="U530" s="190" t="s">
        <v>6148</v>
      </c>
      <c r="V530" s="190" t="s">
        <v>6148</v>
      </c>
      <c r="W530" s="190" t="s">
        <v>6148</v>
      </c>
      <c r="X530" s="190" t="s">
        <v>6149</v>
      </c>
    </row>
    <row r="531" spans="1:24" ht="17.25" customHeight="1" x14ac:dyDescent="0.2">
      <c r="A531" s="190">
        <v>811459</v>
      </c>
      <c r="B531" s="190" t="s">
        <v>5381</v>
      </c>
      <c r="C531" s="190" t="s">
        <v>107</v>
      </c>
      <c r="D531" s="190" t="s">
        <v>311</v>
      </c>
      <c r="E531" s="190" t="s">
        <v>142</v>
      </c>
      <c r="F531" s="193">
        <v>35834</v>
      </c>
      <c r="G531" s="190" t="s">
        <v>1114</v>
      </c>
      <c r="H531" s="190" t="s">
        <v>824</v>
      </c>
      <c r="I531" s="190" t="s">
        <v>58</v>
      </c>
      <c r="Q531" s="190">
        <v>2000</v>
      </c>
      <c r="S531" s="190" t="s">
        <v>6148</v>
      </c>
      <c r="T531" s="190" t="s">
        <v>6148</v>
      </c>
      <c r="U531" s="190" t="s">
        <v>6148</v>
      </c>
      <c r="V531" s="190" t="s">
        <v>6148</v>
      </c>
      <c r="W531" s="190" t="s">
        <v>6148</v>
      </c>
      <c r="X531" s="190" t="s">
        <v>6149</v>
      </c>
    </row>
    <row r="532" spans="1:24" ht="17.25" customHeight="1" x14ac:dyDescent="0.2">
      <c r="A532" s="190">
        <v>810830</v>
      </c>
      <c r="B532" s="190" t="s">
        <v>1428</v>
      </c>
      <c r="C532" s="190" t="s">
        <v>674</v>
      </c>
      <c r="D532" s="190" t="s">
        <v>91</v>
      </c>
      <c r="E532" s="190" t="s">
        <v>142</v>
      </c>
      <c r="F532" s="193">
        <v>35850</v>
      </c>
      <c r="G532" s="190" t="s">
        <v>5955</v>
      </c>
      <c r="H532" s="190" t="s">
        <v>824</v>
      </c>
      <c r="I532" s="190" t="s">
        <v>58</v>
      </c>
      <c r="Q532" s="190">
        <v>2000</v>
      </c>
      <c r="S532" s="190" t="s">
        <v>6148</v>
      </c>
      <c r="T532" s="190" t="s">
        <v>6148</v>
      </c>
      <c r="U532" s="190" t="s">
        <v>6148</v>
      </c>
      <c r="V532" s="190" t="s">
        <v>6148</v>
      </c>
      <c r="W532" s="190" t="s">
        <v>6148</v>
      </c>
      <c r="X532" s="190" t="s">
        <v>6149</v>
      </c>
    </row>
    <row r="533" spans="1:24" ht="17.25" customHeight="1" x14ac:dyDescent="0.2">
      <c r="A533" s="190">
        <v>811586</v>
      </c>
      <c r="B533" s="190" t="s">
        <v>5457</v>
      </c>
      <c r="C533" s="190" t="s">
        <v>310</v>
      </c>
      <c r="D533" s="190" t="s">
        <v>196</v>
      </c>
      <c r="E533" s="190" t="s">
        <v>142</v>
      </c>
      <c r="F533" s="193">
        <v>35850</v>
      </c>
      <c r="G533" s="190" t="s">
        <v>1260</v>
      </c>
      <c r="H533" s="190" t="s">
        <v>824</v>
      </c>
      <c r="I533" s="190" t="s">
        <v>58</v>
      </c>
      <c r="Q533" s="190">
        <v>2000</v>
      </c>
      <c r="S533" s="190" t="s">
        <v>6148</v>
      </c>
      <c r="T533" s="190" t="s">
        <v>6148</v>
      </c>
      <c r="U533" s="190" t="s">
        <v>6148</v>
      </c>
      <c r="V533" s="190" t="s">
        <v>6148</v>
      </c>
      <c r="W533" s="190" t="s">
        <v>6148</v>
      </c>
      <c r="X533" s="190" t="s">
        <v>6149</v>
      </c>
    </row>
    <row r="534" spans="1:24" ht="17.25" customHeight="1" x14ac:dyDescent="0.2">
      <c r="A534" s="190">
        <v>811527</v>
      </c>
      <c r="B534" s="190" t="s">
        <v>5420</v>
      </c>
      <c r="C534" s="190" t="s">
        <v>110</v>
      </c>
      <c r="D534" s="190" t="s">
        <v>186</v>
      </c>
      <c r="E534" s="190" t="s">
        <v>142</v>
      </c>
      <c r="F534" s="193">
        <v>35863</v>
      </c>
      <c r="G534" s="190" t="s">
        <v>1243</v>
      </c>
      <c r="H534" s="190" t="s">
        <v>824</v>
      </c>
      <c r="I534" s="190" t="s">
        <v>58</v>
      </c>
      <c r="Q534" s="190">
        <v>2000</v>
      </c>
      <c r="S534" s="190" t="s">
        <v>6148</v>
      </c>
      <c r="T534" s="190" t="s">
        <v>6148</v>
      </c>
      <c r="U534" s="190" t="s">
        <v>6148</v>
      </c>
      <c r="V534" s="190" t="s">
        <v>6148</v>
      </c>
      <c r="W534" s="190" t="s">
        <v>6148</v>
      </c>
      <c r="X534" s="190" t="s">
        <v>6149</v>
      </c>
    </row>
    <row r="535" spans="1:24" ht="17.25" customHeight="1" x14ac:dyDescent="0.2">
      <c r="A535" s="190">
        <v>809558</v>
      </c>
      <c r="B535" s="190" t="s">
        <v>4747</v>
      </c>
      <c r="C535" s="190" t="s">
        <v>63</v>
      </c>
      <c r="D535" s="190" t="s">
        <v>184</v>
      </c>
      <c r="E535" s="190" t="s">
        <v>142</v>
      </c>
      <c r="F535" s="193">
        <v>35864</v>
      </c>
      <c r="G535" s="190" t="s">
        <v>246</v>
      </c>
      <c r="H535" s="190" t="s">
        <v>824</v>
      </c>
      <c r="I535" s="190" t="s">
        <v>58</v>
      </c>
      <c r="Q535" s="190">
        <v>2000</v>
      </c>
      <c r="S535" s="190" t="s">
        <v>6148</v>
      </c>
      <c r="T535" s="190" t="s">
        <v>6148</v>
      </c>
      <c r="U535" s="190" t="s">
        <v>6148</v>
      </c>
      <c r="V535" s="190" t="s">
        <v>6148</v>
      </c>
      <c r="W535" s="190" t="s">
        <v>6148</v>
      </c>
      <c r="X535" s="190" t="s">
        <v>6149</v>
      </c>
    </row>
    <row r="536" spans="1:24" ht="17.25" customHeight="1" x14ac:dyDescent="0.2">
      <c r="A536" s="190">
        <v>807653</v>
      </c>
      <c r="B536" s="190" t="s">
        <v>4464</v>
      </c>
      <c r="C536" s="190" t="s">
        <v>5801</v>
      </c>
      <c r="D536" s="190" t="s">
        <v>497</v>
      </c>
      <c r="E536" s="190" t="s">
        <v>142</v>
      </c>
      <c r="F536" s="193">
        <v>35864</v>
      </c>
      <c r="G536" s="190" t="s">
        <v>244</v>
      </c>
      <c r="H536" s="190" t="s">
        <v>824</v>
      </c>
      <c r="I536" s="190" t="s">
        <v>58</v>
      </c>
      <c r="Q536" s="190">
        <v>2000</v>
      </c>
      <c r="S536" s="190" t="s">
        <v>6148</v>
      </c>
      <c r="T536" s="190" t="s">
        <v>6148</v>
      </c>
      <c r="U536" s="190" t="s">
        <v>6148</v>
      </c>
      <c r="V536" s="190" t="s">
        <v>6148</v>
      </c>
      <c r="W536" s="190" t="s">
        <v>6148</v>
      </c>
      <c r="X536" s="190" t="s">
        <v>6149</v>
      </c>
    </row>
    <row r="537" spans="1:24" ht="17.25" customHeight="1" x14ac:dyDescent="0.2">
      <c r="A537" s="190">
        <v>811504</v>
      </c>
      <c r="B537" s="190" t="s">
        <v>5406</v>
      </c>
      <c r="C537" s="190" t="s">
        <v>617</v>
      </c>
      <c r="D537" s="190" t="s">
        <v>166</v>
      </c>
      <c r="E537" s="190" t="s">
        <v>142</v>
      </c>
      <c r="F537" s="193">
        <v>35865</v>
      </c>
      <c r="G537" s="190" t="s">
        <v>244</v>
      </c>
      <c r="H537" s="190" t="s">
        <v>824</v>
      </c>
      <c r="I537" s="190" t="s">
        <v>58</v>
      </c>
      <c r="Q537" s="190">
        <v>2000</v>
      </c>
      <c r="S537" s="190" t="s">
        <v>6148</v>
      </c>
      <c r="T537" s="190" t="s">
        <v>6148</v>
      </c>
      <c r="U537" s="190" t="s">
        <v>6148</v>
      </c>
      <c r="V537" s="190" t="s">
        <v>6148</v>
      </c>
      <c r="W537" s="190" t="s">
        <v>6148</v>
      </c>
      <c r="X537" s="190" t="s">
        <v>6149</v>
      </c>
    </row>
    <row r="538" spans="1:24" ht="17.25" customHeight="1" x14ac:dyDescent="0.2">
      <c r="A538" s="190">
        <v>811482</v>
      </c>
      <c r="B538" s="190" t="s">
        <v>2087</v>
      </c>
      <c r="C538" s="190" t="s">
        <v>414</v>
      </c>
      <c r="D538" s="190" t="s">
        <v>196</v>
      </c>
      <c r="E538" s="190" t="s">
        <v>142</v>
      </c>
      <c r="F538" s="193">
        <v>35867</v>
      </c>
      <c r="G538" s="190" t="s">
        <v>1099</v>
      </c>
      <c r="H538" s="190" t="s">
        <v>824</v>
      </c>
      <c r="I538" s="190" t="s">
        <v>58</v>
      </c>
      <c r="Q538" s="190">
        <v>2000</v>
      </c>
      <c r="S538" s="190" t="s">
        <v>6148</v>
      </c>
      <c r="T538" s="190" t="s">
        <v>6148</v>
      </c>
      <c r="U538" s="190" t="s">
        <v>6148</v>
      </c>
      <c r="V538" s="190" t="s">
        <v>6148</v>
      </c>
      <c r="W538" s="190" t="s">
        <v>6148</v>
      </c>
      <c r="X538" s="190" t="s">
        <v>6149</v>
      </c>
    </row>
    <row r="539" spans="1:24" ht="17.25" customHeight="1" x14ac:dyDescent="0.2">
      <c r="A539" s="190">
        <v>810827</v>
      </c>
      <c r="B539" s="190" t="s">
        <v>4989</v>
      </c>
      <c r="C539" s="190" t="s">
        <v>3305</v>
      </c>
      <c r="D539" s="190" t="s">
        <v>5953</v>
      </c>
      <c r="E539" s="190" t="s">
        <v>142</v>
      </c>
      <c r="F539" s="193">
        <v>35867</v>
      </c>
      <c r="G539" s="190" t="s">
        <v>5954</v>
      </c>
      <c r="H539" s="190" t="s">
        <v>824</v>
      </c>
      <c r="I539" s="190" t="s">
        <v>58</v>
      </c>
      <c r="Q539" s="190">
        <v>2000</v>
      </c>
      <c r="S539" s="190" t="s">
        <v>6148</v>
      </c>
      <c r="T539" s="190" t="s">
        <v>6148</v>
      </c>
      <c r="U539" s="190" t="s">
        <v>6148</v>
      </c>
      <c r="V539" s="190" t="s">
        <v>6148</v>
      </c>
      <c r="W539" s="190" t="s">
        <v>6148</v>
      </c>
      <c r="X539" s="190" t="s">
        <v>6149</v>
      </c>
    </row>
    <row r="540" spans="1:24" ht="17.25" customHeight="1" x14ac:dyDescent="0.2">
      <c r="A540" s="190">
        <v>810584</v>
      </c>
      <c r="B540" s="190" t="s">
        <v>4959</v>
      </c>
      <c r="C540" s="190" t="s">
        <v>92</v>
      </c>
      <c r="D540" s="190" t="s">
        <v>215</v>
      </c>
      <c r="E540" s="190" t="s">
        <v>142</v>
      </c>
      <c r="F540" s="193">
        <v>35877</v>
      </c>
      <c r="G540" s="190" t="s">
        <v>244</v>
      </c>
      <c r="H540" s="190" t="s">
        <v>824</v>
      </c>
      <c r="I540" s="190" t="s">
        <v>58</v>
      </c>
      <c r="Q540" s="190">
        <v>2000</v>
      </c>
      <c r="S540" s="190" t="s">
        <v>6148</v>
      </c>
      <c r="T540" s="190" t="s">
        <v>6148</v>
      </c>
      <c r="U540" s="190" t="s">
        <v>6148</v>
      </c>
      <c r="V540" s="190" t="s">
        <v>6148</v>
      </c>
      <c r="W540" s="190" t="s">
        <v>6148</v>
      </c>
      <c r="X540" s="190" t="s">
        <v>6149</v>
      </c>
    </row>
    <row r="541" spans="1:24" ht="17.25" customHeight="1" x14ac:dyDescent="0.2">
      <c r="A541" s="190">
        <v>811530</v>
      </c>
      <c r="B541" s="190" t="s">
        <v>5421</v>
      </c>
      <c r="C541" s="190" t="s">
        <v>72</v>
      </c>
      <c r="D541" s="190" t="s">
        <v>201</v>
      </c>
      <c r="E541" s="190" t="s">
        <v>142</v>
      </c>
      <c r="F541" s="193">
        <v>35883</v>
      </c>
      <c r="G541" s="190" t="s">
        <v>827</v>
      </c>
      <c r="H541" s="190" t="s">
        <v>824</v>
      </c>
      <c r="I541" s="190" t="s">
        <v>58</v>
      </c>
      <c r="Q541" s="190">
        <v>2000</v>
      </c>
      <c r="S541" s="190" t="s">
        <v>6148</v>
      </c>
      <c r="T541" s="190" t="s">
        <v>6148</v>
      </c>
      <c r="U541" s="190" t="s">
        <v>6148</v>
      </c>
      <c r="V541" s="190" t="s">
        <v>6148</v>
      </c>
      <c r="W541" s="190" t="s">
        <v>6148</v>
      </c>
      <c r="X541" s="190" t="s">
        <v>6149</v>
      </c>
    </row>
    <row r="542" spans="1:24" ht="17.25" customHeight="1" x14ac:dyDescent="0.2">
      <c r="A542" s="190">
        <v>811592</v>
      </c>
      <c r="B542" s="190" t="s">
        <v>5462</v>
      </c>
      <c r="C542" s="190" t="s">
        <v>327</v>
      </c>
      <c r="D542" s="190" t="s">
        <v>790</v>
      </c>
      <c r="E542" s="190" t="s">
        <v>142</v>
      </c>
      <c r="F542" s="193">
        <v>35892</v>
      </c>
      <c r="G542" s="190" t="s">
        <v>927</v>
      </c>
      <c r="H542" s="190" t="s">
        <v>824</v>
      </c>
      <c r="I542" s="190" t="s">
        <v>58</v>
      </c>
      <c r="Q542" s="190">
        <v>2000</v>
      </c>
      <c r="S542" s="190" t="s">
        <v>6148</v>
      </c>
      <c r="T542" s="190" t="s">
        <v>6148</v>
      </c>
      <c r="U542" s="190" t="s">
        <v>6148</v>
      </c>
      <c r="V542" s="190" t="s">
        <v>6148</v>
      </c>
      <c r="W542" s="190" t="s">
        <v>6148</v>
      </c>
      <c r="X542" s="190" t="s">
        <v>6149</v>
      </c>
    </row>
    <row r="543" spans="1:24" ht="17.25" customHeight="1" x14ac:dyDescent="0.2">
      <c r="A543" s="190">
        <v>811518</v>
      </c>
      <c r="B543" s="190" t="s">
        <v>5413</v>
      </c>
      <c r="C543" s="190" t="s">
        <v>71</v>
      </c>
      <c r="D543" s="190" t="s">
        <v>342</v>
      </c>
      <c r="E543" s="190" t="s">
        <v>142</v>
      </c>
      <c r="F543" s="193">
        <v>35905</v>
      </c>
      <c r="G543" s="190" t="s">
        <v>3425</v>
      </c>
      <c r="H543" s="190" t="s">
        <v>824</v>
      </c>
      <c r="I543" s="190" t="s">
        <v>58</v>
      </c>
      <c r="Q543" s="190">
        <v>2000</v>
      </c>
      <c r="S543" s="190" t="s">
        <v>6148</v>
      </c>
      <c r="T543" s="190" t="s">
        <v>6148</v>
      </c>
      <c r="U543" s="190" t="s">
        <v>6148</v>
      </c>
      <c r="V543" s="190" t="s">
        <v>6148</v>
      </c>
      <c r="W543" s="190" t="s">
        <v>6148</v>
      </c>
      <c r="X543" s="190" t="s">
        <v>6149</v>
      </c>
    </row>
    <row r="544" spans="1:24" ht="17.25" customHeight="1" x14ac:dyDescent="0.2">
      <c r="A544" s="190">
        <v>809440</v>
      </c>
      <c r="B544" s="190" t="s">
        <v>4724</v>
      </c>
      <c r="C544" s="190" t="s">
        <v>96</v>
      </c>
      <c r="D544" s="190" t="s">
        <v>3344</v>
      </c>
      <c r="E544" s="190" t="s">
        <v>142</v>
      </c>
      <c r="F544" s="193">
        <v>35912</v>
      </c>
      <c r="G544" s="190" t="s">
        <v>244</v>
      </c>
      <c r="H544" s="190" t="s">
        <v>824</v>
      </c>
      <c r="I544" s="190" t="s">
        <v>58</v>
      </c>
      <c r="Q544" s="190">
        <v>2000</v>
      </c>
      <c r="S544" s="190" t="s">
        <v>6148</v>
      </c>
      <c r="T544" s="190" t="s">
        <v>6148</v>
      </c>
      <c r="U544" s="190" t="s">
        <v>6148</v>
      </c>
      <c r="V544" s="190" t="s">
        <v>6148</v>
      </c>
      <c r="W544" s="190" t="s">
        <v>6148</v>
      </c>
      <c r="X544" s="190" t="s">
        <v>6149</v>
      </c>
    </row>
    <row r="545" spans="1:24" ht="17.25" customHeight="1" x14ac:dyDescent="0.2">
      <c r="A545" s="190">
        <v>811346</v>
      </c>
      <c r="B545" s="190" t="s">
        <v>5310</v>
      </c>
      <c r="C545" s="190" t="s">
        <v>108</v>
      </c>
      <c r="D545" s="190" t="s">
        <v>593</v>
      </c>
      <c r="E545" s="190" t="s">
        <v>142</v>
      </c>
      <c r="F545" s="193">
        <v>35913</v>
      </c>
      <c r="G545" s="190" t="s">
        <v>244</v>
      </c>
      <c r="H545" s="190" t="s">
        <v>824</v>
      </c>
      <c r="I545" s="190" t="s">
        <v>58</v>
      </c>
      <c r="Q545" s="190">
        <v>2000</v>
      </c>
      <c r="S545" s="190" t="s">
        <v>6148</v>
      </c>
      <c r="T545" s="190" t="s">
        <v>6148</v>
      </c>
      <c r="U545" s="190" t="s">
        <v>6148</v>
      </c>
      <c r="V545" s="190" t="s">
        <v>6148</v>
      </c>
      <c r="W545" s="190" t="s">
        <v>6148</v>
      </c>
      <c r="X545" s="190" t="s">
        <v>6149</v>
      </c>
    </row>
    <row r="546" spans="1:24" ht="17.25" customHeight="1" x14ac:dyDescent="0.2">
      <c r="A546" s="190">
        <v>811254</v>
      </c>
      <c r="B546" s="190" t="s">
        <v>5255</v>
      </c>
      <c r="C546" s="190" t="s">
        <v>63</v>
      </c>
      <c r="D546" s="190" t="s">
        <v>784</v>
      </c>
      <c r="E546" s="190" t="s">
        <v>142</v>
      </c>
      <c r="F546" s="193">
        <v>35926</v>
      </c>
      <c r="G546" s="190" t="s">
        <v>827</v>
      </c>
      <c r="H546" s="190" t="s">
        <v>824</v>
      </c>
      <c r="I546" s="190" t="s">
        <v>58</v>
      </c>
      <c r="Q546" s="190">
        <v>2000</v>
      </c>
      <c r="S546" s="190" t="s">
        <v>6148</v>
      </c>
      <c r="T546" s="190" t="s">
        <v>6148</v>
      </c>
      <c r="U546" s="190" t="s">
        <v>6148</v>
      </c>
      <c r="V546" s="190" t="s">
        <v>6148</v>
      </c>
      <c r="W546" s="190" t="s">
        <v>6148</v>
      </c>
      <c r="X546" s="190" t="s">
        <v>6149</v>
      </c>
    </row>
    <row r="547" spans="1:24" ht="17.25" customHeight="1" x14ac:dyDescent="0.2">
      <c r="A547" s="190">
        <v>810924</v>
      </c>
      <c r="B547" s="190" t="s">
        <v>5045</v>
      </c>
      <c r="C547" s="190" t="s">
        <v>65</v>
      </c>
      <c r="D547" s="190" t="s">
        <v>168</v>
      </c>
      <c r="E547" s="190" t="s">
        <v>142</v>
      </c>
      <c r="F547" s="193">
        <v>35930</v>
      </c>
      <c r="G547" s="190" t="s">
        <v>249</v>
      </c>
      <c r="H547" s="190" t="s">
        <v>824</v>
      </c>
      <c r="I547" s="190" t="s">
        <v>58</v>
      </c>
      <c r="Q547" s="190">
        <v>2000</v>
      </c>
      <c r="S547" s="190" t="s">
        <v>6148</v>
      </c>
      <c r="T547" s="190" t="s">
        <v>6148</v>
      </c>
      <c r="U547" s="190" t="s">
        <v>6148</v>
      </c>
      <c r="V547" s="190" t="s">
        <v>6148</v>
      </c>
      <c r="W547" s="190" t="s">
        <v>6148</v>
      </c>
      <c r="X547" s="190" t="s">
        <v>6149</v>
      </c>
    </row>
    <row r="548" spans="1:24" ht="17.25" customHeight="1" x14ac:dyDescent="0.2">
      <c r="A548" s="190">
        <v>809947</v>
      </c>
      <c r="B548" s="190" t="s">
        <v>4815</v>
      </c>
      <c r="C548" s="190" t="s">
        <v>61</v>
      </c>
      <c r="D548" s="190" t="s">
        <v>5910</v>
      </c>
      <c r="E548" s="190" t="s">
        <v>142</v>
      </c>
      <c r="F548" s="193">
        <v>35933</v>
      </c>
      <c r="G548" s="190" t="s">
        <v>244</v>
      </c>
      <c r="H548" s="190" t="s">
        <v>824</v>
      </c>
      <c r="I548" s="190" t="s">
        <v>58</v>
      </c>
      <c r="Q548" s="190">
        <v>2000</v>
      </c>
      <c r="S548" s="190" t="s">
        <v>6148</v>
      </c>
      <c r="T548" s="190" t="s">
        <v>6148</v>
      </c>
      <c r="U548" s="190" t="s">
        <v>6148</v>
      </c>
      <c r="V548" s="190" t="s">
        <v>6148</v>
      </c>
      <c r="W548" s="190" t="s">
        <v>6148</v>
      </c>
      <c r="X548" s="190" t="s">
        <v>6149</v>
      </c>
    </row>
    <row r="549" spans="1:24" ht="17.25" customHeight="1" x14ac:dyDescent="0.2">
      <c r="A549" s="190">
        <v>808226</v>
      </c>
      <c r="B549" s="190" t="s">
        <v>4528</v>
      </c>
      <c r="C549" s="190" t="s">
        <v>551</v>
      </c>
      <c r="D549" s="190" t="s">
        <v>1168</v>
      </c>
      <c r="E549" s="190" t="s">
        <v>142</v>
      </c>
      <c r="F549" s="193">
        <v>35935</v>
      </c>
      <c r="G549" s="190" t="s">
        <v>254</v>
      </c>
      <c r="H549" s="190" t="s">
        <v>824</v>
      </c>
      <c r="I549" s="190" t="s">
        <v>58</v>
      </c>
      <c r="Q549" s="190">
        <v>2000</v>
      </c>
      <c r="S549" s="190" t="s">
        <v>6148</v>
      </c>
      <c r="T549" s="190" t="s">
        <v>6148</v>
      </c>
      <c r="U549" s="190" t="s">
        <v>6148</v>
      </c>
      <c r="V549" s="190" t="s">
        <v>6148</v>
      </c>
      <c r="W549" s="190" t="s">
        <v>6148</v>
      </c>
      <c r="X549" s="190" t="s">
        <v>6149</v>
      </c>
    </row>
    <row r="550" spans="1:24" ht="17.25" customHeight="1" x14ac:dyDescent="0.2">
      <c r="A550" s="190">
        <v>811212</v>
      </c>
      <c r="B550" s="190" t="s">
        <v>5230</v>
      </c>
      <c r="C550" s="190" t="s">
        <v>310</v>
      </c>
      <c r="D550" s="190" t="s">
        <v>426</v>
      </c>
      <c r="E550" s="190" t="s">
        <v>142</v>
      </c>
      <c r="F550" s="193">
        <v>35936</v>
      </c>
      <c r="G550" s="190" t="s">
        <v>6028</v>
      </c>
      <c r="H550" s="190" t="s">
        <v>824</v>
      </c>
      <c r="I550" s="190" t="s">
        <v>58</v>
      </c>
      <c r="Q550" s="190">
        <v>2000</v>
      </c>
      <c r="S550" s="190" t="s">
        <v>6148</v>
      </c>
      <c r="T550" s="190" t="s">
        <v>6148</v>
      </c>
      <c r="U550" s="190" t="s">
        <v>6148</v>
      </c>
      <c r="V550" s="190" t="s">
        <v>6148</v>
      </c>
      <c r="W550" s="190" t="s">
        <v>6148</v>
      </c>
      <c r="X550" s="190" t="s">
        <v>6149</v>
      </c>
    </row>
    <row r="551" spans="1:24" ht="17.25" customHeight="1" x14ac:dyDescent="0.2">
      <c r="A551" s="190">
        <v>809549</v>
      </c>
      <c r="B551" s="190" t="s">
        <v>4745</v>
      </c>
      <c r="C551" s="190" t="s">
        <v>5890</v>
      </c>
      <c r="D551" s="190" t="s">
        <v>371</v>
      </c>
      <c r="E551" s="190" t="s">
        <v>142</v>
      </c>
      <c r="F551" s="193">
        <v>35947</v>
      </c>
      <c r="G551" s="190" t="s">
        <v>244</v>
      </c>
      <c r="H551" s="190" t="s">
        <v>824</v>
      </c>
      <c r="I551" s="190" t="s">
        <v>58</v>
      </c>
      <c r="Q551" s="190">
        <v>2000</v>
      </c>
      <c r="S551" s="190" t="s">
        <v>6148</v>
      </c>
      <c r="T551" s="190" t="s">
        <v>6148</v>
      </c>
      <c r="U551" s="190" t="s">
        <v>6148</v>
      </c>
      <c r="V551" s="190" t="s">
        <v>6148</v>
      </c>
      <c r="W551" s="190" t="s">
        <v>6148</v>
      </c>
      <c r="X551" s="190" t="s">
        <v>6149</v>
      </c>
    </row>
    <row r="552" spans="1:24" ht="17.25" customHeight="1" x14ac:dyDescent="0.2">
      <c r="A552" s="190">
        <v>807245</v>
      </c>
      <c r="B552" s="190" t="s">
        <v>4418</v>
      </c>
      <c r="C552" s="190" t="s">
        <v>374</v>
      </c>
      <c r="D552" s="190" t="s">
        <v>497</v>
      </c>
      <c r="E552" s="190" t="s">
        <v>142</v>
      </c>
      <c r="F552" s="193">
        <v>35948</v>
      </c>
      <c r="G552" s="190" t="s">
        <v>3751</v>
      </c>
      <c r="H552" s="190" t="s">
        <v>824</v>
      </c>
      <c r="I552" s="190" t="s">
        <v>58</v>
      </c>
      <c r="Q552" s="190">
        <v>2000</v>
      </c>
      <c r="S552" s="190" t="s">
        <v>6148</v>
      </c>
      <c r="T552" s="190" t="s">
        <v>6148</v>
      </c>
      <c r="U552" s="190" t="s">
        <v>6148</v>
      </c>
      <c r="V552" s="190" t="s">
        <v>6148</v>
      </c>
      <c r="W552" s="190" t="s">
        <v>6148</v>
      </c>
      <c r="X552" s="190" t="s">
        <v>6149</v>
      </c>
    </row>
    <row r="553" spans="1:24" ht="17.25" customHeight="1" x14ac:dyDescent="0.2">
      <c r="A553" s="190">
        <v>811501</v>
      </c>
      <c r="B553" s="190" t="s">
        <v>5404</v>
      </c>
      <c r="C553" s="190" t="s">
        <v>340</v>
      </c>
      <c r="D553" s="190" t="s">
        <v>6084</v>
      </c>
      <c r="E553" s="190" t="s">
        <v>142</v>
      </c>
      <c r="F553" s="193">
        <v>35954</v>
      </c>
      <c r="G553" s="190" t="s">
        <v>244</v>
      </c>
      <c r="H553" s="190" t="s">
        <v>824</v>
      </c>
      <c r="I553" s="190" t="s">
        <v>58</v>
      </c>
      <c r="Q553" s="190">
        <v>2000</v>
      </c>
      <c r="S553" s="190" t="s">
        <v>6148</v>
      </c>
      <c r="T553" s="190" t="s">
        <v>6148</v>
      </c>
      <c r="U553" s="190" t="s">
        <v>6148</v>
      </c>
      <c r="V553" s="190" t="s">
        <v>6148</v>
      </c>
      <c r="W553" s="190" t="s">
        <v>6148</v>
      </c>
      <c r="X553" s="190" t="s">
        <v>6149</v>
      </c>
    </row>
    <row r="554" spans="1:24" ht="17.25" customHeight="1" x14ac:dyDescent="0.2">
      <c r="A554" s="190">
        <v>811256</v>
      </c>
      <c r="B554" s="190" t="s">
        <v>5256</v>
      </c>
      <c r="C554" s="190" t="s">
        <v>112</v>
      </c>
      <c r="D554" s="190" t="s">
        <v>161</v>
      </c>
      <c r="E554" s="190" t="s">
        <v>142</v>
      </c>
      <c r="F554" s="193">
        <v>35959</v>
      </c>
      <c r="G554" s="190" t="s">
        <v>6033</v>
      </c>
      <c r="H554" s="190" t="s">
        <v>824</v>
      </c>
      <c r="I554" s="190" t="s">
        <v>58</v>
      </c>
      <c r="Q554" s="190">
        <v>2000</v>
      </c>
      <c r="S554" s="190" t="s">
        <v>6148</v>
      </c>
      <c r="T554" s="190" t="s">
        <v>6148</v>
      </c>
      <c r="U554" s="190" t="s">
        <v>6148</v>
      </c>
      <c r="V554" s="190" t="s">
        <v>6148</v>
      </c>
      <c r="W554" s="190" t="s">
        <v>6148</v>
      </c>
      <c r="X554" s="190" t="s">
        <v>6149</v>
      </c>
    </row>
    <row r="555" spans="1:24" ht="17.25" customHeight="1" x14ac:dyDescent="0.2">
      <c r="A555" s="190">
        <v>808687</v>
      </c>
      <c r="B555" s="190" t="s">
        <v>4600</v>
      </c>
      <c r="C555" s="190" t="s">
        <v>3369</v>
      </c>
      <c r="D555" s="190" t="s">
        <v>173</v>
      </c>
      <c r="E555" s="190" t="s">
        <v>142</v>
      </c>
      <c r="F555" s="193">
        <v>35961</v>
      </c>
      <c r="G555" s="190" t="s">
        <v>244</v>
      </c>
      <c r="H555" s="190" t="s">
        <v>824</v>
      </c>
      <c r="I555" s="190" t="s">
        <v>58</v>
      </c>
      <c r="Q555" s="190">
        <v>2000</v>
      </c>
      <c r="S555" s="190" t="s">
        <v>6148</v>
      </c>
      <c r="T555" s="190" t="s">
        <v>6148</v>
      </c>
      <c r="U555" s="190" t="s">
        <v>6148</v>
      </c>
      <c r="V555" s="190" t="s">
        <v>6148</v>
      </c>
      <c r="W555" s="190" t="s">
        <v>6148</v>
      </c>
      <c r="X555" s="190" t="s">
        <v>6149</v>
      </c>
    </row>
    <row r="556" spans="1:24" ht="17.25" customHeight="1" x14ac:dyDescent="0.2">
      <c r="A556" s="190">
        <v>811317</v>
      </c>
      <c r="B556" s="190" t="s">
        <v>5290</v>
      </c>
      <c r="C556" s="190" t="s">
        <v>63</v>
      </c>
      <c r="D556" s="190" t="s">
        <v>190</v>
      </c>
      <c r="E556" s="190" t="s">
        <v>142</v>
      </c>
      <c r="F556" s="193">
        <v>35962</v>
      </c>
      <c r="G556" s="190" t="s">
        <v>5696</v>
      </c>
      <c r="H556" s="190" t="s">
        <v>824</v>
      </c>
      <c r="I556" s="190" t="s">
        <v>58</v>
      </c>
      <c r="Q556" s="190">
        <v>2000</v>
      </c>
      <c r="S556" s="190" t="s">
        <v>6148</v>
      </c>
      <c r="T556" s="190" t="s">
        <v>6148</v>
      </c>
      <c r="U556" s="190" t="s">
        <v>6148</v>
      </c>
      <c r="V556" s="190" t="s">
        <v>6148</v>
      </c>
      <c r="W556" s="190" t="s">
        <v>6148</v>
      </c>
      <c r="X556" s="190" t="s">
        <v>6149</v>
      </c>
    </row>
    <row r="557" spans="1:24" ht="17.25" customHeight="1" x14ac:dyDescent="0.2">
      <c r="A557" s="190">
        <v>809584</v>
      </c>
      <c r="B557" s="190" t="s">
        <v>4754</v>
      </c>
      <c r="C557" s="190" t="s">
        <v>57</v>
      </c>
      <c r="D557" s="190" t="s">
        <v>535</v>
      </c>
      <c r="E557" s="190" t="s">
        <v>142</v>
      </c>
      <c r="F557" s="193">
        <v>35980</v>
      </c>
      <c r="G557" s="190" t="s">
        <v>1243</v>
      </c>
      <c r="H557" s="190" t="s">
        <v>824</v>
      </c>
      <c r="I557" s="190" t="s">
        <v>58</v>
      </c>
      <c r="Q557" s="190">
        <v>2000</v>
      </c>
      <c r="S557" s="190" t="s">
        <v>6148</v>
      </c>
      <c r="T557" s="190" t="s">
        <v>6148</v>
      </c>
      <c r="U557" s="190" t="s">
        <v>6148</v>
      </c>
      <c r="V557" s="190" t="s">
        <v>6148</v>
      </c>
      <c r="W557" s="190" t="s">
        <v>6148</v>
      </c>
      <c r="X557" s="190" t="s">
        <v>6149</v>
      </c>
    </row>
    <row r="558" spans="1:24" ht="17.25" customHeight="1" x14ac:dyDescent="0.2">
      <c r="A558" s="190">
        <v>808279</v>
      </c>
      <c r="B558" s="190" t="s">
        <v>4531</v>
      </c>
      <c r="C558" s="190" t="s">
        <v>1153</v>
      </c>
      <c r="D558" s="190" t="s">
        <v>788</v>
      </c>
      <c r="E558" s="190" t="s">
        <v>142</v>
      </c>
      <c r="F558" s="193">
        <v>35990</v>
      </c>
      <c r="G558" s="190" t="s">
        <v>244</v>
      </c>
      <c r="H558" s="190" t="s">
        <v>824</v>
      </c>
      <c r="I558" s="190" t="s">
        <v>58</v>
      </c>
      <c r="Q558" s="190">
        <v>2000</v>
      </c>
      <c r="S558" s="190" t="s">
        <v>6148</v>
      </c>
      <c r="T558" s="190" t="s">
        <v>6148</v>
      </c>
      <c r="U558" s="190" t="s">
        <v>6148</v>
      </c>
      <c r="V558" s="190" t="s">
        <v>6148</v>
      </c>
      <c r="W558" s="190" t="s">
        <v>6148</v>
      </c>
      <c r="X558" s="190" t="s">
        <v>6149</v>
      </c>
    </row>
    <row r="559" spans="1:24" ht="17.25" customHeight="1" x14ac:dyDescent="0.2">
      <c r="A559" s="190">
        <v>811028</v>
      </c>
      <c r="B559" s="190" t="s">
        <v>5119</v>
      </c>
      <c r="C559" s="190" t="s">
        <v>65</v>
      </c>
      <c r="D559" s="190" t="s">
        <v>1104</v>
      </c>
      <c r="E559" s="190" t="s">
        <v>142</v>
      </c>
      <c r="F559" s="193">
        <v>35993</v>
      </c>
      <c r="G559" s="190" t="s">
        <v>244</v>
      </c>
      <c r="H559" s="190" t="s">
        <v>824</v>
      </c>
      <c r="I559" s="190" t="s">
        <v>58</v>
      </c>
      <c r="Q559" s="190">
        <v>2000</v>
      </c>
      <c r="S559" s="190" t="s">
        <v>6148</v>
      </c>
      <c r="T559" s="190" t="s">
        <v>6148</v>
      </c>
      <c r="U559" s="190" t="s">
        <v>6148</v>
      </c>
      <c r="V559" s="190" t="s">
        <v>6148</v>
      </c>
      <c r="W559" s="190" t="s">
        <v>6148</v>
      </c>
      <c r="X559" s="190" t="s">
        <v>6149</v>
      </c>
    </row>
    <row r="560" spans="1:24" ht="17.25" customHeight="1" x14ac:dyDescent="0.2">
      <c r="A560" s="190">
        <v>808378</v>
      </c>
      <c r="B560" s="190" t="s">
        <v>4550</v>
      </c>
      <c r="C560" s="190" t="s">
        <v>63</v>
      </c>
      <c r="D560" s="190" t="s">
        <v>326</v>
      </c>
      <c r="E560" s="190" t="s">
        <v>142</v>
      </c>
      <c r="F560" s="193">
        <v>35998</v>
      </c>
      <c r="G560" s="190" t="s">
        <v>244</v>
      </c>
      <c r="H560" s="190" t="s">
        <v>824</v>
      </c>
      <c r="I560" s="190" t="s">
        <v>58</v>
      </c>
      <c r="Q560" s="190">
        <v>2000</v>
      </c>
      <c r="S560" s="190" t="s">
        <v>6148</v>
      </c>
      <c r="T560" s="190" t="s">
        <v>6148</v>
      </c>
      <c r="U560" s="190" t="s">
        <v>6148</v>
      </c>
      <c r="V560" s="190" t="s">
        <v>6148</v>
      </c>
      <c r="W560" s="190" t="s">
        <v>6148</v>
      </c>
      <c r="X560" s="190" t="s">
        <v>6149</v>
      </c>
    </row>
    <row r="561" spans="1:24" ht="17.25" customHeight="1" x14ac:dyDescent="0.2">
      <c r="A561" s="190">
        <v>811293</v>
      </c>
      <c r="B561" s="190" t="s">
        <v>5280</v>
      </c>
      <c r="C561" s="190" t="s">
        <v>113</v>
      </c>
      <c r="D561" s="190" t="s">
        <v>197</v>
      </c>
      <c r="E561" s="190" t="s">
        <v>142</v>
      </c>
      <c r="F561" s="193">
        <v>36013</v>
      </c>
      <c r="G561" s="190" t="s">
        <v>1106</v>
      </c>
      <c r="H561" s="190" t="s">
        <v>824</v>
      </c>
      <c r="I561" s="190" t="s">
        <v>58</v>
      </c>
      <c r="Q561" s="190">
        <v>2000</v>
      </c>
      <c r="S561" s="190" t="s">
        <v>6148</v>
      </c>
      <c r="T561" s="190" t="s">
        <v>6148</v>
      </c>
      <c r="U561" s="190" t="s">
        <v>6148</v>
      </c>
      <c r="V561" s="190" t="s">
        <v>6148</v>
      </c>
      <c r="W561" s="190" t="s">
        <v>6148</v>
      </c>
      <c r="X561" s="190" t="s">
        <v>6149</v>
      </c>
    </row>
    <row r="562" spans="1:24" ht="17.25" customHeight="1" x14ac:dyDescent="0.2">
      <c r="A562" s="190">
        <v>808286</v>
      </c>
      <c r="B562" s="190" t="s">
        <v>4533</v>
      </c>
      <c r="C562" s="190" t="s">
        <v>86</v>
      </c>
      <c r="D562" s="190" t="s">
        <v>5692</v>
      </c>
      <c r="E562" s="190" t="s">
        <v>142</v>
      </c>
      <c r="F562" s="193">
        <v>36039</v>
      </c>
      <c r="G562" s="190" t="s">
        <v>956</v>
      </c>
      <c r="H562" s="190" t="s">
        <v>824</v>
      </c>
      <c r="I562" s="190" t="s">
        <v>58</v>
      </c>
      <c r="Q562" s="190">
        <v>2000</v>
      </c>
      <c r="S562" s="190" t="s">
        <v>6148</v>
      </c>
      <c r="T562" s="190" t="s">
        <v>6148</v>
      </c>
      <c r="U562" s="190" t="s">
        <v>6148</v>
      </c>
      <c r="V562" s="190" t="s">
        <v>6148</v>
      </c>
      <c r="W562" s="190" t="s">
        <v>6148</v>
      </c>
      <c r="X562" s="190" t="s">
        <v>6149</v>
      </c>
    </row>
    <row r="563" spans="1:24" ht="17.25" customHeight="1" x14ac:dyDescent="0.2">
      <c r="A563" s="190">
        <v>809974</v>
      </c>
      <c r="B563" s="190" t="s">
        <v>4821</v>
      </c>
      <c r="C563" s="190" t="s">
        <v>468</v>
      </c>
      <c r="D563" s="190" t="s">
        <v>410</v>
      </c>
      <c r="E563" s="190" t="s">
        <v>142</v>
      </c>
      <c r="F563" s="193">
        <v>36044</v>
      </c>
      <c r="G563" s="190" t="s">
        <v>827</v>
      </c>
      <c r="H563" s="190" t="s">
        <v>824</v>
      </c>
      <c r="I563" s="190" t="s">
        <v>58</v>
      </c>
      <c r="Q563" s="190">
        <v>2000</v>
      </c>
      <c r="S563" s="190" t="s">
        <v>6148</v>
      </c>
      <c r="T563" s="190" t="s">
        <v>6148</v>
      </c>
      <c r="U563" s="190" t="s">
        <v>6148</v>
      </c>
      <c r="V563" s="190" t="s">
        <v>6148</v>
      </c>
      <c r="W563" s="190" t="s">
        <v>6148</v>
      </c>
      <c r="X563" s="190" t="s">
        <v>6149</v>
      </c>
    </row>
    <row r="564" spans="1:24" ht="17.25" customHeight="1" x14ac:dyDescent="0.2">
      <c r="A564" s="190">
        <v>811544</v>
      </c>
      <c r="B564" s="190" t="s">
        <v>720</v>
      </c>
      <c r="C564" s="190" t="s">
        <v>108</v>
      </c>
      <c r="D564" s="190" t="s">
        <v>562</v>
      </c>
      <c r="E564" s="190" t="s">
        <v>142</v>
      </c>
      <c r="F564" s="193">
        <v>36047</v>
      </c>
      <c r="G564" s="190" t="s">
        <v>3985</v>
      </c>
      <c r="H564" s="190" t="s">
        <v>824</v>
      </c>
      <c r="I564" s="190" t="s">
        <v>58</v>
      </c>
      <c r="Q564" s="190">
        <v>2000</v>
      </c>
      <c r="S564" s="190" t="s">
        <v>6148</v>
      </c>
      <c r="T564" s="190" t="s">
        <v>6148</v>
      </c>
      <c r="U564" s="190" t="s">
        <v>6148</v>
      </c>
      <c r="V564" s="190" t="s">
        <v>6148</v>
      </c>
      <c r="W564" s="190" t="s">
        <v>6148</v>
      </c>
      <c r="X564" s="190" t="s">
        <v>6149</v>
      </c>
    </row>
    <row r="565" spans="1:24" ht="17.25" customHeight="1" x14ac:dyDescent="0.2">
      <c r="A565" s="190">
        <v>811204</v>
      </c>
      <c r="B565" s="190" t="s">
        <v>5226</v>
      </c>
      <c r="C565" s="190" t="s">
        <v>587</v>
      </c>
      <c r="D565" s="190" t="s">
        <v>309</v>
      </c>
      <c r="E565" s="190" t="s">
        <v>142</v>
      </c>
      <c r="F565" s="193">
        <v>36053</v>
      </c>
      <c r="G565" s="190" t="s">
        <v>254</v>
      </c>
      <c r="H565" s="190" t="s">
        <v>824</v>
      </c>
      <c r="I565" s="190" t="s">
        <v>58</v>
      </c>
      <c r="Q565" s="190">
        <v>2000</v>
      </c>
      <c r="S565" s="190" t="s">
        <v>6148</v>
      </c>
      <c r="T565" s="190" t="s">
        <v>6148</v>
      </c>
      <c r="U565" s="190" t="s">
        <v>6148</v>
      </c>
      <c r="V565" s="190" t="s">
        <v>6148</v>
      </c>
      <c r="W565" s="190" t="s">
        <v>6148</v>
      </c>
      <c r="X565" s="190" t="s">
        <v>6149</v>
      </c>
    </row>
    <row r="566" spans="1:24" ht="17.25" customHeight="1" x14ac:dyDescent="0.2">
      <c r="A566" s="190">
        <v>807903</v>
      </c>
      <c r="B566" s="190" t="s">
        <v>4490</v>
      </c>
      <c r="C566" s="190" t="s">
        <v>61</v>
      </c>
      <c r="D566" s="190" t="s">
        <v>173</v>
      </c>
      <c r="E566" s="190" t="s">
        <v>142</v>
      </c>
      <c r="F566" s="193">
        <v>36053</v>
      </c>
      <c r="G566" s="190" t="s">
        <v>3353</v>
      </c>
      <c r="H566" s="190" t="s">
        <v>824</v>
      </c>
      <c r="I566" s="190" t="s">
        <v>58</v>
      </c>
      <c r="Q566" s="190">
        <v>2000</v>
      </c>
      <c r="S566" s="190" t="s">
        <v>6148</v>
      </c>
      <c r="T566" s="190" t="s">
        <v>6148</v>
      </c>
      <c r="U566" s="190" t="s">
        <v>6148</v>
      </c>
      <c r="V566" s="190" t="s">
        <v>6148</v>
      </c>
      <c r="W566" s="190" t="s">
        <v>6148</v>
      </c>
      <c r="X566" s="190" t="s">
        <v>6149</v>
      </c>
    </row>
    <row r="567" spans="1:24" ht="17.25" customHeight="1" x14ac:dyDescent="0.2">
      <c r="A567" s="190">
        <v>808758</v>
      </c>
      <c r="B567" s="190" t="s">
        <v>4613</v>
      </c>
      <c r="C567" s="190" t="s">
        <v>87</v>
      </c>
      <c r="D567" s="190" t="s">
        <v>594</v>
      </c>
      <c r="E567" s="190" t="s">
        <v>142</v>
      </c>
      <c r="F567" s="193">
        <v>36077</v>
      </c>
      <c r="G567" s="190" t="s">
        <v>244</v>
      </c>
      <c r="H567" s="190" t="s">
        <v>824</v>
      </c>
      <c r="I567" s="190" t="s">
        <v>58</v>
      </c>
      <c r="Q567" s="190">
        <v>2000</v>
      </c>
      <c r="S567" s="190" t="s">
        <v>6148</v>
      </c>
      <c r="T567" s="190" t="s">
        <v>6148</v>
      </c>
      <c r="U567" s="190" t="s">
        <v>6148</v>
      </c>
      <c r="V567" s="190" t="s">
        <v>6148</v>
      </c>
      <c r="W567" s="190" t="s">
        <v>6148</v>
      </c>
      <c r="X567" s="190" t="s">
        <v>6149</v>
      </c>
    </row>
    <row r="568" spans="1:24" ht="17.25" customHeight="1" x14ac:dyDescent="0.2">
      <c r="A568" s="190">
        <v>811507</v>
      </c>
      <c r="B568" s="190" t="s">
        <v>5408</v>
      </c>
      <c r="C568" s="190" t="s">
        <v>130</v>
      </c>
      <c r="D568" s="190" t="s">
        <v>200</v>
      </c>
      <c r="E568" s="190" t="s">
        <v>142</v>
      </c>
      <c r="F568" s="193">
        <v>36081</v>
      </c>
      <c r="G568" s="190" t="s">
        <v>244</v>
      </c>
      <c r="H568" s="190" t="s">
        <v>824</v>
      </c>
      <c r="I568" s="190" t="s">
        <v>58</v>
      </c>
      <c r="Q568" s="190">
        <v>2000</v>
      </c>
      <c r="S568" s="190" t="s">
        <v>6148</v>
      </c>
      <c r="T568" s="190" t="s">
        <v>6148</v>
      </c>
      <c r="U568" s="190" t="s">
        <v>6148</v>
      </c>
      <c r="V568" s="190" t="s">
        <v>6148</v>
      </c>
      <c r="W568" s="190" t="s">
        <v>6148</v>
      </c>
      <c r="X568" s="190" t="s">
        <v>6149</v>
      </c>
    </row>
    <row r="569" spans="1:24" ht="17.25" customHeight="1" x14ac:dyDescent="0.2">
      <c r="A569" s="190">
        <v>809823</v>
      </c>
      <c r="B569" s="190" t="s">
        <v>4793</v>
      </c>
      <c r="C569" s="190" t="s">
        <v>125</v>
      </c>
      <c r="D569" s="190" t="s">
        <v>198</v>
      </c>
      <c r="E569" s="190" t="s">
        <v>142</v>
      </c>
      <c r="F569" s="193">
        <v>36094</v>
      </c>
      <c r="G569" s="190" t="s">
        <v>244</v>
      </c>
      <c r="H569" s="190" t="s">
        <v>824</v>
      </c>
      <c r="I569" s="190" t="s">
        <v>58</v>
      </c>
      <c r="Q569" s="190">
        <v>2000</v>
      </c>
      <c r="S569" s="190" t="s">
        <v>6148</v>
      </c>
      <c r="T569" s="190" t="s">
        <v>6148</v>
      </c>
      <c r="U569" s="190" t="s">
        <v>6148</v>
      </c>
      <c r="V569" s="190" t="s">
        <v>6148</v>
      </c>
      <c r="W569" s="190" t="s">
        <v>6148</v>
      </c>
      <c r="X569" s="190" t="s">
        <v>6149</v>
      </c>
    </row>
    <row r="570" spans="1:24" ht="17.25" customHeight="1" x14ac:dyDescent="0.2">
      <c r="A570" s="190">
        <v>808376</v>
      </c>
      <c r="B570" s="190" t="s">
        <v>4549</v>
      </c>
      <c r="C570" s="190" t="s">
        <v>63</v>
      </c>
      <c r="D570" s="190" t="s">
        <v>131</v>
      </c>
      <c r="E570" s="190" t="s">
        <v>142</v>
      </c>
      <c r="F570" s="193">
        <v>36150</v>
      </c>
      <c r="G570" s="190" t="s">
        <v>244</v>
      </c>
      <c r="H570" s="190" t="s">
        <v>824</v>
      </c>
      <c r="I570" s="190" t="s">
        <v>58</v>
      </c>
      <c r="Q570" s="190">
        <v>2000</v>
      </c>
      <c r="S570" s="190" t="s">
        <v>6148</v>
      </c>
      <c r="T570" s="190" t="s">
        <v>6148</v>
      </c>
      <c r="U570" s="190" t="s">
        <v>6148</v>
      </c>
      <c r="V570" s="190" t="s">
        <v>6148</v>
      </c>
      <c r="W570" s="190" t="s">
        <v>6148</v>
      </c>
      <c r="X570" s="190" t="s">
        <v>6149</v>
      </c>
    </row>
    <row r="571" spans="1:24" ht="17.25" customHeight="1" x14ac:dyDescent="0.2">
      <c r="A571" s="190">
        <v>810254</v>
      </c>
      <c r="B571" s="190" t="s">
        <v>4897</v>
      </c>
      <c r="C571" s="190" t="s">
        <v>63</v>
      </c>
      <c r="D571" s="190" t="s">
        <v>540</v>
      </c>
      <c r="E571" s="190" t="s">
        <v>142</v>
      </c>
      <c r="F571" s="193">
        <v>36161</v>
      </c>
      <c r="G571" s="190" t="s">
        <v>251</v>
      </c>
      <c r="H571" s="190" t="s">
        <v>824</v>
      </c>
      <c r="I571" s="190" t="s">
        <v>58</v>
      </c>
      <c r="Q571" s="190">
        <v>2000</v>
      </c>
      <c r="S571" s="190" t="s">
        <v>6148</v>
      </c>
      <c r="T571" s="190" t="s">
        <v>6148</v>
      </c>
      <c r="U571" s="190" t="s">
        <v>6148</v>
      </c>
      <c r="V571" s="190" t="s">
        <v>6148</v>
      </c>
      <c r="W571" s="190" t="s">
        <v>6148</v>
      </c>
      <c r="X571" s="190" t="s">
        <v>6149</v>
      </c>
    </row>
    <row r="572" spans="1:24" ht="17.25" customHeight="1" x14ac:dyDescent="0.2">
      <c r="A572" s="190">
        <v>811622</v>
      </c>
      <c r="B572" s="190" t="s">
        <v>5480</v>
      </c>
      <c r="C572" s="190" t="s">
        <v>107</v>
      </c>
      <c r="D572" s="190" t="s">
        <v>925</v>
      </c>
      <c r="E572" s="190" t="s">
        <v>142</v>
      </c>
      <c r="F572" s="193">
        <v>36161</v>
      </c>
      <c r="G572" s="190" t="s">
        <v>244</v>
      </c>
      <c r="H572" s="190" t="s">
        <v>824</v>
      </c>
      <c r="I572" s="190" t="s">
        <v>58</v>
      </c>
      <c r="Q572" s="190">
        <v>2000</v>
      </c>
      <c r="S572" s="190" t="s">
        <v>6148</v>
      </c>
      <c r="T572" s="190" t="s">
        <v>6148</v>
      </c>
      <c r="U572" s="190" t="s">
        <v>6148</v>
      </c>
      <c r="V572" s="190" t="s">
        <v>6148</v>
      </c>
      <c r="W572" s="190" t="s">
        <v>6148</v>
      </c>
      <c r="X572" s="190" t="s">
        <v>6149</v>
      </c>
    </row>
    <row r="573" spans="1:24" ht="17.25" customHeight="1" x14ac:dyDescent="0.2">
      <c r="A573" s="190">
        <v>811257</v>
      </c>
      <c r="B573" s="190" t="s">
        <v>5257</v>
      </c>
      <c r="C573" s="190" t="s">
        <v>130</v>
      </c>
      <c r="D573" s="190" t="s">
        <v>185</v>
      </c>
      <c r="E573" s="190" t="s">
        <v>142</v>
      </c>
      <c r="F573" s="193">
        <v>36161</v>
      </c>
      <c r="G573" s="190" t="s">
        <v>827</v>
      </c>
      <c r="H573" s="190" t="s">
        <v>824</v>
      </c>
      <c r="I573" s="190" t="s">
        <v>58</v>
      </c>
      <c r="Q573" s="190">
        <v>2000</v>
      </c>
      <c r="S573" s="190" t="s">
        <v>6148</v>
      </c>
      <c r="T573" s="190" t="s">
        <v>6148</v>
      </c>
      <c r="U573" s="190" t="s">
        <v>6148</v>
      </c>
      <c r="V573" s="190" t="s">
        <v>6148</v>
      </c>
      <c r="W573" s="190" t="s">
        <v>6148</v>
      </c>
      <c r="X573" s="190" t="s">
        <v>6149</v>
      </c>
    </row>
    <row r="574" spans="1:24" ht="17.25" customHeight="1" x14ac:dyDescent="0.2">
      <c r="A574" s="190">
        <v>807770</v>
      </c>
      <c r="B574" s="190" t="s">
        <v>4474</v>
      </c>
      <c r="C574" s="190" t="s">
        <v>960</v>
      </c>
      <c r="D574" s="190" t="s">
        <v>182</v>
      </c>
      <c r="E574" s="190" t="s">
        <v>142</v>
      </c>
      <c r="F574" s="193">
        <v>36161</v>
      </c>
      <c r="G574" s="190" t="s">
        <v>827</v>
      </c>
      <c r="H574" s="190" t="s">
        <v>824</v>
      </c>
      <c r="I574" s="190" t="s">
        <v>58</v>
      </c>
      <c r="Q574" s="190">
        <v>2000</v>
      </c>
      <c r="S574" s="190" t="s">
        <v>6148</v>
      </c>
      <c r="T574" s="190" t="s">
        <v>6148</v>
      </c>
      <c r="U574" s="190" t="s">
        <v>6148</v>
      </c>
      <c r="V574" s="190" t="s">
        <v>6148</v>
      </c>
      <c r="W574" s="190" t="s">
        <v>6148</v>
      </c>
      <c r="X574" s="190" t="s">
        <v>6149</v>
      </c>
    </row>
    <row r="575" spans="1:24" ht="17.25" customHeight="1" x14ac:dyDescent="0.2">
      <c r="A575" s="190">
        <v>807457</v>
      </c>
      <c r="B575" s="190" t="s">
        <v>1083</v>
      </c>
      <c r="C575" s="190" t="s">
        <v>364</v>
      </c>
      <c r="D575" s="190" t="s">
        <v>470</v>
      </c>
      <c r="E575" s="190" t="s">
        <v>142</v>
      </c>
      <c r="F575" s="193">
        <v>36161</v>
      </c>
      <c r="G575" s="190" t="s">
        <v>5797</v>
      </c>
      <c r="H575" s="190" t="s">
        <v>824</v>
      </c>
      <c r="I575" s="190" t="s">
        <v>58</v>
      </c>
      <c r="Q575" s="190">
        <v>2000</v>
      </c>
      <c r="S575" s="190" t="s">
        <v>6148</v>
      </c>
      <c r="T575" s="190" t="s">
        <v>6148</v>
      </c>
      <c r="U575" s="190" t="s">
        <v>6148</v>
      </c>
      <c r="V575" s="190" t="s">
        <v>6148</v>
      </c>
      <c r="W575" s="190" t="s">
        <v>6148</v>
      </c>
      <c r="X575" s="190" t="s">
        <v>6149</v>
      </c>
    </row>
    <row r="576" spans="1:24" ht="17.25" customHeight="1" x14ac:dyDescent="0.2">
      <c r="A576" s="190">
        <v>806639</v>
      </c>
      <c r="B576" s="190" t="s">
        <v>4347</v>
      </c>
      <c r="C576" s="190" t="s">
        <v>5771</v>
      </c>
      <c r="D576" s="190" t="s">
        <v>451</v>
      </c>
      <c r="E576" s="190" t="s">
        <v>142</v>
      </c>
      <c r="F576" s="193">
        <v>36161</v>
      </c>
      <c r="G576" s="190" t="s">
        <v>993</v>
      </c>
      <c r="H576" s="190" t="s">
        <v>824</v>
      </c>
      <c r="I576" s="190" t="s">
        <v>58</v>
      </c>
      <c r="Q576" s="190">
        <v>2000</v>
      </c>
      <c r="S576" s="190" t="s">
        <v>6148</v>
      </c>
      <c r="T576" s="190" t="s">
        <v>6148</v>
      </c>
      <c r="U576" s="190" t="s">
        <v>6148</v>
      </c>
      <c r="V576" s="190" t="s">
        <v>6148</v>
      </c>
      <c r="W576" s="190" t="s">
        <v>6148</v>
      </c>
      <c r="X576" s="190" t="s">
        <v>6149</v>
      </c>
    </row>
    <row r="577" spans="1:24" ht="17.25" customHeight="1" x14ac:dyDescent="0.2">
      <c r="A577" s="190">
        <v>811474</v>
      </c>
      <c r="B577" s="190" t="s">
        <v>5391</v>
      </c>
      <c r="C577" s="190" t="s">
        <v>1065</v>
      </c>
      <c r="D577" s="190" t="s">
        <v>191</v>
      </c>
      <c r="E577" s="190" t="s">
        <v>142</v>
      </c>
      <c r="F577" s="193">
        <v>36161</v>
      </c>
      <c r="G577" s="190" t="s">
        <v>1126</v>
      </c>
      <c r="H577" s="190" t="s">
        <v>824</v>
      </c>
      <c r="I577" s="190" t="s">
        <v>58</v>
      </c>
      <c r="Q577" s="190">
        <v>2000</v>
      </c>
      <c r="S577" s="190" t="s">
        <v>6148</v>
      </c>
      <c r="T577" s="190" t="s">
        <v>6148</v>
      </c>
      <c r="U577" s="190" t="s">
        <v>6148</v>
      </c>
      <c r="V577" s="190" t="s">
        <v>6148</v>
      </c>
      <c r="W577" s="190" t="s">
        <v>6148</v>
      </c>
      <c r="X577" s="190" t="s">
        <v>6149</v>
      </c>
    </row>
    <row r="578" spans="1:24" ht="17.25" customHeight="1" x14ac:dyDescent="0.2">
      <c r="A578" s="190">
        <v>809409</v>
      </c>
      <c r="B578" s="190" t="s">
        <v>4717</v>
      </c>
      <c r="C578" s="190" t="s">
        <v>1086</v>
      </c>
      <c r="D578" s="190" t="s">
        <v>598</v>
      </c>
      <c r="E578" s="190" t="s">
        <v>142</v>
      </c>
      <c r="F578" s="193">
        <v>36161</v>
      </c>
      <c r="G578" s="190" t="s">
        <v>5881</v>
      </c>
      <c r="H578" s="190" t="s">
        <v>824</v>
      </c>
      <c r="I578" s="190" t="s">
        <v>58</v>
      </c>
      <c r="Q578" s="190">
        <v>2000</v>
      </c>
      <c r="S578" s="190" t="s">
        <v>6148</v>
      </c>
      <c r="T578" s="190" t="s">
        <v>6148</v>
      </c>
      <c r="U578" s="190" t="s">
        <v>6148</v>
      </c>
      <c r="V578" s="190" t="s">
        <v>6148</v>
      </c>
      <c r="W578" s="190" t="s">
        <v>6148</v>
      </c>
      <c r="X578" s="190" t="s">
        <v>6149</v>
      </c>
    </row>
    <row r="579" spans="1:24" ht="17.25" customHeight="1" x14ac:dyDescent="0.2">
      <c r="A579" s="190">
        <v>811471</v>
      </c>
      <c r="B579" s="190" t="s">
        <v>5389</v>
      </c>
      <c r="C579" s="190" t="s">
        <v>66</v>
      </c>
      <c r="D579" s="190" t="s">
        <v>215</v>
      </c>
      <c r="E579" s="190" t="s">
        <v>142</v>
      </c>
      <c r="F579" s="193">
        <v>36161</v>
      </c>
      <c r="G579" s="190" t="s">
        <v>922</v>
      </c>
      <c r="H579" s="190" t="s">
        <v>825</v>
      </c>
      <c r="I579" s="190" t="s">
        <v>58</v>
      </c>
      <c r="Q579" s="190">
        <v>2000</v>
      </c>
      <c r="S579" s="190" t="s">
        <v>6148</v>
      </c>
      <c r="T579" s="190" t="s">
        <v>6148</v>
      </c>
      <c r="U579" s="190" t="s">
        <v>6148</v>
      </c>
      <c r="V579" s="190" t="s">
        <v>6148</v>
      </c>
      <c r="W579" s="190" t="s">
        <v>6148</v>
      </c>
      <c r="X579" s="190" t="s">
        <v>6149</v>
      </c>
    </row>
    <row r="580" spans="1:24" ht="17.25" customHeight="1" x14ac:dyDescent="0.2">
      <c r="A580" s="190">
        <v>811478</v>
      </c>
      <c r="B580" s="190" t="s">
        <v>868</v>
      </c>
      <c r="C580" s="190" t="s">
        <v>123</v>
      </c>
      <c r="D580" s="190" t="s">
        <v>203</v>
      </c>
      <c r="E580" s="190" t="s">
        <v>142</v>
      </c>
      <c r="F580" s="193">
        <v>36161</v>
      </c>
      <c r="H580" s="190" t="s">
        <v>824</v>
      </c>
      <c r="I580" s="190" t="s">
        <v>58</v>
      </c>
      <c r="Q580" s="190">
        <v>2000</v>
      </c>
      <c r="S580" s="190" t="s">
        <v>6148</v>
      </c>
      <c r="T580" s="190" t="s">
        <v>6148</v>
      </c>
      <c r="U580" s="190" t="s">
        <v>6148</v>
      </c>
      <c r="V580" s="190" t="s">
        <v>6148</v>
      </c>
      <c r="W580" s="190" t="s">
        <v>6148</v>
      </c>
      <c r="X580" s="190" t="s">
        <v>6149</v>
      </c>
    </row>
    <row r="581" spans="1:24" ht="17.25" customHeight="1" x14ac:dyDescent="0.2">
      <c r="A581" s="190">
        <v>811568</v>
      </c>
      <c r="B581" s="190" t="s">
        <v>5444</v>
      </c>
      <c r="C581" s="190" t="s">
        <v>103</v>
      </c>
      <c r="D581" s="190" t="s">
        <v>158</v>
      </c>
      <c r="E581" s="190" t="s">
        <v>142</v>
      </c>
      <c r="F581" s="193">
        <v>36163</v>
      </c>
      <c r="G581" s="190" t="s">
        <v>244</v>
      </c>
      <c r="H581" s="190" t="s">
        <v>825</v>
      </c>
      <c r="I581" s="190" t="s">
        <v>58</v>
      </c>
      <c r="Q581" s="190">
        <v>2000</v>
      </c>
      <c r="S581" s="190" t="s">
        <v>6148</v>
      </c>
      <c r="T581" s="190" t="s">
        <v>6148</v>
      </c>
      <c r="U581" s="190" t="s">
        <v>6148</v>
      </c>
      <c r="V581" s="190" t="s">
        <v>6148</v>
      </c>
      <c r="W581" s="190" t="s">
        <v>6148</v>
      </c>
      <c r="X581" s="190" t="s">
        <v>6149</v>
      </c>
    </row>
    <row r="582" spans="1:24" ht="17.25" customHeight="1" x14ac:dyDescent="0.2">
      <c r="A582" s="190">
        <v>810833</v>
      </c>
      <c r="B582" s="190" t="s">
        <v>4994</v>
      </c>
      <c r="C582" s="190" t="s">
        <v>63</v>
      </c>
      <c r="D582" s="190" t="s">
        <v>665</v>
      </c>
      <c r="E582" s="190" t="s">
        <v>142</v>
      </c>
      <c r="F582" s="193">
        <v>36177</v>
      </c>
      <c r="G582" s="190" t="s">
        <v>244</v>
      </c>
      <c r="H582" s="190" t="s">
        <v>824</v>
      </c>
      <c r="I582" s="190" t="s">
        <v>58</v>
      </c>
      <c r="Q582" s="190">
        <v>2000</v>
      </c>
      <c r="S582" s="190" t="s">
        <v>6148</v>
      </c>
      <c r="T582" s="190" t="s">
        <v>6148</v>
      </c>
      <c r="U582" s="190" t="s">
        <v>6148</v>
      </c>
      <c r="V582" s="190" t="s">
        <v>6148</v>
      </c>
      <c r="W582" s="190" t="s">
        <v>6148</v>
      </c>
      <c r="X582" s="190" t="s">
        <v>6149</v>
      </c>
    </row>
    <row r="583" spans="1:24" ht="17.25" customHeight="1" x14ac:dyDescent="0.2">
      <c r="A583" s="190">
        <v>810014</v>
      </c>
      <c r="B583" s="190" t="s">
        <v>4834</v>
      </c>
      <c r="C583" s="190" t="s">
        <v>5915</v>
      </c>
      <c r="D583" s="190" t="s">
        <v>190</v>
      </c>
      <c r="E583" s="190" t="s">
        <v>142</v>
      </c>
      <c r="F583" s="193">
        <v>36178</v>
      </c>
      <c r="G583" s="190" t="s">
        <v>827</v>
      </c>
      <c r="H583" s="190" t="s">
        <v>824</v>
      </c>
      <c r="I583" s="190" t="s">
        <v>58</v>
      </c>
      <c r="Q583" s="190">
        <v>2000</v>
      </c>
      <c r="S583" s="190" t="s">
        <v>6148</v>
      </c>
      <c r="T583" s="190" t="s">
        <v>6148</v>
      </c>
      <c r="U583" s="190" t="s">
        <v>6148</v>
      </c>
      <c r="V583" s="190" t="s">
        <v>6148</v>
      </c>
      <c r="W583" s="190" t="s">
        <v>6148</v>
      </c>
      <c r="X583" s="190" t="s">
        <v>6149</v>
      </c>
    </row>
    <row r="584" spans="1:24" ht="17.25" customHeight="1" x14ac:dyDescent="0.2">
      <c r="A584" s="190">
        <v>808410</v>
      </c>
      <c r="B584" s="190" t="s">
        <v>1055</v>
      </c>
      <c r="C584" s="190" t="s">
        <v>310</v>
      </c>
      <c r="D584" s="190" t="s">
        <v>339</v>
      </c>
      <c r="E584" s="190" t="s">
        <v>142</v>
      </c>
      <c r="F584" s="193">
        <v>36191</v>
      </c>
      <c r="G584" s="190" t="s">
        <v>1045</v>
      </c>
      <c r="H584" s="190" t="s">
        <v>824</v>
      </c>
      <c r="I584" s="190" t="s">
        <v>58</v>
      </c>
      <c r="Q584" s="190">
        <v>2000</v>
      </c>
      <c r="S584" s="190" t="s">
        <v>6148</v>
      </c>
      <c r="T584" s="190" t="s">
        <v>6148</v>
      </c>
      <c r="U584" s="190" t="s">
        <v>6148</v>
      </c>
      <c r="V584" s="190" t="s">
        <v>6148</v>
      </c>
      <c r="W584" s="190" t="s">
        <v>6148</v>
      </c>
      <c r="X584" s="190" t="s">
        <v>6149</v>
      </c>
    </row>
    <row r="585" spans="1:24" ht="17.25" customHeight="1" x14ac:dyDescent="0.2">
      <c r="A585" s="190">
        <v>810172</v>
      </c>
      <c r="B585" s="190" t="s">
        <v>4877</v>
      </c>
      <c r="C585" s="190" t="s">
        <v>118</v>
      </c>
      <c r="D585" s="190" t="s">
        <v>192</v>
      </c>
      <c r="E585" s="190" t="s">
        <v>142</v>
      </c>
      <c r="F585" s="193">
        <v>36192</v>
      </c>
      <c r="G585" s="190" t="s">
        <v>974</v>
      </c>
      <c r="H585" s="190" t="s">
        <v>824</v>
      </c>
      <c r="I585" s="190" t="s">
        <v>58</v>
      </c>
      <c r="Q585" s="190">
        <v>2000</v>
      </c>
      <c r="S585" s="190" t="s">
        <v>6148</v>
      </c>
      <c r="T585" s="190" t="s">
        <v>6148</v>
      </c>
      <c r="U585" s="190" t="s">
        <v>6148</v>
      </c>
      <c r="V585" s="190" t="s">
        <v>6148</v>
      </c>
      <c r="W585" s="190" t="s">
        <v>6148</v>
      </c>
      <c r="X585" s="190" t="s">
        <v>6149</v>
      </c>
    </row>
    <row r="586" spans="1:24" ht="17.25" customHeight="1" x14ac:dyDescent="0.2">
      <c r="A586" s="190">
        <v>808877</v>
      </c>
      <c r="B586" s="190" t="s">
        <v>4629</v>
      </c>
      <c r="C586" s="190" t="s">
        <v>63</v>
      </c>
      <c r="D586" s="190" t="s">
        <v>194</v>
      </c>
      <c r="E586" s="190" t="s">
        <v>142</v>
      </c>
      <c r="F586" s="193">
        <v>36201</v>
      </c>
      <c r="G586" s="190" t="s">
        <v>249</v>
      </c>
      <c r="H586" s="190" t="s">
        <v>824</v>
      </c>
      <c r="I586" s="190" t="s">
        <v>58</v>
      </c>
      <c r="Q586" s="190">
        <v>2000</v>
      </c>
      <c r="S586" s="190" t="s">
        <v>6148</v>
      </c>
      <c r="T586" s="190" t="s">
        <v>6148</v>
      </c>
      <c r="U586" s="190" t="s">
        <v>6148</v>
      </c>
      <c r="V586" s="190" t="s">
        <v>6148</v>
      </c>
      <c r="W586" s="190" t="s">
        <v>6148</v>
      </c>
      <c r="X586" s="190" t="s">
        <v>6149</v>
      </c>
    </row>
    <row r="587" spans="1:24" ht="17.25" customHeight="1" x14ac:dyDescent="0.2">
      <c r="A587" s="190">
        <v>811519</v>
      </c>
      <c r="B587" s="190" t="s">
        <v>5414</v>
      </c>
      <c r="C587" s="190" t="s">
        <v>1041</v>
      </c>
      <c r="D587" s="190" t="s">
        <v>175</v>
      </c>
      <c r="E587" s="190" t="s">
        <v>142</v>
      </c>
      <c r="F587" s="193">
        <v>36220</v>
      </c>
      <c r="G587" s="190" t="s">
        <v>244</v>
      </c>
      <c r="H587" s="190" t="s">
        <v>824</v>
      </c>
      <c r="I587" s="190" t="s">
        <v>58</v>
      </c>
      <c r="Q587" s="190">
        <v>2000</v>
      </c>
      <c r="S587" s="190" t="s">
        <v>6148</v>
      </c>
      <c r="T587" s="190" t="s">
        <v>6148</v>
      </c>
      <c r="U587" s="190" t="s">
        <v>6148</v>
      </c>
      <c r="V587" s="190" t="s">
        <v>6148</v>
      </c>
      <c r="W587" s="190" t="s">
        <v>6148</v>
      </c>
      <c r="X587" s="190" t="s">
        <v>6149</v>
      </c>
    </row>
    <row r="588" spans="1:24" ht="17.25" customHeight="1" x14ac:dyDescent="0.2">
      <c r="A588" s="190">
        <v>810091</v>
      </c>
      <c r="B588" s="190" t="s">
        <v>4858</v>
      </c>
      <c r="C588" s="190" t="s">
        <v>5918</v>
      </c>
      <c r="D588" s="190" t="s">
        <v>196</v>
      </c>
      <c r="E588" s="190" t="s">
        <v>142</v>
      </c>
      <c r="F588" s="193">
        <v>36227</v>
      </c>
      <c r="G588" s="190" t="s">
        <v>244</v>
      </c>
      <c r="H588" s="190" t="s">
        <v>824</v>
      </c>
      <c r="I588" s="190" t="s">
        <v>58</v>
      </c>
      <c r="Q588" s="190">
        <v>2000</v>
      </c>
      <c r="S588" s="190" t="s">
        <v>6148</v>
      </c>
      <c r="T588" s="190" t="s">
        <v>6148</v>
      </c>
      <c r="U588" s="190" t="s">
        <v>6148</v>
      </c>
      <c r="V588" s="190" t="s">
        <v>6148</v>
      </c>
      <c r="W588" s="190" t="s">
        <v>6148</v>
      </c>
      <c r="X588" s="190" t="s">
        <v>6149</v>
      </c>
    </row>
    <row r="589" spans="1:24" ht="17.25" customHeight="1" x14ac:dyDescent="0.2">
      <c r="A589" s="190">
        <v>808770</v>
      </c>
      <c r="B589" s="190" t="s">
        <v>4615</v>
      </c>
      <c r="C589" s="190" t="s">
        <v>105</v>
      </c>
      <c r="D589" s="190" t="s">
        <v>5853</v>
      </c>
      <c r="E589" s="190" t="s">
        <v>142</v>
      </c>
      <c r="F589" s="193">
        <v>36258</v>
      </c>
      <c r="G589" s="190" t="s">
        <v>244</v>
      </c>
      <c r="H589" s="190" t="s">
        <v>824</v>
      </c>
      <c r="I589" s="190" t="s">
        <v>58</v>
      </c>
      <c r="Q589" s="190">
        <v>2000</v>
      </c>
      <c r="S589" s="190" t="s">
        <v>6148</v>
      </c>
      <c r="T589" s="190" t="s">
        <v>6148</v>
      </c>
      <c r="U589" s="190" t="s">
        <v>6148</v>
      </c>
      <c r="V589" s="190" t="s">
        <v>6148</v>
      </c>
      <c r="W589" s="190" t="s">
        <v>6148</v>
      </c>
      <c r="X589" s="190" t="s">
        <v>6149</v>
      </c>
    </row>
    <row r="590" spans="1:24" ht="17.25" customHeight="1" x14ac:dyDescent="0.2">
      <c r="A590" s="190">
        <v>810173</v>
      </c>
      <c r="B590" s="190" t="s">
        <v>4878</v>
      </c>
      <c r="C590" s="190" t="s">
        <v>361</v>
      </c>
      <c r="D590" s="190" t="s">
        <v>536</v>
      </c>
      <c r="E590" s="190" t="s">
        <v>142</v>
      </c>
      <c r="F590" s="193">
        <v>36267</v>
      </c>
      <c r="G590" s="190" t="s">
        <v>977</v>
      </c>
      <c r="H590" s="190" t="s">
        <v>824</v>
      </c>
      <c r="I590" s="190" t="s">
        <v>58</v>
      </c>
      <c r="Q590" s="190">
        <v>2000</v>
      </c>
      <c r="S590" s="190" t="s">
        <v>6148</v>
      </c>
      <c r="T590" s="190" t="s">
        <v>6148</v>
      </c>
      <c r="U590" s="190" t="s">
        <v>6148</v>
      </c>
      <c r="V590" s="190" t="s">
        <v>6148</v>
      </c>
      <c r="W590" s="190" t="s">
        <v>6148</v>
      </c>
      <c r="X590" s="190" t="s">
        <v>6149</v>
      </c>
    </row>
    <row r="591" spans="1:24" ht="17.25" customHeight="1" x14ac:dyDescent="0.2">
      <c r="A591" s="190">
        <v>810171</v>
      </c>
      <c r="B591" s="190" t="s">
        <v>4876</v>
      </c>
      <c r="C591" s="190" t="s">
        <v>362</v>
      </c>
      <c r="D591" s="190" t="s">
        <v>857</v>
      </c>
      <c r="E591" s="190" t="s">
        <v>142</v>
      </c>
      <c r="F591" s="193">
        <v>36285</v>
      </c>
      <c r="G591" s="190" t="s">
        <v>244</v>
      </c>
      <c r="H591" s="190" t="s">
        <v>824</v>
      </c>
      <c r="I591" s="190" t="s">
        <v>58</v>
      </c>
      <c r="Q591" s="190">
        <v>2000</v>
      </c>
      <c r="S591" s="190" t="s">
        <v>6148</v>
      </c>
      <c r="T591" s="190" t="s">
        <v>6148</v>
      </c>
      <c r="U591" s="190" t="s">
        <v>6148</v>
      </c>
      <c r="V591" s="190" t="s">
        <v>6148</v>
      </c>
      <c r="W591" s="190" t="s">
        <v>6148</v>
      </c>
      <c r="X591" s="190" t="s">
        <v>6149</v>
      </c>
    </row>
    <row r="592" spans="1:24" ht="17.25" customHeight="1" x14ac:dyDescent="0.2">
      <c r="A592" s="190">
        <v>810174</v>
      </c>
      <c r="B592" s="190" t="s">
        <v>4237</v>
      </c>
      <c r="C592" s="190" t="s">
        <v>97</v>
      </c>
      <c r="D592" s="190" t="s">
        <v>3337</v>
      </c>
      <c r="E592" s="190" t="s">
        <v>142</v>
      </c>
      <c r="F592" s="193">
        <v>36312</v>
      </c>
      <c r="G592" s="190" t="s">
        <v>244</v>
      </c>
      <c r="H592" s="190" t="s">
        <v>825</v>
      </c>
      <c r="I592" s="190" t="s">
        <v>58</v>
      </c>
      <c r="Q592" s="190">
        <v>2000</v>
      </c>
      <c r="S592" s="190" t="s">
        <v>6148</v>
      </c>
      <c r="T592" s="190" t="s">
        <v>6148</v>
      </c>
      <c r="U592" s="190" t="s">
        <v>6148</v>
      </c>
      <c r="V592" s="190" t="s">
        <v>6148</v>
      </c>
      <c r="W592" s="190" t="s">
        <v>6148</v>
      </c>
      <c r="X592" s="190" t="s">
        <v>6149</v>
      </c>
    </row>
    <row r="593" spans="1:24" ht="17.25" customHeight="1" x14ac:dyDescent="0.2">
      <c r="A593" s="190">
        <v>810082</v>
      </c>
      <c r="B593" s="190" t="s">
        <v>4856</v>
      </c>
      <c r="C593" s="190" t="s">
        <v>776</v>
      </c>
      <c r="D593" s="190" t="s">
        <v>331</v>
      </c>
      <c r="E593" s="190" t="s">
        <v>142</v>
      </c>
      <c r="F593" s="193">
        <v>36330</v>
      </c>
      <c r="G593" s="190" t="s">
        <v>244</v>
      </c>
      <c r="H593" s="190" t="s">
        <v>824</v>
      </c>
      <c r="I593" s="190" t="s">
        <v>58</v>
      </c>
      <c r="Q593" s="190">
        <v>2000</v>
      </c>
      <c r="S593" s="190" t="s">
        <v>6148</v>
      </c>
      <c r="T593" s="190" t="s">
        <v>6148</v>
      </c>
      <c r="U593" s="190" t="s">
        <v>6148</v>
      </c>
      <c r="V593" s="190" t="s">
        <v>6148</v>
      </c>
      <c r="W593" s="190" t="s">
        <v>6148</v>
      </c>
      <c r="X593" s="190" t="s">
        <v>6149</v>
      </c>
    </row>
    <row r="594" spans="1:24" ht="17.25" customHeight="1" x14ac:dyDescent="0.2">
      <c r="A594" s="190">
        <v>809986</v>
      </c>
      <c r="B594" s="190" t="s">
        <v>4828</v>
      </c>
      <c r="C594" s="190" t="s">
        <v>636</v>
      </c>
      <c r="D594" s="190" t="s">
        <v>319</v>
      </c>
      <c r="E594" s="190" t="s">
        <v>142</v>
      </c>
      <c r="F594" s="193">
        <v>36416</v>
      </c>
      <c r="G594" s="190" t="s">
        <v>244</v>
      </c>
      <c r="H594" s="190" t="s">
        <v>824</v>
      </c>
      <c r="I594" s="190" t="s">
        <v>58</v>
      </c>
      <c r="Q594" s="190">
        <v>2000</v>
      </c>
      <c r="S594" s="190" t="s">
        <v>6148</v>
      </c>
      <c r="T594" s="190" t="s">
        <v>6148</v>
      </c>
      <c r="U594" s="190" t="s">
        <v>6148</v>
      </c>
      <c r="V594" s="190" t="s">
        <v>6148</v>
      </c>
      <c r="W594" s="190" t="s">
        <v>6148</v>
      </c>
      <c r="X594" s="190" t="s">
        <v>6149</v>
      </c>
    </row>
    <row r="595" spans="1:24" ht="17.25" customHeight="1" x14ac:dyDescent="0.2">
      <c r="A595" s="190">
        <v>809656</v>
      </c>
      <c r="B595" s="190" t="s">
        <v>4768</v>
      </c>
      <c r="C595" s="190" t="s">
        <v>5848</v>
      </c>
      <c r="D595" s="190" t="s">
        <v>477</v>
      </c>
      <c r="E595" s="190" t="s">
        <v>142</v>
      </c>
      <c r="F595" s="193">
        <v>36436</v>
      </c>
      <c r="G595" s="190" t="s">
        <v>1259</v>
      </c>
      <c r="H595" s="190" t="s">
        <v>824</v>
      </c>
      <c r="I595" s="190" t="s">
        <v>58</v>
      </c>
      <c r="Q595" s="190">
        <v>2000</v>
      </c>
      <c r="S595" s="190" t="s">
        <v>6148</v>
      </c>
      <c r="T595" s="190" t="s">
        <v>6148</v>
      </c>
      <c r="U595" s="190" t="s">
        <v>6148</v>
      </c>
      <c r="V595" s="190" t="s">
        <v>6148</v>
      </c>
      <c r="W595" s="190" t="s">
        <v>6148</v>
      </c>
      <c r="X595" s="190" t="s">
        <v>6149</v>
      </c>
    </row>
    <row r="596" spans="1:24" ht="17.25" customHeight="1" x14ac:dyDescent="0.2">
      <c r="A596" s="190">
        <v>809991</v>
      </c>
      <c r="B596" s="190" t="s">
        <v>4830</v>
      </c>
      <c r="C596" s="190" t="s">
        <v>354</v>
      </c>
      <c r="D596" s="190" t="s">
        <v>535</v>
      </c>
      <c r="E596" s="190" t="s">
        <v>142</v>
      </c>
      <c r="F596" s="193">
        <v>36526</v>
      </c>
      <c r="G596" s="190" t="s">
        <v>244</v>
      </c>
      <c r="H596" s="190" t="s">
        <v>825</v>
      </c>
      <c r="I596" s="190" t="s">
        <v>58</v>
      </c>
      <c r="Q596" s="190">
        <v>2000</v>
      </c>
      <c r="S596" s="190" t="s">
        <v>6148</v>
      </c>
      <c r="T596" s="190" t="s">
        <v>6148</v>
      </c>
      <c r="U596" s="190" t="s">
        <v>6148</v>
      </c>
      <c r="V596" s="190" t="s">
        <v>6148</v>
      </c>
      <c r="W596" s="190" t="s">
        <v>6148</v>
      </c>
      <c r="X596" s="190" t="s">
        <v>6149</v>
      </c>
    </row>
    <row r="597" spans="1:24" ht="17.25" customHeight="1" x14ac:dyDescent="0.2">
      <c r="A597" s="190">
        <v>810447</v>
      </c>
      <c r="B597" s="190" t="s">
        <v>4937</v>
      </c>
      <c r="C597" s="190" t="s">
        <v>62</v>
      </c>
      <c r="D597" s="190" t="s">
        <v>583</v>
      </c>
      <c r="E597" s="190" t="s">
        <v>142</v>
      </c>
      <c r="F597" s="193">
        <v>36529</v>
      </c>
      <c r="G597" s="190" t="s">
        <v>3986</v>
      </c>
      <c r="H597" s="190" t="s">
        <v>824</v>
      </c>
      <c r="I597" s="190" t="s">
        <v>58</v>
      </c>
      <c r="Q597" s="190">
        <v>2000</v>
      </c>
      <c r="S597" s="190" t="s">
        <v>6148</v>
      </c>
      <c r="T597" s="190" t="s">
        <v>6148</v>
      </c>
      <c r="U597" s="190" t="s">
        <v>6148</v>
      </c>
      <c r="V597" s="190" t="s">
        <v>6148</v>
      </c>
      <c r="W597" s="190" t="s">
        <v>6148</v>
      </c>
      <c r="X597" s="190" t="s">
        <v>6149</v>
      </c>
    </row>
    <row r="598" spans="1:24" ht="17.25" customHeight="1" x14ac:dyDescent="0.2">
      <c r="A598" s="190">
        <v>809983</v>
      </c>
      <c r="B598" s="190" t="s">
        <v>4826</v>
      </c>
      <c r="C598" s="190" t="s">
        <v>130</v>
      </c>
      <c r="D598" s="190" t="s">
        <v>3515</v>
      </c>
      <c r="E598" s="190" t="s">
        <v>142</v>
      </c>
      <c r="F598" s="193">
        <v>36617</v>
      </c>
      <c r="G598" s="190" t="s">
        <v>244</v>
      </c>
      <c r="H598" s="190" t="s">
        <v>824</v>
      </c>
      <c r="I598" s="190" t="s">
        <v>58</v>
      </c>
      <c r="Q598" s="190">
        <v>2000</v>
      </c>
      <c r="S598" s="190" t="s">
        <v>6148</v>
      </c>
      <c r="T598" s="190" t="s">
        <v>6148</v>
      </c>
      <c r="U598" s="190" t="s">
        <v>6148</v>
      </c>
      <c r="V598" s="190" t="s">
        <v>6148</v>
      </c>
      <c r="W598" s="190" t="s">
        <v>6148</v>
      </c>
      <c r="X598" s="190" t="s">
        <v>6149</v>
      </c>
    </row>
    <row r="599" spans="1:24" ht="17.25" customHeight="1" x14ac:dyDescent="0.2">
      <c r="A599" s="190">
        <v>811019</v>
      </c>
      <c r="B599" s="190" t="s">
        <v>5113</v>
      </c>
      <c r="C599" s="190" t="s">
        <v>5995</v>
      </c>
      <c r="D599" s="190" t="s">
        <v>186</v>
      </c>
      <c r="E599" s="190" t="s">
        <v>142</v>
      </c>
      <c r="G599" s="190" t="s">
        <v>244</v>
      </c>
      <c r="H599" s="190" t="s">
        <v>832</v>
      </c>
      <c r="I599" s="190" t="s">
        <v>58</v>
      </c>
      <c r="Q599" s="190">
        <v>2000</v>
      </c>
      <c r="S599" s="190" t="s">
        <v>6148</v>
      </c>
      <c r="T599" s="190" t="s">
        <v>6148</v>
      </c>
      <c r="U599" s="190" t="s">
        <v>6148</v>
      </c>
      <c r="V599" s="190" t="s">
        <v>6148</v>
      </c>
      <c r="W599" s="190" t="s">
        <v>6148</v>
      </c>
      <c r="X599" s="190" t="s">
        <v>6149</v>
      </c>
    </row>
    <row r="600" spans="1:24" ht="17.25" customHeight="1" x14ac:dyDescent="0.2">
      <c r="A600" s="190">
        <v>808367</v>
      </c>
      <c r="B600" s="190" t="s">
        <v>4546</v>
      </c>
      <c r="C600" s="190" t="s">
        <v>340</v>
      </c>
      <c r="D600" s="190" t="s">
        <v>318</v>
      </c>
      <c r="E600" s="190" t="s">
        <v>142</v>
      </c>
      <c r="H600" s="190" t="s">
        <v>824</v>
      </c>
      <c r="I600" s="190" t="s">
        <v>58</v>
      </c>
      <c r="Q600" s="190">
        <v>2000</v>
      </c>
      <c r="S600" s="190" t="s">
        <v>6148</v>
      </c>
      <c r="T600" s="190" t="s">
        <v>6148</v>
      </c>
      <c r="U600" s="190" t="s">
        <v>6148</v>
      </c>
      <c r="V600" s="190" t="s">
        <v>6148</v>
      </c>
      <c r="W600" s="190" t="s">
        <v>6148</v>
      </c>
      <c r="X600" s="190" t="s">
        <v>6149</v>
      </c>
    </row>
    <row r="601" spans="1:24" ht="17.25" customHeight="1" x14ac:dyDescent="0.2">
      <c r="A601" s="190">
        <v>804937</v>
      </c>
      <c r="B601" s="190" t="s">
        <v>4250</v>
      </c>
      <c r="C601" s="190" t="s">
        <v>68</v>
      </c>
      <c r="D601" s="190" t="s">
        <v>193</v>
      </c>
      <c r="E601" s="190" t="s">
        <v>142</v>
      </c>
      <c r="H601" s="190" t="s">
        <v>824</v>
      </c>
      <c r="I601" s="190" t="s">
        <v>58</v>
      </c>
      <c r="Q601" s="190">
        <v>2000</v>
      </c>
      <c r="S601" s="190" t="s">
        <v>6148</v>
      </c>
      <c r="T601" s="190" t="s">
        <v>6148</v>
      </c>
      <c r="U601" s="190" t="s">
        <v>6148</v>
      </c>
      <c r="V601" s="190" t="s">
        <v>6148</v>
      </c>
      <c r="W601" s="190" t="s">
        <v>6148</v>
      </c>
      <c r="X601" s="190" t="s">
        <v>6149</v>
      </c>
    </row>
    <row r="602" spans="1:24" ht="17.25" customHeight="1" x14ac:dyDescent="0.2">
      <c r="A602" s="190">
        <v>802233</v>
      </c>
      <c r="B602" s="190" t="s">
        <v>1929</v>
      </c>
      <c r="C602" s="190" t="s">
        <v>674</v>
      </c>
      <c r="D602" s="190" t="s">
        <v>216</v>
      </c>
      <c r="E602" s="190" t="s">
        <v>142</v>
      </c>
      <c r="H602" s="190" t="s">
        <v>824</v>
      </c>
      <c r="I602" s="190" t="s">
        <v>58</v>
      </c>
      <c r="Q602" s="190">
        <v>2000</v>
      </c>
      <c r="S602" s="190" t="s">
        <v>6148</v>
      </c>
      <c r="T602" s="190" t="s">
        <v>6148</v>
      </c>
      <c r="U602" s="190" t="s">
        <v>6148</v>
      </c>
      <c r="V602" s="190" t="s">
        <v>6148</v>
      </c>
      <c r="W602" s="190" t="s">
        <v>6148</v>
      </c>
      <c r="X602" s="190" t="s">
        <v>6149</v>
      </c>
    </row>
    <row r="603" spans="1:24" ht="17.25" customHeight="1" x14ac:dyDescent="0.2">
      <c r="A603" s="190">
        <v>809243</v>
      </c>
      <c r="B603" s="190" t="s">
        <v>4693</v>
      </c>
      <c r="C603" s="190" t="s">
        <v>61</v>
      </c>
      <c r="D603" s="190" t="s">
        <v>535</v>
      </c>
      <c r="E603" s="190" t="s">
        <v>142</v>
      </c>
      <c r="H603" s="190" t="s">
        <v>824</v>
      </c>
      <c r="I603" s="190" t="s">
        <v>58</v>
      </c>
      <c r="Q603" s="190">
        <v>2000</v>
      </c>
      <c r="S603" s="190" t="s">
        <v>6148</v>
      </c>
      <c r="T603" s="190" t="s">
        <v>6148</v>
      </c>
      <c r="U603" s="190" t="s">
        <v>6148</v>
      </c>
      <c r="V603" s="190" t="s">
        <v>6148</v>
      </c>
      <c r="W603" s="190" t="s">
        <v>6148</v>
      </c>
      <c r="X603" s="190" t="s">
        <v>6149</v>
      </c>
    </row>
    <row r="604" spans="1:24" ht="17.25" customHeight="1" x14ac:dyDescent="0.2">
      <c r="A604" s="190">
        <v>809223</v>
      </c>
      <c r="B604" s="190" t="s">
        <v>4688</v>
      </c>
      <c r="C604" s="190" t="s">
        <v>113</v>
      </c>
      <c r="D604" s="190" t="s">
        <v>1161</v>
      </c>
      <c r="E604" s="190" t="s">
        <v>142</v>
      </c>
      <c r="H604" s="190" t="s">
        <v>824</v>
      </c>
      <c r="I604" s="190" t="s">
        <v>58</v>
      </c>
      <c r="Q604" s="190">
        <v>2000</v>
      </c>
      <c r="S604" s="190" t="s">
        <v>6148</v>
      </c>
      <c r="T604" s="190" t="s">
        <v>6148</v>
      </c>
      <c r="U604" s="190" t="s">
        <v>6148</v>
      </c>
      <c r="V604" s="190" t="s">
        <v>6148</v>
      </c>
      <c r="W604" s="190" t="s">
        <v>6148</v>
      </c>
      <c r="X604" s="190" t="s">
        <v>6149</v>
      </c>
    </row>
    <row r="605" spans="1:24" ht="17.25" customHeight="1" x14ac:dyDescent="0.2">
      <c r="A605" s="190">
        <v>805218</v>
      </c>
      <c r="B605" s="190" t="s">
        <v>4273</v>
      </c>
      <c r="C605" s="190" t="s">
        <v>66</v>
      </c>
      <c r="D605" s="190" t="s">
        <v>901</v>
      </c>
      <c r="E605" s="190" t="s">
        <v>142</v>
      </c>
      <c r="H605" s="190" t="s">
        <v>824</v>
      </c>
      <c r="I605" s="190" t="s">
        <v>58</v>
      </c>
      <c r="Q605" s="190">
        <v>2000</v>
      </c>
      <c r="S605" s="190" t="s">
        <v>6148</v>
      </c>
      <c r="T605" s="190" t="s">
        <v>6148</v>
      </c>
      <c r="U605" s="190" t="s">
        <v>6148</v>
      </c>
      <c r="V605" s="190" t="s">
        <v>6148</v>
      </c>
      <c r="W605" s="190" t="s">
        <v>6148</v>
      </c>
      <c r="X605" s="190" t="s">
        <v>6149</v>
      </c>
    </row>
    <row r="606" spans="1:24" ht="17.25" customHeight="1" x14ac:dyDescent="0.2">
      <c r="A606" s="190">
        <v>808078</v>
      </c>
      <c r="B606" s="190" t="s">
        <v>4513</v>
      </c>
      <c r="E606" s="190" t="s">
        <v>143</v>
      </c>
      <c r="H606" s="190" t="s">
        <v>6169</v>
      </c>
      <c r="I606" s="190" t="s">
        <v>58</v>
      </c>
      <c r="Q606" s="190">
        <v>2000</v>
      </c>
      <c r="S606" s="190" t="s">
        <v>6148</v>
      </c>
      <c r="T606" s="190" t="s">
        <v>6148</v>
      </c>
      <c r="U606" s="190" t="s">
        <v>6148</v>
      </c>
      <c r="V606" s="190" t="s">
        <v>6148</v>
      </c>
      <c r="W606" s="190" t="s">
        <v>6148</v>
      </c>
      <c r="X606" s="190" t="s">
        <v>6149</v>
      </c>
    </row>
    <row r="607" spans="1:24" ht="17.25" customHeight="1" x14ac:dyDescent="0.2">
      <c r="A607" s="190">
        <v>811264</v>
      </c>
      <c r="B607" s="190" t="s">
        <v>5260</v>
      </c>
      <c r="C607" s="190" t="s">
        <v>103</v>
      </c>
      <c r="D607" s="190" t="s">
        <v>6035</v>
      </c>
      <c r="E607" s="190" t="s">
        <v>142</v>
      </c>
      <c r="F607" s="193">
        <v>35065</v>
      </c>
      <c r="G607" s="190" t="s">
        <v>5978</v>
      </c>
      <c r="H607" s="190" t="s">
        <v>824</v>
      </c>
      <c r="I607" s="190" t="s">
        <v>58</v>
      </c>
      <c r="Q607" s="190">
        <v>2000</v>
      </c>
      <c r="S607" s="190" t="s">
        <v>6148</v>
      </c>
      <c r="T607" s="190" t="s">
        <v>6148</v>
      </c>
      <c r="V607" s="190" t="s">
        <v>6148</v>
      </c>
      <c r="W607" s="190" t="s">
        <v>6148</v>
      </c>
      <c r="X607" s="190" t="s">
        <v>6149</v>
      </c>
    </row>
    <row r="608" spans="1:24" ht="17.25" customHeight="1" x14ac:dyDescent="0.2">
      <c r="A608" s="190">
        <v>809034</v>
      </c>
      <c r="B608" s="190" t="s">
        <v>4661</v>
      </c>
      <c r="C608" s="190" t="s">
        <v>551</v>
      </c>
      <c r="D608" s="190" t="s">
        <v>309</v>
      </c>
      <c r="E608" s="190" t="s">
        <v>142</v>
      </c>
      <c r="F608" s="193">
        <v>35681</v>
      </c>
      <c r="G608" s="190" t="s">
        <v>244</v>
      </c>
      <c r="H608" s="190" t="s">
        <v>825</v>
      </c>
      <c r="I608" s="190" t="s">
        <v>58</v>
      </c>
      <c r="Q608" s="190">
        <v>2000</v>
      </c>
      <c r="S608" s="190" t="s">
        <v>6148</v>
      </c>
      <c r="T608" s="190" t="s">
        <v>6148</v>
      </c>
      <c r="V608" s="190" t="s">
        <v>6148</v>
      </c>
      <c r="W608" s="190" t="s">
        <v>6148</v>
      </c>
      <c r="X608" s="190" t="s">
        <v>6149</v>
      </c>
    </row>
    <row r="609" spans="1:24" ht="17.25" customHeight="1" x14ac:dyDescent="0.2">
      <c r="A609" s="190">
        <v>807129</v>
      </c>
      <c r="B609" s="190" t="s">
        <v>4404</v>
      </c>
      <c r="C609" s="190" t="s">
        <v>772</v>
      </c>
      <c r="D609" s="190" t="s">
        <v>5786</v>
      </c>
      <c r="E609" s="190" t="s">
        <v>143</v>
      </c>
      <c r="F609" s="193">
        <v>30814</v>
      </c>
      <c r="G609" s="190" t="s">
        <v>4121</v>
      </c>
      <c r="H609" s="190" t="s">
        <v>824</v>
      </c>
      <c r="I609" s="190" t="s">
        <v>58</v>
      </c>
      <c r="Q609" s="190">
        <v>2000</v>
      </c>
      <c r="S609" s="190" t="s">
        <v>6148</v>
      </c>
      <c r="U609" s="190" t="s">
        <v>6148</v>
      </c>
      <c r="V609" s="190" t="s">
        <v>6148</v>
      </c>
      <c r="W609" s="190" t="s">
        <v>6148</v>
      </c>
      <c r="X609" s="190" t="s">
        <v>6149</v>
      </c>
    </row>
    <row r="610" spans="1:24" ht="17.25" customHeight="1" x14ac:dyDescent="0.2">
      <c r="A610" s="190">
        <v>811760</v>
      </c>
      <c r="B610" s="190" t="s">
        <v>5568</v>
      </c>
      <c r="C610" s="190" t="s">
        <v>108</v>
      </c>
      <c r="D610" s="190" t="s">
        <v>6134</v>
      </c>
      <c r="E610" s="190" t="s">
        <v>143</v>
      </c>
      <c r="F610" s="193">
        <v>33482</v>
      </c>
      <c r="G610" s="190" t="s">
        <v>244</v>
      </c>
      <c r="H610" s="190" t="s">
        <v>824</v>
      </c>
      <c r="I610" s="190" t="s">
        <v>58</v>
      </c>
      <c r="Q610" s="190">
        <v>2000</v>
      </c>
      <c r="S610" s="190" t="s">
        <v>6148</v>
      </c>
      <c r="U610" s="190" t="s">
        <v>6148</v>
      </c>
      <c r="V610" s="190" t="s">
        <v>6148</v>
      </c>
      <c r="W610" s="190" t="s">
        <v>6148</v>
      </c>
      <c r="X610" s="190" t="s">
        <v>6149</v>
      </c>
    </row>
    <row r="611" spans="1:24" ht="17.25" customHeight="1" x14ac:dyDescent="0.2">
      <c r="A611" s="190">
        <v>811733</v>
      </c>
      <c r="B611" s="190" t="s">
        <v>5552</v>
      </c>
      <c r="C611" s="190" t="s">
        <v>310</v>
      </c>
      <c r="D611" s="190" t="s">
        <v>314</v>
      </c>
      <c r="E611" s="190" t="s">
        <v>143</v>
      </c>
      <c r="F611" s="193">
        <v>33997</v>
      </c>
      <c r="G611" s="190" t="s">
        <v>979</v>
      </c>
      <c r="H611" s="190" t="s">
        <v>824</v>
      </c>
      <c r="I611" s="190" t="s">
        <v>58</v>
      </c>
      <c r="Q611" s="190">
        <v>2000</v>
      </c>
      <c r="S611" s="190" t="s">
        <v>6148</v>
      </c>
      <c r="U611" s="190" t="s">
        <v>6148</v>
      </c>
      <c r="V611" s="190" t="s">
        <v>6148</v>
      </c>
      <c r="W611" s="190" t="s">
        <v>6148</v>
      </c>
      <c r="X611" s="190" t="s">
        <v>6149</v>
      </c>
    </row>
    <row r="612" spans="1:24" ht="17.25" customHeight="1" x14ac:dyDescent="0.2">
      <c r="A612" s="190">
        <v>810455</v>
      </c>
      <c r="B612" s="190" t="s">
        <v>4940</v>
      </c>
      <c r="C612" s="190" t="s">
        <v>3253</v>
      </c>
      <c r="D612" s="190" t="s">
        <v>1145</v>
      </c>
      <c r="E612" s="190" t="s">
        <v>143</v>
      </c>
      <c r="F612" s="193">
        <v>34405</v>
      </c>
      <c r="G612" s="190" t="s">
        <v>244</v>
      </c>
      <c r="H612" s="190" t="s">
        <v>824</v>
      </c>
      <c r="I612" s="190" t="s">
        <v>58</v>
      </c>
      <c r="Q612" s="190">
        <v>2000</v>
      </c>
      <c r="S612" s="190" t="s">
        <v>6148</v>
      </c>
      <c r="U612" s="190" t="s">
        <v>6148</v>
      </c>
      <c r="V612" s="190" t="s">
        <v>6148</v>
      </c>
      <c r="W612" s="190" t="s">
        <v>6148</v>
      </c>
      <c r="X612" s="190" t="s">
        <v>6149</v>
      </c>
    </row>
    <row r="613" spans="1:24" ht="17.25" customHeight="1" x14ac:dyDescent="0.2">
      <c r="A613" s="190">
        <v>808133</v>
      </c>
      <c r="B613" s="190" t="s">
        <v>4519</v>
      </c>
      <c r="C613" s="190" t="s">
        <v>80</v>
      </c>
      <c r="D613" s="190" t="s">
        <v>161</v>
      </c>
      <c r="E613" s="190" t="s">
        <v>143</v>
      </c>
      <c r="F613" s="193">
        <v>34794</v>
      </c>
      <c r="G613" s="190" t="s">
        <v>244</v>
      </c>
      <c r="H613" s="190" t="s">
        <v>824</v>
      </c>
      <c r="I613" s="190" t="s">
        <v>58</v>
      </c>
      <c r="Q613" s="190">
        <v>2000</v>
      </c>
      <c r="S613" s="190" t="s">
        <v>6148</v>
      </c>
      <c r="U613" s="190" t="s">
        <v>6148</v>
      </c>
      <c r="V613" s="190" t="s">
        <v>6148</v>
      </c>
      <c r="W613" s="190" t="s">
        <v>6148</v>
      </c>
      <c r="X613" s="190" t="s">
        <v>6149</v>
      </c>
    </row>
    <row r="614" spans="1:24" ht="17.25" customHeight="1" x14ac:dyDescent="0.2">
      <c r="A614" s="190">
        <v>811594</v>
      </c>
      <c r="B614" s="190" t="s">
        <v>5464</v>
      </c>
      <c r="C614" s="190" t="s">
        <v>525</v>
      </c>
      <c r="D614" s="190" t="s">
        <v>948</v>
      </c>
      <c r="E614" s="190" t="s">
        <v>143</v>
      </c>
      <c r="F614" s="193">
        <v>34886</v>
      </c>
      <c r="G614" s="190" t="s">
        <v>6094</v>
      </c>
      <c r="H614" s="190" t="s">
        <v>825</v>
      </c>
      <c r="I614" s="190" t="s">
        <v>58</v>
      </c>
      <c r="Q614" s="190">
        <v>2000</v>
      </c>
      <c r="S614" s="190" t="s">
        <v>6148</v>
      </c>
      <c r="U614" s="190" t="s">
        <v>6148</v>
      </c>
      <c r="V614" s="190" t="s">
        <v>6148</v>
      </c>
      <c r="W614" s="190" t="s">
        <v>6148</v>
      </c>
      <c r="X614" s="190" t="s">
        <v>6149</v>
      </c>
    </row>
    <row r="615" spans="1:24" ht="17.25" customHeight="1" x14ac:dyDescent="0.2">
      <c r="A615" s="190">
        <v>807195</v>
      </c>
      <c r="B615" s="190" t="s">
        <v>4413</v>
      </c>
      <c r="C615" s="190" t="s">
        <v>70</v>
      </c>
      <c r="D615" s="190" t="s">
        <v>311</v>
      </c>
      <c r="E615" s="190" t="s">
        <v>143</v>
      </c>
      <c r="F615" s="193">
        <v>34992</v>
      </c>
      <c r="G615" s="190" t="s">
        <v>1231</v>
      </c>
      <c r="H615" s="190" t="s">
        <v>824</v>
      </c>
      <c r="I615" s="190" t="s">
        <v>58</v>
      </c>
      <c r="Q615" s="190">
        <v>2000</v>
      </c>
      <c r="S615" s="190" t="s">
        <v>6148</v>
      </c>
      <c r="U615" s="190" t="s">
        <v>6148</v>
      </c>
      <c r="V615" s="190" t="s">
        <v>6148</v>
      </c>
      <c r="W615" s="190" t="s">
        <v>6148</v>
      </c>
      <c r="X615" s="190" t="s">
        <v>6149</v>
      </c>
    </row>
    <row r="616" spans="1:24" ht="17.25" customHeight="1" x14ac:dyDescent="0.2">
      <c r="A616" s="190">
        <v>811963</v>
      </c>
      <c r="B616" s="190" t="s">
        <v>1411</v>
      </c>
      <c r="C616" s="190" t="s">
        <v>672</v>
      </c>
      <c r="D616" s="190" t="s">
        <v>202</v>
      </c>
      <c r="E616" s="190" t="s">
        <v>143</v>
      </c>
      <c r="F616" s="193">
        <v>35431</v>
      </c>
      <c r="H616" s="190" t="s">
        <v>825</v>
      </c>
      <c r="I616" s="190" t="s">
        <v>58</v>
      </c>
      <c r="Q616" s="190">
        <v>2000</v>
      </c>
      <c r="S616" s="190" t="s">
        <v>6148</v>
      </c>
      <c r="U616" s="190" t="s">
        <v>6148</v>
      </c>
      <c r="V616" s="190" t="s">
        <v>6148</v>
      </c>
      <c r="W616" s="190" t="s">
        <v>6148</v>
      </c>
      <c r="X616" s="190" t="s">
        <v>6149</v>
      </c>
    </row>
    <row r="617" spans="1:24" ht="17.25" customHeight="1" x14ac:dyDescent="0.2">
      <c r="A617" s="190">
        <v>809258</v>
      </c>
      <c r="B617" s="190" t="s">
        <v>4695</v>
      </c>
      <c r="C617" s="190" t="s">
        <v>63</v>
      </c>
      <c r="D617" s="190" t="s">
        <v>382</v>
      </c>
      <c r="E617" s="190" t="s">
        <v>143</v>
      </c>
      <c r="F617" s="193">
        <v>35550</v>
      </c>
      <c r="G617" s="190" t="s">
        <v>928</v>
      </c>
      <c r="H617" s="190" t="s">
        <v>824</v>
      </c>
      <c r="I617" s="190" t="s">
        <v>58</v>
      </c>
      <c r="Q617" s="190">
        <v>2000</v>
      </c>
      <c r="S617" s="190" t="s">
        <v>6148</v>
      </c>
      <c r="U617" s="190" t="s">
        <v>6148</v>
      </c>
      <c r="V617" s="190" t="s">
        <v>6148</v>
      </c>
      <c r="W617" s="190" t="s">
        <v>6148</v>
      </c>
      <c r="X617" s="190" t="s">
        <v>6149</v>
      </c>
    </row>
    <row r="618" spans="1:24" ht="17.25" customHeight="1" x14ac:dyDescent="0.2">
      <c r="A618" s="190">
        <v>809061</v>
      </c>
      <c r="B618" s="190" t="s">
        <v>4668</v>
      </c>
      <c r="C618" s="190" t="s">
        <v>95</v>
      </c>
      <c r="D618" s="190" t="s">
        <v>413</v>
      </c>
      <c r="E618" s="190" t="s">
        <v>143</v>
      </c>
      <c r="F618" s="193">
        <v>35917</v>
      </c>
      <c r="G618" s="190" t="s">
        <v>254</v>
      </c>
      <c r="H618" s="190" t="s">
        <v>824</v>
      </c>
      <c r="I618" s="190" t="s">
        <v>58</v>
      </c>
      <c r="Q618" s="190">
        <v>2000</v>
      </c>
      <c r="S618" s="190" t="s">
        <v>6148</v>
      </c>
      <c r="U618" s="190" t="s">
        <v>6148</v>
      </c>
      <c r="V618" s="190" t="s">
        <v>6148</v>
      </c>
      <c r="W618" s="190" t="s">
        <v>6148</v>
      </c>
      <c r="X618" s="190" t="s">
        <v>6149</v>
      </c>
    </row>
    <row r="619" spans="1:24" ht="17.25" customHeight="1" x14ac:dyDescent="0.2">
      <c r="A619" s="190">
        <v>810861</v>
      </c>
      <c r="B619" s="190" t="s">
        <v>5014</v>
      </c>
      <c r="C619" s="190" t="s">
        <v>308</v>
      </c>
      <c r="D619" s="190" t="s">
        <v>176</v>
      </c>
      <c r="E619" s="190" t="s">
        <v>143</v>
      </c>
      <c r="F619" s="193">
        <v>36165</v>
      </c>
      <c r="G619" s="190" t="s">
        <v>943</v>
      </c>
      <c r="H619" s="190" t="s">
        <v>824</v>
      </c>
      <c r="I619" s="190" t="s">
        <v>58</v>
      </c>
      <c r="Q619" s="190">
        <v>2000</v>
      </c>
      <c r="S619" s="190" t="s">
        <v>6148</v>
      </c>
      <c r="U619" s="190" t="s">
        <v>6148</v>
      </c>
      <c r="V619" s="190" t="s">
        <v>6148</v>
      </c>
      <c r="W619" s="190" t="s">
        <v>6148</v>
      </c>
      <c r="X619" s="190" t="s">
        <v>6149</v>
      </c>
    </row>
    <row r="620" spans="1:24" ht="17.25" customHeight="1" x14ac:dyDescent="0.2">
      <c r="A620" s="190">
        <v>809071</v>
      </c>
      <c r="B620" s="190" t="s">
        <v>4671</v>
      </c>
      <c r="C620" s="190" t="s">
        <v>504</v>
      </c>
      <c r="D620" s="190" t="s">
        <v>213</v>
      </c>
      <c r="E620" s="190" t="s">
        <v>143</v>
      </c>
      <c r="F620" s="193">
        <v>36526</v>
      </c>
      <c r="G620" s="190" t="s">
        <v>244</v>
      </c>
      <c r="H620" s="190" t="s">
        <v>824</v>
      </c>
      <c r="I620" s="190" t="s">
        <v>58</v>
      </c>
      <c r="Q620" s="190">
        <v>2000</v>
      </c>
      <c r="S620" s="190" t="s">
        <v>6148</v>
      </c>
      <c r="U620" s="190" t="s">
        <v>6148</v>
      </c>
      <c r="V620" s="190" t="s">
        <v>6148</v>
      </c>
      <c r="W620" s="190" t="s">
        <v>6148</v>
      </c>
      <c r="X620" s="190" t="s">
        <v>6149</v>
      </c>
    </row>
    <row r="621" spans="1:24" ht="17.25" customHeight="1" x14ac:dyDescent="0.2">
      <c r="A621" s="190">
        <v>811318</v>
      </c>
      <c r="B621" s="190" t="s">
        <v>5291</v>
      </c>
      <c r="C621" s="190" t="s">
        <v>63</v>
      </c>
      <c r="D621" s="190" t="s">
        <v>6040</v>
      </c>
      <c r="E621" s="190" t="s">
        <v>142</v>
      </c>
      <c r="F621" s="193">
        <v>28708</v>
      </c>
      <c r="G621" s="190" t="s">
        <v>1303</v>
      </c>
      <c r="H621" s="190" t="s">
        <v>824</v>
      </c>
      <c r="I621" s="190" t="s">
        <v>58</v>
      </c>
      <c r="Q621" s="190">
        <v>2000</v>
      </c>
      <c r="S621" s="190" t="s">
        <v>6148</v>
      </c>
      <c r="U621" s="190" t="s">
        <v>6148</v>
      </c>
      <c r="V621" s="190" t="s">
        <v>6148</v>
      </c>
      <c r="W621" s="190" t="s">
        <v>6148</v>
      </c>
      <c r="X621" s="190" t="s">
        <v>6149</v>
      </c>
    </row>
    <row r="622" spans="1:24" ht="17.25" customHeight="1" x14ac:dyDescent="0.2">
      <c r="A622" s="190">
        <v>806989</v>
      </c>
      <c r="B622" s="190" t="s">
        <v>4389</v>
      </c>
      <c r="C622" s="190" t="s">
        <v>524</v>
      </c>
      <c r="D622" s="190" t="s">
        <v>198</v>
      </c>
      <c r="E622" s="190" t="s">
        <v>142</v>
      </c>
      <c r="F622" s="193">
        <v>32417</v>
      </c>
      <c r="G622" s="190" t="s">
        <v>1299</v>
      </c>
      <c r="H622" s="190" t="s">
        <v>824</v>
      </c>
      <c r="I622" s="190" t="s">
        <v>58</v>
      </c>
      <c r="Q622" s="190">
        <v>2000</v>
      </c>
      <c r="S622" s="190" t="s">
        <v>6148</v>
      </c>
      <c r="U622" s="190" t="s">
        <v>6148</v>
      </c>
      <c r="V622" s="190" t="s">
        <v>6148</v>
      </c>
      <c r="W622" s="190" t="s">
        <v>6148</v>
      </c>
      <c r="X622" s="190" t="s">
        <v>6149</v>
      </c>
    </row>
    <row r="623" spans="1:24" ht="17.25" customHeight="1" x14ac:dyDescent="0.2">
      <c r="A623" s="190">
        <v>805763</v>
      </c>
      <c r="B623" s="190" t="s">
        <v>4301</v>
      </c>
      <c r="C623" s="190" t="s">
        <v>65</v>
      </c>
      <c r="D623" s="190" t="s">
        <v>480</v>
      </c>
      <c r="E623" s="190" t="s">
        <v>142</v>
      </c>
      <c r="F623" s="193">
        <v>32480</v>
      </c>
      <c r="G623" s="190" t="s">
        <v>249</v>
      </c>
      <c r="H623" s="190" t="s">
        <v>825</v>
      </c>
      <c r="I623" s="190" t="s">
        <v>58</v>
      </c>
      <c r="Q623" s="190">
        <v>2000</v>
      </c>
      <c r="S623" s="190" t="s">
        <v>6148</v>
      </c>
      <c r="U623" s="190" t="s">
        <v>6148</v>
      </c>
      <c r="V623" s="190" t="s">
        <v>6148</v>
      </c>
      <c r="W623" s="190" t="s">
        <v>6148</v>
      </c>
      <c r="X623" s="190" t="s">
        <v>6149</v>
      </c>
    </row>
    <row r="624" spans="1:24" ht="17.25" customHeight="1" x14ac:dyDescent="0.2">
      <c r="A624" s="190">
        <v>810823</v>
      </c>
      <c r="B624" s="190" t="s">
        <v>4987</v>
      </c>
      <c r="C624" s="190" t="s">
        <v>103</v>
      </c>
      <c r="D624" s="190" t="s">
        <v>160</v>
      </c>
      <c r="E624" s="190" t="s">
        <v>142</v>
      </c>
      <c r="F624" s="193">
        <v>32583</v>
      </c>
      <c r="G624" s="190" t="s">
        <v>244</v>
      </c>
      <c r="H624" s="190" t="s">
        <v>824</v>
      </c>
      <c r="I624" s="190" t="s">
        <v>58</v>
      </c>
      <c r="Q624" s="190">
        <v>2000</v>
      </c>
      <c r="S624" s="190" t="s">
        <v>6148</v>
      </c>
      <c r="U624" s="190" t="s">
        <v>6148</v>
      </c>
      <c r="V624" s="190" t="s">
        <v>6148</v>
      </c>
      <c r="W624" s="190" t="s">
        <v>6148</v>
      </c>
      <c r="X624" s="190" t="s">
        <v>6149</v>
      </c>
    </row>
    <row r="625" spans="1:24" ht="17.25" customHeight="1" x14ac:dyDescent="0.2">
      <c r="A625" s="190">
        <v>811970</v>
      </c>
      <c r="B625" s="190" t="s">
        <v>1413</v>
      </c>
      <c r="C625" s="190" t="s">
        <v>63</v>
      </c>
      <c r="D625" s="190" t="s">
        <v>585</v>
      </c>
      <c r="E625" s="190" t="s">
        <v>142</v>
      </c>
      <c r="F625" s="193">
        <v>33239</v>
      </c>
      <c r="G625" s="190" t="s">
        <v>253</v>
      </c>
      <c r="H625" s="190" t="s">
        <v>824</v>
      </c>
      <c r="I625" s="190" t="s">
        <v>58</v>
      </c>
      <c r="Q625" s="190">
        <v>2000</v>
      </c>
      <c r="S625" s="190" t="s">
        <v>6148</v>
      </c>
      <c r="U625" s="190" t="s">
        <v>6148</v>
      </c>
      <c r="V625" s="190" t="s">
        <v>6148</v>
      </c>
      <c r="W625" s="190" t="s">
        <v>6148</v>
      </c>
      <c r="X625" s="190" t="s">
        <v>6149</v>
      </c>
    </row>
    <row r="626" spans="1:24" ht="17.25" customHeight="1" x14ac:dyDescent="0.2">
      <c r="A626" s="190">
        <v>803855</v>
      </c>
      <c r="B626" s="190" t="s">
        <v>4218</v>
      </c>
      <c r="C626" s="190" t="s">
        <v>63</v>
      </c>
      <c r="D626" s="190" t="s">
        <v>312</v>
      </c>
      <c r="E626" s="190" t="s">
        <v>142</v>
      </c>
      <c r="F626" s="193">
        <v>34126</v>
      </c>
      <c r="G626" s="190" t="s">
        <v>253</v>
      </c>
      <c r="H626" s="190" t="s">
        <v>824</v>
      </c>
      <c r="I626" s="190" t="s">
        <v>58</v>
      </c>
      <c r="Q626" s="190">
        <v>2000</v>
      </c>
      <c r="S626" s="190" t="s">
        <v>6148</v>
      </c>
      <c r="U626" s="190" t="s">
        <v>6148</v>
      </c>
      <c r="V626" s="190" t="s">
        <v>6148</v>
      </c>
      <c r="W626" s="190" t="s">
        <v>6148</v>
      </c>
      <c r="X626" s="190" t="s">
        <v>6149</v>
      </c>
    </row>
    <row r="627" spans="1:24" ht="17.25" customHeight="1" x14ac:dyDescent="0.2">
      <c r="A627" s="190">
        <v>807463</v>
      </c>
      <c r="B627" s="190" t="s">
        <v>4441</v>
      </c>
      <c r="C627" s="190" t="s">
        <v>5717</v>
      </c>
      <c r="D627" s="190" t="s">
        <v>5798</v>
      </c>
      <c r="E627" s="190" t="s">
        <v>142</v>
      </c>
      <c r="F627" s="193">
        <v>34486</v>
      </c>
      <c r="G627" s="190" t="s">
        <v>244</v>
      </c>
      <c r="H627" s="190" t="s">
        <v>824</v>
      </c>
      <c r="I627" s="190" t="s">
        <v>58</v>
      </c>
      <c r="Q627" s="190">
        <v>2000</v>
      </c>
      <c r="S627" s="190" t="s">
        <v>6148</v>
      </c>
      <c r="U627" s="190" t="s">
        <v>6148</v>
      </c>
      <c r="V627" s="190" t="s">
        <v>6148</v>
      </c>
      <c r="W627" s="190" t="s">
        <v>6148</v>
      </c>
      <c r="X627" s="190" t="s">
        <v>6149</v>
      </c>
    </row>
    <row r="628" spans="1:24" ht="17.25" customHeight="1" x14ac:dyDescent="0.2">
      <c r="A628" s="190">
        <v>811035</v>
      </c>
      <c r="B628" s="190" t="s">
        <v>5124</v>
      </c>
      <c r="C628" s="190" t="s">
        <v>963</v>
      </c>
      <c r="D628" s="190" t="s">
        <v>320</v>
      </c>
      <c r="E628" s="190" t="s">
        <v>142</v>
      </c>
      <c r="F628" s="193">
        <v>34566</v>
      </c>
      <c r="G628" s="190" t="s">
        <v>994</v>
      </c>
      <c r="H628" s="190" t="s">
        <v>824</v>
      </c>
      <c r="I628" s="190" t="s">
        <v>58</v>
      </c>
      <c r="Q628" s="190">
        <v>2000</v>
      </c>
      <c r="S628" s="190" t="s">
        <v>6148</v>
      </c>
      <c r="U628" s="190" t="s">
        <v>6148</v>
      </c>
      <c r="V628" s="190" t="s">
        <v>6148</v>
      </c>
      <c r="W628" s="190" t="s">
        <v>6148</v>
      </c>
      <c r="X628" s="190" t="s">
        <v>6149</v>
      </c>
    </row>
    <row r="629" spans="1:24" ht="17.25" customHeight="1" x14ac:dyDescent="0.2">
      <c r="A629" s="190">
        <v>806142</v>
      </c>
      <c r="B629" s="190" t="s">
        <v>4327</v>
      </c>
      <c r="C629" s="190" t="s">
        <v>68</v>
      </c>
      <c r="D629" s="190" t="s">
        <v>519</v>
      </c>
      <c r="E629" s="190" t="s">
        <v>142</v>
      </c>
      <c r="F629" s="193">
        <v>34648</v>
      </c>
      <c r="G629" s="190" t="s">
        <v>244</v>
      </c>
      <c r="H629" s="190" t="s">
        <v>824</v>
      </c>
      <c r="I629" s="190" t="s">
        <v>58</v>
      </c>
      <c r="Q629" s="190">
        <v>2000</v>
      </c>
      <c r="S629" s="190" t="s">
        <v>6148</v>
      </c>
      <c r="U629" s="190" t="s">
        <v>6148</v>
      </c>
      <c r="V629" s="190" t="s">
        <v>6148</v>
      </c>
      <c r="W629" s="190" t="s">
        <v>6148</v>
      </c>
      <c r="X629" s="190" t="s">
        <v>6149</v>
      </c>
    </row>
    <row r="630" spans="1:24" ht="17.25" customHeight="1" x14ac:dyDescent="0.2">
      <c r="A630" s="190">
        <v>809602</v>
      </c>
      <c r="B630" s="190" t="s">
        <v>4758</v>
      </c>
      <c r="C630" s="190" t="s">
        <v>134</v>
      </c>
      <c r="D630" s="190" t="s">
        <v>5623</v>
      </c>
      <c r="E630" s="190" t="s">
        <v>142</v>
      </c>
      <c r="F630" s="193">
        <v>34700</v>
      </c>
      <c r="G630" s="190" t="s">
        <v>245</v>
      </c>
      <c r="H630" s="190" t="s">
        <v>824</v>
      </c>
      <c r="I630" s="190" t="s">
        <v>58</v>
      </c>
      <c r="Q630" s="190">
        <v>2000</v>
      </c>
      <c r="S630" s="190" t="s">
        <v>6148</v>
      </c>
      <c r="U630" s="190" t="s">
        <v>6148</v>
      </c>
      <c r="V630" s="190" t="s">
        <v>6148</v>
      </c>
      <c r="W630" s="190" t="s">
        <v>6148</v>
      </c>
      <c r="X630" s="190" t="s">
        <v>6149</v>
      </c>
    </row>
    <row r="631" spans="1:24" ht="17.25" customHeight="1" x14ac:dyDescent="0.2">
      <c r="A631" s="190">
        <v>806026</v>
      </c>
      <c r="B631" s="190" t="s">
        <v>4317</v>
      </c>
      <c r="C631" s="190" t="s">
        <v>3264</v>
      </c>
      <c r="D631" s="190" t="s">
        <v>159</v>
      </c>
      <c r="E631" s="190" t="s">
        <v>142</v>
      </c>
      <c r="F631" s="193">
        <v>34725</v>
      </c>
      <c r="G631" s="190" t="s">
        <v>827</v>
      </c>
      <c r="H631" s="190" t="s">
        <v>824</v>
      </c>
      <c r="I631" s="190" t="s">
        <v>58</v>
      </c>
      <c r="Q631" s="190">
        <v>2000</v>
      </c>
      <c r="S631" s="190" t="s">
        <v>6148</v>
      </c>
      <c r="U631" s="190" t="s">
        <v>6148</v>
      </c>
      <c r="V631" s="190" t="s">
        <v>6148</v>
      </c>
      <c r="W631" s="190" t="s">
        <v>6148</v>
      </c>
      <c r="X631" s="190" t="s">
        <v>6149</v>
      </c>
    </row>
    <row r="632" spans="1:24" ht="17.25" customHeight="1" x14ac:dyDescent="0.2">
      <c r="A632" s="190">
        <v>806309</v>
      </c>
      <c r="B632" s="190" t="s">
        <v>4334</v>
      </c>
      <c r="C632" s="190" t="s">
        <v>97</v>
      </c>
      <c r="D632" s="190" t="s">
        <v>788</v>
      </c>
      <c r="E632" s="190" t="s">
        <v>142</v>
      </c>
      <c r="F632" s="193">
        <v>34729</v>
      </c>
      <c r="G632" s="190" t="s">
        <v>244</v>
      </c>
      <c r="H632" s="190" t="s">
        <v>824</v>
      </c>
      <c r="I632" s="190" t="s">
        <v>58</v>
      </c>
      <c r="Q632" s="190">
        <v>2000</v>
      </c>
      <c r="S632" s="190" t="s">
        <v>6148</v>
      </c>
      <c r="U632" s="190" t="s">
        <v>6148</v>
      </c>
      <c r="V632" s="190" t="s">
        <v>6148</v>
      </c>
      <c r="W632" s="190" t="s">
        <v>6148</v>
      </c>
      <c r="X632" s="190" t="s">
        <v>6149</v>
      </c>
    </row>
    <row r="633" spans="1:24" ht="17.25" customHeight="1" x14ac:dyDescent="0.2">
      <c r="A633" s="190">
        <v>811379</v>
      </c>
      <c r="B633" s="190" t="s">
        <v>5331</v>
      </c>
      <c r="C633" s="190" t="s">
        <v>564</v>
      </c>
      <c r="D633" s="190" t="s">
        <v>1163</v>
      </c>
      <c r="E633" s="190" t="s">
        <v>142</v>
      </c>
      <c r="F633" s="193">
        <v>34848</v>
      </c>
      <c r="G633" s="190" t="s">
        <v>244</v>
      </c>
      <c r="H633" s="190" t="s">
        <v>824</v>
      </c>
      <c r="I633" s="190" t="s">
        <v>58</v>
      </c>
      <c r="Q633" s="190">
        <v>2000</v>
      </c>
      <c r="S633" s="190" t="s">
        <v>6148</v>
      </c>
      <c r="U633" s="190" t="s">
        <v>6148</v>
      </c>
      <c r="V633" s="190" t="s">
        <v>6148</v>
      </c>
      <c r="W633" s="190" t="s">
        <v>6148</v>
      </c>
      <c r="X633" s="190" t="s">
        <v>6149</v>
      </c>
    </row>
    <row r="634" spans="1:24" ht="17.25" customHeight="1" x14ac:dyDescent="0.2">
      <c r="A634" s="190">
        <v>811573</v>
      </c>
      <c r="B634" s="190" t="s">
        <v>5447</v>
      </c>
      <c r="C634" s="190" t="s">
        <v>79</v>
      </c>
      <c r="D634" s="190" t="s">
        <v>481</v>
      </c>
      <c r="E634" s="190" t="s">
        <v>142</v>
      </c>
      <c r="F634" s="193">
        <v>34906</v>
      </c>
      <c r="G634" s="190" t="s">
        <v>1134</v>
      </c>
      <c r="H634" s="190" t="s">
        <v>824</v>
      </c>
      <c r="I634" s="190" t="s">
        <v>58</v>
      </c>
      <c r="Q634" s="190">
        <v>2000</v>
      </c>
      <c r="S634" s="190" t="s">
        <v>6148</v>
      </c>
      <c r="U634" s="190" t="s">
        <v>6148</v>
      </c>
      <c r="V634" s="190" t="s">
        <v>6148</v>
      </c>
      <c r="W634" s="190" t="s">
        <v>6148</v>
      </c>
      <c r="X634" s="190" t="s">
        <v>6149</v>
      </c>
    </row>
    <row r="635" spans="1:24" ht="17.25" customHeight="1" x14ac:dyDescent="0.2">
      <c r="A635" s="190">
        <v>806709</v>
      </c>
      <c r="B635" s="190" t="s">
        <v>4353</v>
      </c>
      <c r="C635" s="190" t="s">
        <v>63</v>
      </c>
      <c r="D635" s="190" t="s">
        <v>445</v>
      </c>
      <c r="E635" s="190" t="s">
        <v>142</v>
      </c>
      <c r="F635" s="193">
        <v>34921</v>
      </c>
      <c r="G635" s="190" t="s">
        <v>5773</v>
      </c>
      <c r="H635" s="190" t="s">
        <v>824</v>
      </c>
      <c r="I635" s="190" t="s">
        <v>58</v>
      </c>
      <c r="Q635" s="190">
        <v>2000</v>
      </c>
      <c r="S635" s="190" t="s">
        <v>6148</v>
      </c>
      <c r="U635" s="190" t="s">
        <v>6148</v>
      </c>
      <c r="V635" s="190" t="s">
        <v>6148</v>
      </c>
      <c r="W635" s="190" t="s">
        <v>6148</v>
      </c>
      <c r="X635" s="190" t="s">
        <v>6149</v>
      </c>
    </row>
    <row r="636" spans="1:24" ht="17.25" customHeight="1" x14ac:dyDescent="0.2">
      <c r="A636" s="190">
        <v>811469</v>
      </c>
      <c r="B636" s="190" t="s">
        <v>2073</v>
      </c>
      <c r="C636" s="190" t="s">
        <v>92</v>
      </c>
      <c r="D636" s="190" t="s">
        <v>199</v>
      </c>
      <c r="E636" s="190" t="s">
        <v>142</v>
      </c>
      <c r="F636" s="193">
        <v>34942</v>
      </c>
      <c r="G636" s="190" t="s">
        <v>827</v>
      </c>
      <c r="H636" s="190" t="s">
        <v>824</v>
      </c>
      <c r="I636" s="190" t="s">
        <v>58</v>
      </c>
      <c r="Q636" s="190">
        <v>2000</v>
      </c>
      <c r="S636" s="190" t="s">
        <v>6148</v>
      </c>
      <c r="U636" s="190" t="s">
        <v>6148</v>
      </c>
      <c r="V636" s="190" t="s">
        <v>6148</v>
      </c>
      <c r="W636" s="190" t="s">
        <v>6148</v>
      </c>
      <c r="X636" s="190" t="s">
        <v>6149</v>
      </c>
    </row>
    <row r="637" spans="1:24" ht="17.25" customHeight="1" x14ac:dyDescent="0.2">
      <c r="A637" s="190">
        <v>806981</v>
      </c>
      <c r="B637" s="190" t="s">
        <v>4387</v>
      </c>
      <c r="C637" s="190" t="s">
        <v>63</v>
      </c>
      <c r="D637" s="190" t="s">
        <v>519</v>
      </c>
      <c r="E637" s="190" t="s">
        <v>142</v>
      </c>
      <c r="F637" s="193">
        <v>34973</v>
      </c>
      <c r="G637" s="190" t="s">
        <v>3986</v>
      </c>
      <c r="H637" s="190" t="s">
        <v>828</v>
      </c>
      <c r="I637" s="190" t="s">
        <v>58</v>
      </c>
      <c r="Q637" s="190">
        <v>2000</v>
      </c>
      <c r="S637" s="190" t="s">
        <v>6148</v>
      </c>
      <c r="U637" s="190" t="s">
        <v>6148</v>
      </c>
      <c r="V637" s="190" t="s">
        <v>6148</v>
      </c>
      <c r="W637" s="190" t="s">
        <v>6148</v>
      </c>
      <c r="X637" s="190" t="s">
        <v>6149</v>
      </c>
    </row>
    <row r="638" spans="1:24" ht="17.25" customHeight="1" x14ac:dyDescent="0.2">
      <c r="A638" s="190">
        <v>811213</v>
      </c>
      <c r="B638" s="190" t="s">
        <v>5231</v>
      </c>
      <c r="C638" s="190" t="s">
        <v>63</v>
      </c>
      <c r="D638" s="190" t="s">
        <v>790</v>
      </c>
      <c r="E638" s="190" t="s">
        <v>142</v>
      </c>
      <c r="F638" s="193">
        <v>35122</v>
      </c>
      <c r="G638" s="190" t="s">
        <v>244</v>
      </c>
      <c r="H638" s="190" t="s">
        <v>824</v>
      </c>
      <c r="I638" s="190" t="s">
        <v>58</v>
      </c>
      <c r="Q638" s="190">
        <v>2000</v>
      </c>
      <c r="S638" s="190" t="s">
        <v>6148</v>
      </c>
      <c r="U638" s="190" t="s">
        <v>6148</v>
      </c>
      <c r="V638" s="190" t="s">
        <v>6148</v>
      </c>
      <c r="W638" s="190" t="s">
        <v>6148</v>
      </c>
      <c r="X638" s="190" t="s">
        <v>6149</v>
      </c>
    </row>
    <row r="639" spans="1:24" ht="17.25" customHeight="1" x14ac:dyDescent="0.2">
      <c r="A639" s="190">
        <v>806129</v>
      </c>
      <c r="B639" s="190" t="s">
        <v>4325</v>
      </c>
      <c r="C639" s="190" t="s">
        <v>118</v>
      </c>
      <c r="D639" s="190" t="s">
        <v>5767</v>
      </c>
      <c r="E639" s="190" t="s">
        <v>142</v>
      </c>
      <c r="F639" s="193">
        <v>35431</v>
      </c>
      <c r="G639" s="190" t="s">
        <v>244</v>
      </c>
      <c r="H639" s="190" t="s">
        <v>824</v>
      </c>
      <c r="I639" s="190" t="s">
        <v>58</v>
      </c>
      <c r="Q639" s="190">
        <v>2000</v>
      </c>
      <c r="S639" s="190" t="s">
        <v>6148</v>
      </c>
      <c r="U639" s="190" t="s">
        <v>6148</v>
      </c>
      <c r="V639" s="190" t="s">
        <v>6148</v>
      </c>
      <c r="W639" s="190" t="s">
        <v>6148</v>
      </c>
      <c r="X639" s="190" t="s">
        <v>6149</v>
      </c>
    </row>
    <row r="640" spans="1:24" ht="17.25" customHeight="1" x14ac:dyDescent="0.2">
      <c r="A640" s="190">
        <v>811476</v>
      </c>
      <c r="B640" s="190" t="s">
        <v>2086</v>
      </c>
      <c r="C640" s="190" t="s">
        <v>6074</v>
      </c>
      <c r="D640" s="190" t="s">
        <v>470</v>
      </c>
      <c r="E640" s="190" t="s">
        <v>142</v>
      </c>
      <c r="F640" s="193">
        <v>35431</v>
      </c>
      <c r="G640" s="190" t="s">
        <v>6075</v>
      </c>
      <c r="H640" s="190" t="s">
        <v>824</v>
      </c>
      <c r="I640" s="190" t="s">
        <v>58</v>
      </c>
      <c r="Q640" s="190">
        <v>2000</v>
      </c>
      <c r="S640" s="190" t="s">
        <v>6148</v>
      </c>
      <c r="U640" s="190" t="s">
        <v>6148</v>
      </c>
      <c r="V640" s="190" t="s">
        <v>6148</v>
      </c>
      <c r="W640" s="190" t="s">
        <v>6148</v>
      </c>
      <c r="X640" s="190" t="s">
        <v>6149</v>
      </c>
    </row>
    <row r="641" spans="1:24" ht="17.25" customHeight="1" x14ac:dyDescent="0.2">
      <c r="A641" s="190">
        <v>810867</v>
      </c>
      <c r="B641" s="190" t="s">
        <v>5019</v>
      </c>
      <c r="C641" s="190" t="s">
        <v>83</v>
      </c>
      <c r="D641" s="190" t="s">
        <v>213</v>
      </c>
      <c r="E641" s="190" t="s">
        <v>142</v>
      </c>
      <c r="F641" s="193">
        <v>35481</v>
      </c>
      <c r="G641" s="190" t="s">
        <v>1102</v>
      </c>
      <c r="H641" s="190" t="s">
        <v>824</v>
      </c>
      <c r="I641" s="190" t="s">
        <v>58</v>
      </c>
      <c r="Q641" s="190">
        <v>2000</v>
      </c>
      <c r="S641" s="190" t="s">
        <v>6148</v>
      </c>
      <c r="U641" s="190" t="s">
        <v>6148</v>
      </c>
      <c r="V641" s="190" t="s">
        <v>6148</v>
      </c>
      <c r="W641" s="190" t="s">
        <v>6148</v>
      </c>
      <c r="X641" s="190" t="s">
        <v>6149</v>
      </c>
    </row>
    <row r="642" spans="1:24" ht="17.25" customHeight="1" x14ac:dyDescent="0.2">
      <c r="A642" s="190">
        <v>811477</v>
      </c>
      <c r="B642" s="190" t="s">
        <v>449</v>
      </c>
      <c r="C642" s="190" t="s">
        <v>71</v>
      </c>
      <c r="D642" s="190" t="s">
        <v>594</v>
      </c>
      <c r="E642" s="190" t="s">
        <v>142</v>
      </c>
      <c r="F642" s="193">
        <v>35582</v>
      </c>
      <c r="G642" s="190" t="s">
        <v>6076</v>
      </c>
      <c r="H642" s="190" t="s">
        <v>824</v>
      </c>
      <c r="I642" s="190" t="s">
        <v>58</v>
      </c>
      <c r="Q642" s="190">
        <v>2000</v>
      </c>
      <c r="S642" s="190" t="s">
        <v>6148</v>
      </c>
      <c r="U642" s="190" t="s">
        <v>6148</v>
      </c>
      <c r="V642" s="190" t="s">
        <v>6148</v>
      </c>
      <c r="W642" s="190" t="s">
        <v>6148</v>
      </c>
      <c r="X642" s="190" t="s">
        <v>6149</v>
      </c>
    </row>
    <row r="643" spans="1:24" ht="17.25" customHeight="1" x14ac:dyDescent="0.2">
      <c r="A643" s="190">
        <v>810087</v>
      </c>
      <c r="B643" s="190" t="s">
        <v>711</v>
      </c>
      <c r="C643" s="190" t="s">
        <v>61</v>
      </c>
      <c r="D643" s="190" t="s">
        <v>322</v>
      </c>
      <c r="E643" s="190" t="s">
        <v>142</v>
      </c>
      <c r="F643" s="193">
        <v>35597</v>
      </c>
      <c r="G643" s="190" t="s">
        <v>244</v>
      </c>
      <c r="H643" s="190" t="s">
        <v>824</v>
      </c>
      <c r="I643" s="190" t="s">
        <v>58</v>
      </c>
      <c r="Q643" s="190">
        <v>2000</v>
      </c>
      <c r="S643" s="190" t="s">
        <v>6148</v>
      </c>
      <c r="U643" s="190" t="s">
        <v>6148</v>
      </c>
      <c r="V643" s="190" t="s">
        <v>6148</v>
      </c>
      <c r="W643" s="190" t="s">
        <v>6148</v>
      </c>
      <c r="X643" s="190" t="s">
        <v>6149</v>
      </c>
    </row>
    <row r="644" spans="1:24" ht="17.25" customHeight="1" x14ac:dyDescent="0.2">
      <c r="A644" s="190">
        <v>811716</v>
      </c>
      <c r="B644" s="190" t="s">
        <v>5541</v>
      </c>
      <c r="C644" s="190" t="s">
        <v>65</v>
      </c>
      <c r="D644" s="190" t="s">
        <v>357</v>
      </c>
      <c r="E644" s="190" t="s">
        <v>142</v>
      </c>
      <c r="F644" s="193">
        <v>35634</v>
      </c>
      <c r="G644" s="190" t="s">
        <v>831</v>
      </c>
      <c r="H644" s="190" t="s">
        <v>824</v>
      </c>
      <c r="I644" s="190" t="s">
        <v>58</v>
      </c>
      <c r="Q644" s="190">
        <v>2000</v>
      </c>
      <c r="S644" s="190" t="s">
        <v>6148</v>
      </c>
      <c r="U644" s="190" t="s">
        <v>6148</v>
      </c>
      <c r="V644" s="190" t="s">
        <v>6148</v>
      </c>
      <c r="W644" s="190" t="s">
        <v>6148</v>
      </c>
      <c r="X644" s="190" t="s">
        <v>6149</v>
      </c>
    </row>
    <row r="645" spans="1:24" ht="17.25" customHeight="1" x14ac:dyDescent="0.2">
      <c r="A645" s="190">
        <v>811259</v>
      </c>
      <c r="B645" s="190" t="s">
        <v>5258</v>
      </c>
      <c r="C645" s="190" t="s">
        <v>6034</v>
      </c>
      <c r="D645" s="190" t="s">
        <v>170</v>
      </c>
      <c r="E645" s="190" t="s">
        <v>142</v>
      </c>
      <c r="F645" s="193">
        <v>35704</v>
      </c>
      <c r="G645" s="190" t="s">
        <v>1031</v>
      </c>
      <c r="H645" s="190" t="s">
        <v>824</v>
      </c>
      <c r="I645" s="190" t="s">
        <v>58</v>
      </c>
      <c r="Q645" s="190">
        <v>2000</v>
      </c>
      <c r="S645" s="190" t="s">
        <v>6148</v>
      </c>
      <c r="U645" s="190" t="s">
        <v>6148</v>
      </c>
      <c r="V645" s="190" t="s">
        <v>6148</v>
      </c>
      <c r="W645" s="190" t="s">
        <v>6148</v>
      </c>
      <c r="X645" s="190" t="s">
        <v>6149</v>
      </c>
    </row>
    <row r="646" spans="1:24" ht="17.25" customHeight="1" x14ac:dyDescent="0.2">
      <c r="A646" s="190">
        <v>810165</v>
      </c>
      <c r="B646" s="190" t="s">
        <v>4875</v>
      </c>
      <c r="C646" s="190" t="s">
        <v>571</v>
      </c>
      <c r="D646" s="190" t="s">
        <v>160</v>
      </c>
      <c r="E646" s="190" t="s">
        <v>142</v>
      </c>
      <c r="F646" s="193">
        <v>35800</v>
      </c>
      <c r="G646" s="190" t="s">
        <v>244</v>
      </c>
      <c r="H646" s="190" t="s">
        <v>824</v>
      </c>
      <c r="I646" s="190" t="s">
        <v>58</v>
      </c>
      <c r="Q646" s="190">
        <v>2000</v>
      </c>
      <c r="S646" s="190" t="s">
        <v>6148</v>
      </c>
      <c r="U646" s="190" t="s">
        <v>6148</v>
      </c>
      <c r="V646" s="190" t="s">
        <v>6148</v>
      </c>
      <c r="W646" s="190" t="s">
        <v>6148</v>
      </c>
      <c r="X646" s="190" t="s">
        <v>6149</v>
      </c>
    </row>
    <row r="647" spans="1:24" ht="17.25" customHeight="1" x14ac:dyDescent="0.2">
      <c r="A647" s="190">
        <v>811320</v>
      </c>
      <c r="B647" s="190" t="s">
        <v>5293</v>
      </c>
      <c r="C647" s="190" t="s">
        <v>63</v>
      </c>
      <c r="D647" s="190" t="s">
        <v>6041</v>
      </c>
      <c r="E647" s="190" t="s">
        <v>142</v>
      </c>
      <c r="F647" s="193">
        <v>35801</v>
      </c>
      <c r="G647" s="190" t="s">
        <v>993</v>
      </c>
      <c r="H647" s="190" t="s">
        <v>824</v>
      </c>
      <c r="I647" s="190" t="s">
        <v>58</v>
      </c>
      <c r="Q647" s="190">
        <v>2000</v>
      </c>
      <c r="S647" s="190" t="s">
        <v>6148</v>
      </c>
      <c r="U647" s="190" t="s">
        <v>6148</v>
      </c>
      <c r="V647" s="190" t="s">
        <v>6148</v>
      </c>
      <c r="W647" s="190" t="s">
        <v>6148</v>
      </c>
      <c r="X647" s="190" t="s">
        <v>6149</v>
      </c>
    </row>
    <row r="648" spans="1:24" ht="17.25" customHeight="1" x14ac:dyDescent="0.2">
      <c r="A648" s="190">
        <v>810816</v>
      </c>
      <c r="B648" s="190" t="s">
        <v>4981</v>
      </c>
      <c r="C648" s="190" t="s">
        <v>92</v>
      </c>
      <c r="D648" s="190" t="s">
        <v>522</v>
      </c>
      <c r="E648" s="190" t="s">
        <v>142</v>
      </c>
      <c r="F648" s="193">
        <v>35823</v>
      </c>
      <c r="G648" s="190" t="s">
        <v>1269</v>
      </c>
      <c r="H648" s="190" t="s">
        <v>824</v>
      </c>
      <c r="I648" s="190" t="s">
        <v>58</v>
      </c>
      <c r="Q648" s="190">
        <v>2000</v>
      </c>
      <c r="S648" s="190" t="s">
        <v>6148</v>
      </c>
      <c r="U648" s="190" t="s">
        <v>6148</v>
      </c>
      <c r="V648" s="190" t="s">
        <v>6148</v>
      </c>
      <c r="W648" s="190" t="s">
        <v>6148</v>
      </c>
      <c r="X648" s="190" t="s">
        <v>6149</v>
      </c>
    </row>
    <row r="649" spans="1:24" ht="17.25" customHeight="1" x14ac:dyDescent="0.2">
      <c r="A649" s="190">
        <v>811928</v>
      </c>
      <c r="B649" s="190" t="s">
        <v>5599</v>
      </c>
      <c r="C649" s="190" t="s">
        <v>355</v>
      </c>
      <c r="D649" s="190" t="s">
        <v>455</v>
      </c>
      <c r="E649" s="190" t="s">
        <v>142</v>
      </c>
      <c r="F649" s="193">
        <v>35825</v>
      </c>
      <c r="G649" s="190" t="s">
        <v>6141</v>
      </c>
      <c r="H649" s="190" t="s">
        <v>824</v>
      </c>
      <c r="I649" s="190" t="s">
        <v>58</v>
      </c>
      <c r="Q649" s="190">
        <v>2000</v>
      </c>
      <c r="S649" s="190" t="s">
        <v>6148</v>
      </c>
      <c r="U649" s="190" t="s">
        <v>6148</v>
      </c>
      <c r="V649" s="190" t="s">
        <v>6148</v>
      </c>
      <c r="W649" s="190" t="s">
        <v>6148</v>
      </c>
      <c r="X649" s="190" t="s">
        <v>6149</v>
      </c>
    </row>
    <row r="650" spans="1:24" ht="17.25" customHeight="1" x14ac:dyDescent="0.2">
      <c r="A650" s="190">
        <v>811313</v>
      </c>
      <c r="B650" s="190" t="s">
        <v>5288</v>
      </c>
      <c r="C650" s="190" t="s">
        <v>428</v>
      </c>
      <c r="D650" s="190" t="s">
        <v>196</v>
      </c>
      <c r="E650" s="190" t="s">
        <v>142</v>
      </c>
      <c r="F650" s="193">
        <v>35841</v>
      </c>
      <c r="G650" s="190" t="s">
        <v>1232</v>
      </c>
      <c r="H650" s="190" t="s">
        <v>824</v>
      </c>
      <c r="I650" s="190" t="s">
        <v>58</v>
      </c>
      <c r="Q650" s="190">
        <v>2000</v>
      </c>
      <c r="S650" s="190" t="s">
        <v>6148</v>
      </c>
      <c r="U650" s="190" t="s">
        <v>6148</v>
      </c>
      <c r="V650" s="190" t="s">
        <v>6148</v>
      </c>
      <c r="W650" s="190" t="s">
        <v>6148</v>
      </c>
      <c r="X650" s="190" t="s">
        <v>6149</v>
      </c>
    </row>
    <row r="651" spans="1:24" ht="17.25" customHeight="1" x14ac:dyDescent="0.2">
      <c r="A651" s="190">
        <v>811473</v>
      </c>
      <c r="B651" s="190" t="s">
        <v>5390</v>
      </c>
      <c r="C651" s="190" t="s">
        <v>3582</v>
      </c>
      <c r="D651" s="190" t="s">
        <v>158</v>
      </c>
      <c r="E651" s="190" t="s">
        <v>142</v>
      </c>
      <c r="F651" s="193">
        <v>35924</v>
      </c>
      <c r="G651" s="190" t="s">
        <v>5770</v>
      </c>
      <c r="H651" s="190" t="s">
        <v>824</v>
      </c>
      <c r="I651" s="190" t="s">
        <v>58</v>
      </c>
      <c r="Q651" s="190">
        <v>2000</v>
      </c>
      <c r="S651" s="190" t="s">
        <v>6148</v>
      </c>
      <c r="U651" s="190" t="s">
        <v>6148</v>
      </c>
      <c r="V651" s="190" t="s">
        <v>6148</v>
      </c>
      <c r="W651" s="190" t="s">
        <v>6148</v>
      </c>
      <c r="X651" s="190" t="s">
        <v>6149</v>
      </c>
    </row>
    <row r="652" spans="1:24" ht="17.25" customHeight="1" x14ac:dyDescent="0.2">
      <c r="A652" s="190">
        <v>811234</v>
      </c>
      <c r="B652" s="190" t="s">
        <v>5244</v>
      </c>
      <c r="C652" s="190" t="s">
        <v>6030</v>
      </c>
      <c r="D652" s="190" t="s">
        <v>178</v>
      </c>
      <c r="E652" s="190" t="s">
        <v>142</v>
      </c>
      <c r="F652" s="193">
        <v>35947</v>
      </c>
      <c r="G652" s="190" t="s">
        <v>827</v>
      </c>
      <c r="H652" s="190" t="s">
        <v>824</v>
      </c>
      <c r="I652" s="190" t="s">
        <v>58</v>
      </c>
      <c r="Q652" s="190">
        <v>2000</v>
      </c>
      <c r="S652" s="190" t="s">
        <v>6148</v>
      </c>
      <c r="U652" s="190" t="s">
        <v>6148</v>
      </c>
      <c r="V652" s="190" t="s">
        <v>6148</v>
      </c>
      <c r="W652" s="190" t="s">
        <v>6148</v>
      </c>
      <c r="X652" s="190" t="s">
        <v>6149</v>
      </c>
    </row>
    <row r="653" spans="1:24" ht="17.25" customHeight="1" x14ac:dyDescent="0.2">
      <c r="A653" s="190">
        <v>811481</v>
      </c>
      <c r="B653" s="190" t="s">
        <v>799</v>
      </c>
      <c r="C653" s="190" t="s">
        <v>358</v>
      </c>
      <c r="D653" s="190" t="s">
        <v>162</v>
      </c>
      <c r="E653" s="190" t="s">
        <v>142</v>
      </c>
      <c r="F653" s="193">
        <v>36140</v>
      </c>
      <c r="G653" s="190" t="s">
        <v>6077</v>
      </c>
      <c r="H653" s="190" t="s">
        <v>824</v>
      </c>
      <c r="I653" s="190" t="s">
        <v>58</v>
      </c>
      <c r="Q653" s="190">
        <v>2000</v>
      </c>
      <c r="S653" s="190" t="s">
        <v>6148</v>
      </c>
      <c r="U653" s="190" t="s">
        <v>6148</v>
      </c>
      <c r="V653" s="190" t="s">
        <v>6148</v>
      </c>
      <c r="W653" s="190" t="s">
        <v>6148</v>
      </c>
      <c r="X653" s="190" t="s">
        <v>6149</v>
      </c>
    </row>
    <row r="654" spans="1:24" ht="17.25" customHeight="1" x14ac:dyDescent="0.2">
      <c r="A654" s="190">
        <v>810923</v>
      </c>
      <c r="B654" s="190" t="s">
        <v>4350</v>
      </c>
      <c r="C654" s="190" t="s">
        <v>65</v>
      </c>
      <c r="D654" s="190" t="s">
        <v>165</v>
      </c>
      <c r="E654" s="190" t="s">
        <v>142</v>
      </c>
      <c r="F654" s="193">
        <v>36161</v>
      </c>
      <c r="G654" s="190" t="s">
        <v>5973</v>
      </c>
      <c r="H654" s="190" t="s">
        <v>824</v>
      </c>
      <c r="I654" s="190" t="s">
        <v>58</v>
      </c>
      <c r="Q654" s="190">
        <v>2000</v>
      </c>
      <c r="S654" s="190" t="s">
        <v>6148</v>
      </c>
      <c r="U654" s="190" t="s">
        <v>6148</v>
      </c>
      <c r="V654" s="190" t="s">
        <v>6148</v>
      </c>
      <c r="W654" s="190" t="s">
        <v>6148</v>
      </c>
      <c r="X654" s="190" t="s">
        <v>6149</v>
      </c>
    </row>
    <row r="655" spans="1:24" ht="17.25" customHeight="1" x14ac:dyDescent="0.2">
      <c r="A655" s="190">
        <v>809441</v>
      </c>
      <c r="B655" s="190" t="s">
        <v>4725</v>
      </c>
      <c r="C655" s="190" t="s">
        <v>57</v>
      </c>
      <c r="D655" s="190" t="s">
        <v>173</v>
      </c>
      <c r="E655" s="190" t="s">
        <v>142</v>
      </c>
      <c r="F655" s="193">
        <v>36170</v>
      </c>
      <c r="G655" s="190" t="s">
        <v>5883</v>
      </c>
      <c r="H655" s="190" t="s">
        <v>824</v>
      </c>
      <c r="I655" s="190" t="s">
        <v>58</v>
      </c>
      <c r="Q655" s="190">
        <v>2000</v>
      </c>
      <c r="S655" s="190" t="s">
        <v>6148</v>
      </c>
      <c r="U655" s="190" t="s">
        <v>6148</v>
      </c>
      <c r="V655" s="190" t="s">
        <v>6148</v>
      </c>
      <c r="W655" s="190" t="s">
        <v>6148</v>
      </c>
      <c r="X655" s="190" t="s">
        <v>6149</v>
      </c>
    </row>
    <row r="656" spans="1:24" ht="17.25" customHeight="1" x14ac:dyDescent="0.2">
      <c r="A656" s="190">
        <v>809741</v>
      </c>
      <c r="B656" s="190" t="s">
        <v>4780</v>
      </c>
      <c r="C656" s="190" t="s">
        <v>450</v>
      </c>
      <c r="D656" s="190" t="s">
        <v>163</v>
      </c>
      <c r="E656" s="190" t="s">
        <v>142</v>
      </c>
      <c r="F656" s="193">
        <v>36175</v>
      </c>
      <c r="G656" s="190" t="s">
        <v>5900</v>
      </c>
      <c r="H656" s="190" t="s">
        <v>824</v>
      </c>
      <c r="I656" s="190" t="s">
        <v>58</v>
      </c>
      <c r="Q656" s="190">
        <v>2000</v>
      </c>
      <c r="S656" s="190" t="s">
        <v>6148</v>
      </c>
      <c r="U656" s="190" t="s">
        <v>6148</v>
      </c>
      <c r="V656" s="190" t="s">
        <v>6148</v>
      </c>
      <c r="W656" s="190" t="s">
        <v>6148</v>
      </c>
      <c r="X656" s="190" t="s">
        <v>6149</v>
      </c>
    </row>
    <row r="657" spans="1:24" ht="17.25" customHeight="1" x14ac:dyDescent="0.2">
      <c r="A657" s="190">
        <v>808745</v>
      </c>
      <c r="B657" s="190" t="s">
        <v>4610</v>
      </c>
      <c r="C657" s="190" t="s">
        <v>83</v>
      </c>
      <c r="D657" s="190" t="s">
        <v>397</v>
      </c>
      <c r="E657" s="190" t="s">
        <v>142</v>
      </c>
      <c r="F657" s="193">
        <v>36175</v>
      </c>
      <c r="G657" s="190" t="s">
        <v>250</v>
      </c>
      <c r="H657" s="190" t="s">
        <v>824</v>
      </c>
      <c r="I657" s="190" t="s">
        <v>58</v>
      </c>
      <c r="Q657" s="190">
        <v>2000</v>
      </c>
      <c r="S657" s="190" t="s">
        <v>6148</v>
      </c>
      <c r="U657" s="190" t="s">
        <v>6148</v>
      </c>
      <c r="V657" s="190" t="s">
        <v>6148</v>
      </c>
      <c r="W657" s="190" t="s">
        <v>6148</v>
      </c>
      <c r="X657" s="190" t="s">
        <v>6149</v>
      </c>
    </row>
    <row r="658" spans="1:24" ht="17.25" customHeight="1" x14ac:dyDescent="0.2">
      <c r="A658" s="190">
        <v>809925</v>
      </c>
      <c r="B658" s="190" t="s">
        <v>4812</v>
      </c>
      <c r="C658" s="190" t="s">
        <v>63</v>
      </c>
      <c r="D658" s="190" t="s">
        <v>319</v>
      </c>
      <c r="E658" s="190" t="s">
        <v>142</v>
      </c>
      <c r="F658" s="193">
        <v>36647</v>
      </c>
      <c r="G658" s="190" t="s">
        <v>244</v>
      </c>
      <c r="H658" s="190" t="s">
        <v>824</v>
      </c>
      <c r="I658" s="190" t="s">
        <v>58</v>
      </c>
      <c r="Q658" s="190">
        <v>2000</v>
      </c>
      <c r="S658" s="190" t="s">
        <v>6148</v>
      </c>
      <c r="U658" s="190" t="s">
        <v>6148</v>
      </c>
      <c r="V658" s="190" t="s">
        <v>6148</v>
      </c>
      <c r="W658" s="190" t="s">
        <v>6148</v>
      </c>
      <c r="X658" s="190" t="s">
        <v>6149</v>
      </c>
    </row>
    <row r="659" spans="1:24" ht="17.25" customHeight="1" x14ac:dyDescent="0.2">
      <c r="A659" s="190">
        <v>811700</v>
      </c>
      <c r="B659" s="190" t="s">
        <v>5528</v>
      </c>
      <c r="H659" s="190" t="s">
        <v>6169</v>
      </c>
      <c r="I659" s="190" t="s">
        <v>58</v>
      </c>
      <c r="Q659" s="190">
        <v>2000</v>
      </c>
      <c r="S659" s="190" t="s">
        <v>6148</v>
      </c>
      <c r="U659" s="190" t="s">
        <v>6148</v>
      </c>
      <c r="V659" s="190" t="s">
        <v>6148</v>
      </c>
      <c r="W659" s="190" t="s">
        <v>6148</v>
      </c>
      <c r="X659" s="190" t="s">
        <v>6149</v>
      </c>
    </row>
    <row r="660" spans="1:24" ht="17.25" customHeight="1" x14ac:dyDescent="0.2">
      <c r="A660" s="190">
        <v>811444</v>
      </c>
      <c r="B660" s="190" t="s">
        <v>5374</v>
      </c>
      <c r="C660" s="190" t="s">
        <v>6066</v>
      </c>
      <c r="D660" s="190" t="s">
        <v>5652</v>
      </c>
      <c r="E660" s="190" t="s">
        <v>143</v>
      </c>
      <c r="F660" s="193">
        <v>36166</v>
      </c>
      <c r="G660" s="190" t="s">
        <v>244</v>
      </c>
      <c r="H660" s="190" t="s">
        <v>824</v>
      </c>
      <c r="I660" s="190" t="s">
        <v>58</v>
      </c>
      <c r="Q660" s="190">
        <v>2000</v>
      </c>
      <c r="S660" s="190" t="s">
        <v>6148</v>
      </c>
      <c r="V660" s="190" t="s">
        <v>6148</v>
      </c>
      <c r="W660" s="190" t="s">
        <v>6148</v>
      </c>
      <c r="X660" s="190" t="s">
        <v>6149</v>
      </c>
    </row>
    <row r="661" spans="1:24" ht="17.25" customHeight="1" x14ac:dyDescent="0.2">
      <c r="A661" s="190">
        <v>809984</v>
      </c>
      <c r="B661" s="190" t="s">
        <v>4827</v>
      </c>
      <c r="C661" s="190" t="s">
        <v>537</v>
      </c>
      <c r="D661" s="190" t="s">
        <v>5626</v>
      </c>
      <c r="E661" s="190" t="s">
        <v>142</v>
      </c>
      <c r="F661" s="193">
        <v>35891</v>
      </c>
      <c r="G661" s="190" t="s">
        <v>922</v>
      </c>
      <c r="H661" s="190" t="s">
        <v>824</v>
      </c>
      <c r="I661" s="190" t="s">
        <v>58</v>
      </c>
      <c r="Q661" s="190">
        <v>2000</v>
      </c>
      <c r="S661" s="190" t="s">
        <v>6148</v>
      </c>
      <c r="V661" s="190" t="s">
        <v>6148</v>
      </c>
      <c r="W661" s="190" t="s">
        <v>6148</v>
      </c>
      <c r="X661" s="190" t="s">
        <v>6149</v>
      </c>
    </row>
    <row r="662" spans="1:24" ht="17.25" customHeight="1" x14ac:dyDescent="0.2">
      <c r="A662" s="190">
        <v>808445</v>
      </c>
      <c r="B662" s="190" t="s">
        <v>4562</v>
      </c>
      <c r="C662" s="190" t="s">
        <v>800</v>
      </c>
      <c r="D662" s="190" t="s">
        <v>187</v>
      </c>
      <c r="E662" s="190" t="s">
        <v>143</v>
      </c>
      <c r="F662" s="193">
        <v>27544</v>
      </c>
      <c r="G662" s="190" t="s">
        <v>244</v>
      </c>
      <c r="H662" s="190" t="s">
        <v>824</v>
      </c>
      <c r="I662" s="190" t="s">
        <v>58</v>
      </c>
      <c r="Q662" s="190">
        <v>2000</v>
      </c>
      <c r="T662" s="190" t="s">
        <v>6148</v>
      </c>
      <c r="U662" s="190" t="s">
        <v>6148</v>
      </c>
      <c r="V662" s="190" t="s">
        <v>6148</v>
      </c>
      <c r="W662" s="190" t="s">
        <v>6148</v>
      </c>
      <c r="X662" s="190" t="s">
        <v>6149</v>
      </c>
    </row>
    <row r="663" spans="1:24" ht="17.25" customHeight="1" x14ac:dyDescent="0.2">
      <c r="A663" s="190">
        <v>811227</v>
      </c>
      <c r="B663" s="190" t="s">
        <v>5241</v>
      </c>
      <c r="C663" s="190" t="s">
        <v>471</v>
      </c>
      <c r="D663" s="190" t="s">
        <v>382</v>
      </c>
      <c r="E663" s="190" t="s">
        <v>143</v>
      </c>
      <c r="F663" s="193">
        <v>28495</v>
      </c>
      <c r="G663" s="190" t="s">
        <v>855</v>
      </c>
      <c r="H663" s="190" t="s">
        <v>824</v>
      </c>
      <c r="I663" s="190" t="s">
        <v>58</v>
      </c>
      <c r="Q663" s="190">
        <v>2000</v>
      </c>
      <c r="T663" s="190" t="s">
        <v>6148</v>
      </c>
      <c r="U663" s="190" t="s">
        <v>6148</v>
      </c>
      <c r="V663" s="190" t="s">
        <v>6148</v>
      </c>
      <c r="W663" s="190" t="s">
        <v>6148</v>
      </c>
      <c r="X663" s="190" t="s">
        <v>6149</v>
      </c>
    </row>
    <row r="664" spans="1:24" ht="17.25" customHeight="1" x14ac:dyDescent="0.2">
      <c r="A664" s="190">
        <v>811345</v>
      </c>
      <c r="B664" s="190" t="s">
        <v>5309</v>
      </c>
      <c r="C664" s="190" t="s">
        <v>595</v>
      </c>
      <c r="D664" s="190" t="s">
        <v>488</v>
      </c>
      <c r="E664" s="190" t="s">
        <v>143</v>
      </c>
      <c r="F664" s="193">
        <v>29226</v>
      </c>
      <c r="G664" s="190" t="s">
        <v>244</v>
      </c>
      <c r="H664" s="190" t="s">
        <v>824</v>
      </c>
      <c r="I664" s="190" t="s">
        <v>58</v>
      </c>
      <c r="Q664" s="190">
        <v>2000</v>
      </c>
      <c r="T664" s="190" t="s">
        <v>6148</v>
      </c>
      <c r="U664" s="190" t="s">
        <v>6148</v>
      </c>
      <c r="V664" s="190" t="s">
        <v>6148</v>
      </c>
      <c r="W664" s="190" t="s">
        <v>6148</v>
      </c>
      <c r="X664" s="190" t="s">
        <v>6149</v>
      </c>
    </row>
    <row r="665" spans="1:24" ht="17.25" customHeight="1" x14ac:dyDescent="0.2">
      <c r="A665" s="190">
        <v>811055</v>
      </c>
      <c r="B665" s="190" t="s">
        <v>5134</v>
      </c>
      <c r="C665" s="190" t="s">
        <v>6003</v>
      </c>
      <c r="D665" s="190" t="s">
        <v>3685</v>
      </c>
      <c r="E665" s="190" t="s">
        <v>143</v>
      </c>
      <c r="F665" s="193">
        <v>29313</v>
      </c>
      <c r="G665" s="190" t="s">
        <v>846</v>
      </c>
      <c r="H665" s="190" t="s">
        <v>825</v>
      </c>
      <c r="I665" s="190" t="s">
        <v>58</v>
      </c>
      <c r="Q665" s="190">
        <v>2000</v>
      </c>
      <c r="T665" s="190" t="s">
        <v>6148</v>
      </c>
      <c r="U665" s="190" t="s">
        <v>6148</v>
      </c>
      <c r="V665" s="190" t="s">
        <v>6148</v>
      </c>
      <c r="W665" s="190" t="s">
        <v>6148</v>
      </c>
      <c r="X665" s="190" t="s">
        <v>6149</v>
      </c>
    </row>
    <row r="666" spans="1:24" ht="17.25" customHeight="1" x14ac:dyDescent="0.2">
      <c r="A666" s="190">
        <v>811692</v>
      </c>
      <c r="B666" s="190" t="s">
        <v>5524</v>
      </c>
      <c r="C666" s="190" t="s">
        <v>102</v>
      </c>
      <c r="D666" s="190" t="s">
        <v>366</v>
      </c>
      <c r="E666" s="190" t="s">
        <v>143</v>
      </c>
      <c r="F666" s="193">
        <v>29594</v>
      </c>
      <c r="G666" s="190" t="s">
        <v>244</v>
      </c>
      <c r="H666" s="190" t="s">
        <v>824</v>
      </c>
      <c r="I666" s="190" t="s">
        <v>58</v>
      </c>
      <c r="Q666" s="190">
        <v>2000</v>
      </c>
      <c r="T666" s="190" t="s">
        <v>6148</v>
      </c>
      <c r="U666" s="190" t="s">
        <v>6148</v>
      </c>
      <c r="V666" s="190" t="s">
        <v>6148</v>
      </c>
      <c r="W666" s="190" t="s">
        <v>6148</v>
      </c>
      <c r="X666" s="190" t="s">
        <v>6149</v>
      </c>
    </row>
    <row r="667" spans="1:24" ht="17.25" customHeight="1" x14ac:dyDescent="0.2">
      <c r="A667" s="190">
        <v>808049</v>
      </c>
      <c r="B667" s="190" t="s">
        <v>4511</v>
      </c>
      <c r="C667" s="190" t="s">
        <v>5816</v>
      </c>
      <c r="D667" s="190" t="s">
        <v>5817</v>
      </c>
      <c r="E667" s="190" t="s">
        <v>143</v>
      </c>
      <c r="F667" s="193">
        <v>30618</v>
      </c>
      <c r="G667" s="190" t="s">
        <v>1340</v>
      </c>
      <c r="H667" s="190" t="s">
        <v>824</v>
      </c>
      <c r="I667" s="190" t="s">
        <v>58</v>
      </c>
      <c r="Q667" s="190">
        <v>2000</v>
      </c>
      <c r="T667" s="190" t="s">
        <v>6148</v>
      </c>
      <c r="U667" s="190" t="s">
        <v>6148</v>
      </c>
      <c r="V667" s="190" t="s">
        <v>6148</v>
      </c>
      <c r="W667" s="190" t="s">
        <v>6148</v>
      </c>
      <c r="X667" s="190" t="s">
        <v>6149</v>
      </c>
    </row>
    <row r="668" spans="1:24" ht="17.25" customHeight="1" x14ac:dyDescent="0.2">
      <c r="A668" s="190">
        <v>805352</v>
      </c>
      <c r="B668" s="190" t="s">
        <v>4280</v>
      </c>
      <c r="C668" s="190" t="s">
        <v>333</v>
      </c>
      <c r="D668" s="190" t="s">
        <v>5755</v>
      </c>
      <c r="E668" s="190" t="s">
        <v>143</v>
      </c>
      <c r="F668" s="193">
        <v>30682</v>
      </c>
      <c r="G668" s="190" t="s">
        <v>849</v>
      </c>
      <c r="H668" s="190" t="s">
        <v>824</v>
      </c>
      <c r="I668" s="190" t="s">
        <v>58</v>
      </c>
      <c r="Q668" s="190">
        <v>2000</v>
      </c>
      <c r="T668" s="190" t="s">
        <v>6148</v>
      </c>
      <c r="U668" s="190" t="s">
        <v>6148</v>
      </c>
      <c r="V668" s="190" t="s">
        <v>6148</v>
      </c>
      <c r="W668" s="190" t="s">
        <v>6148</v>
      </c>
      <c r="X668" s="190" t="s">
        <v>6149</v>
      </c>
    </row>
    <row r="669" spans="1:24" ht="17.25" customHeight="1" x14ac:dyDescent="0.2">
      <c r="A669" s="190">
        <v>809368</v>
      </c>
      <c r="B669" s="190" t="s">
        <v>4710</v>
      </c>
      <c r="C669" s="190" t="s">
        <v>120</v>
      </c>
      <c r="D669" s="190" t="s">
        <v>201</v>
      </c>
      <c r="E669" s="190" t="s">
        <v>143</v>
      </c>
      <c r="F669" s="193">
        <v>31025</v>
      </c>
      <c r="G669" s="190" t="s">
        <v>250</v>
      </c>
      <c r="H669" s="190" t="s">
        <v>824</v>
      </c>
      <c r="I669" s="190" t="s">
        <v>58</v>
      </c>
      <c r="Q669" s="190">
        <v>2000</v>
      </c>
      <c r="T669" s="190" t="s">
        <v>6148</v>
      </c>
      <c r="U669" s="190" t="s">
        <v>6148</v>
      </c>
      <c r="V669" s="190" t="s">
        <v>6148</v>
      </c>
      <c r="W669" s="190" t="s">
        <v>6148</v>
      </c>
      <c r="X669" s="190" t="s">
        <v>6149</v>
      </c>
    </row>
    <row r="670" spans="1:24" ht="17.25" customHeight="1" x14ac:dyDescent="0.2">
      <c r="A670" s="190">
        <v>811595</v>
      </c>
      <c r="B670" s="190" t="s">
        <v>5465</v>
      </c>
      <c r="C670" s="190" t="s">
        <v>129</v>
      </c>
      <c r="D670" s="190" t="s">
        <v>493</v>
      </c>
      <c r="E670" s="190" t="s">
        <v>143</v>
      </c>
      <c r="F670" s="193">
        <v>31314</v>
      </c>
      <c r="G670" s="190" t="s">
        <v>977</v>
      </c>
      <c r="H670" s="190" t="s">
        <v>824</v>
      </c>
      <c r="I670" s="190" t="s">
        <v>58</v>
      </c>
      <c r="Q670" s="190">
        <v>2000</v>
      </c>
      <c r="T670" s="190" t="s">
        <v>6148</v>
      </c>
      <c r="U670" s="190" t="s">
        <v>6148</v>
      </c>
      <c r="V670" s="190" t="s">
        <v>6148</v>
      </c>
      <c r="W670" s="190" t="s">
        <v>6148</v>
      </c>
      <c r="X670" s="190" t="s">
        <v>6149</v>
      </c>
    </row>
    <row r="671" spans="1:24" ht="17.25" customHeight="1" x14ac:dyDescent="0.2">
      <c r="A671" s="190">
        <v>811159</v>
      </c>
      <c r="B671" s="190" t="s">
        <v>5197</v>
      </c>
      <c r="C671" s="190" t="s">
        <v>3858</v>
      </c>
      <c r="D671" s="190" t="s">
        <v>160</v>
      </c>
      <c r="E671" s="190" t="s">
        <v>143</v>
      </c>
      <c r="F671" s="193">
        <v>31762</v>
      </c>
      <c r="G671" s="190" t="s">
        <v>244</v>
      </c>
      <c r="H671" s="190" t="s">
        <v>824</v>
      </c>
      <c r="I671" s="190" t="s">
        <v>58</v>
      </c>
      <c r="Q671" s="190">
        <v>2000</v>
      </c>
      <c r="T671" s="190" t="s">
        <v>6148</v>
      </c>
      <c r="U671" s="190" t="s">
        <v>6148</v>
      </c>
      <c r="V671" s="190" t="s">
        <v>6148</v>
      </c>
      <c r="W671" s="190" t="s">
        <v>6148</v>
      </c>
      <c r="X671" s="190" t="s">
        <v>6149</v>
      </c>
    </row>
    <row r="672" spans="1:24" ht="17.25" customHeight="1" x14ac:dyDescent="0.2">
      <c r="A672" s="190">
        <v>804271</v>
      </c>
      <c r="B672" s="190" t="s">
        <v>4226</v>
      </c>
      <c r="C672" s="190" t="s">
        <v>173</v>
      </c>
      <c r="D672" s="190" t="s">
        <v>245</v>
      </c>
      <c r="E672" s="190" t="s">
        <v>143</v>
      </c>
      <c r="F672" s="193">
        <v>31778</v>
      </c>
      <c r="G672" s="190" t="s">
        <v>827</v>
      </c>
      <c r="H672" s="190" t="s">
        <v>824</v>
      </c>
      <c r="I672" s="190" t="s">
        <v>58</v>
      </c>
      <c r="Q672" s="190">
        <v>2000</v>
      </c>
      <c r="T672" s="190" t="s">
        <v>6148</v>
      </c>
      <c r="U672" s="190" t="s">
        <v>6148</v>
      </c>
      <c r="V672" s="190" t="s">
        <v>6148</v>
      </c>
      <c r="W672" s="190" t="s">
        <v>6148</v>
      </c>
      <c r="X672" s="190" t="s">
        <v>6149</v>
      </c>
    </row>
    <row r="673" spans="1:24" ht="17.25" customHeight="1" x14ac:dyDescent="0.2">
      <c r="A673" s="190">
        <v>811202</v>
      </c>
      <c r="B673" s="190" t="s">
        <v>5224</v>
      </c>
      <c r="C673" s="190" t="s">
        <v>61</v>
      </c>
      <c r="D673" s="190" t="s">
        <v>6027</v>
      </c>
      <c r="E673" s="190" t="s">
        <v>143</v>
      </c>
      <c r="F673" s="193">
        <v>32051</v>
      </c>
      <c r="G673" s="190" t="s">
        <v>1043</v>
      </c>
      <c r="H673" s="190" t="s">
        <v>825</v>
      </c>
      <c r="I673" s="190" t="s">
        <v>58</v>
      </c>
      <c r="Q673" s="190">
        <v>2000</v>
      </c>
      <c r="T673" s="190" t="s">
        <v>6148</v>
      </c>
      <c r="U673" s="190" t="s">
        <v>6148</v>
      </c>
      <c r="V673" s="190" t="s">
        <v>6148</v>
      </c>
      <c r="W673" s="190" t="s">
        <v>6148</v>
      </c>
      <c r="X673" s="190" t="s">
        <v>6149</v>
      </c>
    </row>
    <row r="674" spans="1:24" ht="17.25" customHeight="1" x14ac:dyDescent="0.2">
      <c r="A674" s="190">
        <v>810267</v>
      </c>
      <c r="B674" s="190" t="s">
        <v>4902</v>
      </c>
      <c r="C674" s="190" t="s">
        <v>384</v>
      </c>
      <c r="D674" s="190" t="s">
        <v>598</v>
      </c>
      <c r="E674" s="190" t="s">
        <v>143</v>
      </c>
      <c r="F674" s="193">
        <v>32076</v>
      </c>
      <c r="G674" s="190" t="s">
        <v>244</v>
      </c>
      <c r="H674" s="190" t="s">
        <v>824</v>
      </c>
      <c r="I674" s="190" t="s">
        <v>58</v>
      </c>
      <c r="Q674" s="190">
        <v>2000</v>
      </c>
      <c r="T674" s="190" t="s">
        <v>6148</v>
      </c>
      <c r="U674" s="190" t="s">
        <v>6148</v>
      </c>
      <c r="V674" s="190" t="s">
        <v>6148</v>
      </c>
      <c r="W674" s="190" t="s">
        <v>6148</v>
      </c>
      <c r="X674" s="190" t="s">
        <v>6149</v>
      </c>
    </row>
    <row r="675" spans="1:24" ht="17.25" customHeight="1" x14ac:dyDescent="0.2">
      <c r="A675" s="190">
        <v>811074</v>
      </c>
      <c r="B675" s="190" t="s">
        <v>5144</v>
      </c>
      <c r="C675" s="190" t="s">
        <v>463</v>
      </c>
      <c r="D675" s="190" t="s">
        <v>396</v>
      </c>
      <c r="E675" s="190" t="s">
        <v>143</v>
      </c>
      <c r="F675" s="193">
        <v>32121</v>
      </c>
      <c r="G675" s="190" t="s">
        <v>875</v>
      </c>
      <c r="H675" s="190" t="s">
        <v>824</v>
      </c>
      <c r="I675" s="190" t="s">
        <v>58</v>
      </c>
      <c r="Q675" s="190">
        <v>2000</v>
      </c>
      <c r="T675" s="190" t="s">
        <v>6148</v>
      </c>
      <c r="U675" s="190" t="s">
        <v>6148</v>
      </c>
      <c r="V675" s="190" t="s">
        <v>6148</v>
      </c>
      <c r="W675" s="190" t="s">
        <v>6148</v>
      </c>
      <c r="X675" s="190" t="s">
        <v>6149</v>
      </c>
    </row>
    <row r="676" spans="1:24" ht="17.25" customHeight="1" x14ac:dyDescent="0.2">
      <c r="A676" s="190">
        <v>811007</v>
      </c>
      <c r="B676" s="190" t="s">
        <v>5103</v>
      </c>
      <c r="C676" s="190" t="s">
        <v>684</v>
      </c>
      <c r="D676" s="190" t="s">
        <v>596</v>
      </c>
      <c r="E676" s="190" t="s">
        <v>143</v>
      </c>
      <c r="F676" s="193">
        <v>32325</v>
      </c>
      <c r="G676" s="190" t="s">
        <v>244</v>
      </c>
      <c r="H676" s="190" t="s">
        <v>824</v>
      </c>
      <c r="I676" s="190" t="s">
        <v>58</v>
      </c>
      <c r="Q676" s="190">
        <v>2000</v>
      </c>
      <c r="T676" s="190" t="s">
        <v>6148</v>
      </c>
      <c r="U676" s="190" t="s">
        <v>6148</v>
      </c>
      <c r="V676" s="190" t="s">
        <v>6148</v>
      </c>
      <c r="W676" s="190" t="s">
        <v>6148</v>
      </c>
      <c r="X676" s="190" t="s">
        <v>6149</v>
      </c>
    </row>
    <row r="677" spans="1:24" ht="17.25" customHeight="1" x14ac:dyDescent="0.2">
      <c r="A677" s="190">
        <v>811741</v>
      </c>
      <c r="B677" s="190" t="s">
        <v>5558</v>
      </c>
      <c r="C677" s="190" t="s">
        <v>6130</v>
      </c>
      <c r="D677" s="190" t="s">
        <v>794</v>
      </c>
      <c r="E677" s="190" t="s">
        <v>143</v>
      </c>
      <c r="F677" s="193">
        <v>32512</v>
      </c>
      <c r="G677" s="190" t="s">
        <v>244</v>
      </c>
      <c r="H677" s="190" t="s">
        <v>824</v>
      </c>
      <c r="I677" s="190" t="s">
        <v>58</v>
      </c>
      <c r="Q677" s="190">
        <v>2000</v>
      </c>
      <c r="T677" s="190" t="s">
        <v>6148</v>
      </c>
      <c r="U677" s="190" t="s">
        <v>6148</v>
      </c>
      <c r="V677" s="190" t="s">
        <v>6148</v>
      </c>
      <c r="W677" s="190" t="s">
        <v>6148</v>
      </c>
      <c r="X677" s="190" t="s">
        <v>6149</v>
      </c>
    </row>
    <row r="678" spans="1:24" ht="17.25" customHeight="1" x14ac:dyDescent="0.2">
      <c r="A678" s="190">
        <v>811375</v>
      </c>
      <c r="B678" s="190" t="s">
        <v>5329</v>
      </c>
      <c r="C678" s="190" t="s">
        <v>3930</v>
      </c>
      <c r="D678" s="190" t="s">
        <v>6050</v>
      </c>
      <c r="E678" s="190" t="s">
        <v>143</v>
      </c>
      <c r="F678" s="193">
        <v>32523</v>
      </c>
      <c r="G678" s="190" t="s">
        <v>827</v>
      </c>
      <c r="H678" s="190" t="s">
        <v>824</v>
      </c>
      <c r="I678" s="190" t="s">
        <v>58</v>
      </c>
      <c r="Q678" s="190">
        <v>2000</v>
      </c>
      <c r="T678" s="190" t="s">
        <v>6148</v>
      </c>
      <c r="U678" s="190" t="s">
        <v>6148</v>
      </c>
      <c r="V678" s="190" t="s">
        <v>6148</v>
      </c>
      <c r="W678" s="190" t="s">
        <v>6148</v>
      </c>
      <c r="X678" s="190" t="s">
        <v>6149</v>
      </c>
    </row>
    <row r="679" spans="1:24" ht="17.25" customHeight="1" x14ac:dyDescent="0.2">
      <c r="A679" s="190">
        <v>808878</v>
      </c>
      <c r="B679" s="190" t="s">
        <v>4630</v>
      </c>
      <c r="C679" s="190" t="s">
        <v>68</v>
      </c>
      <c r="D679" s="190" t="s">
        <v>3576</v>
      </c>
      <c r="E679" s="190" t="s">
        <v>143</v>
      </c>
      <c r="F679" s="193">
        <v>32576</v>
      </c>
      <c r="G679" s="190" t="s">
        <v>246</v>
      </c>
      <c r="H679" s="190" t="s">
        <v>824</v>
      </c>
      <c r="I679" s="190" t="s">
        <v>58</v>
      </c>
      <c r="Q679" s="190">
        <v>2000</v>
      </c>
      <c r="T679" s="190" t="s">
        <v>6148</v>
      </c>
      <c r="U679" s="190" t="s">
        <v>6148</v>
      </c>
      <c r="V679" s="190" t="s">
        <v>6148</v>
      </c>
      <c r="W679" s="190" t="s">
        <v>6148</v>
      </c>
      <c r="X679" s="190" t="s">
        <v>6149</v>
      </c>
    </row>
    <row r="680" spans="1:24" ht="17.25" customHeight="1" x14ac:dyDescent="0.2">
      <c r="A680" s="190">
        <v>811126</v>
      </c>
      <c r="B680" s="190" t="s">
        <v>5177</v>
      </c>
      <c r="C680" s="190" t="s">
        <v>70</v>
      </c>
      <c r="D680" s="190" t="s">
        <v>1201</v>
      </c>
      <c r="E680" s="190" t="s">
        <v>143</v>
      </c>
      <c r="F680" s="193">
        <v>32681</v>
      </c>
      <c r="G680" s="190" t="s">
        <v>244</v>
      </c>
      <c r="H680" s="190" t="s">
        <v>824</v>
      </c>
      <c r="I680" s="190" t="s">
        <v>58</v>
      </c>
      <c r="Q680" s="190">
        <v>2000</v>
      </c>
      <c r="T680" s="190" t="s">
        <v>6148</v>
      </c>
      <c r="U680" s="190" t="s">
        <v>6148</v>
      </c>
      <c r="V680" s="190" t="s">
        <v>6148</v>
      </c>
      <c r="W680" s="190" t="s">
        <v>6148</v>
      </c>
      <c r="X680" s="190" t="s">
        <v>6149</v>
      </c>
    </row>
    <row r="681" spans="1:24" ht="17.25" customHeight="1" x14ac:dyDescent="0.2">
      <c r="A681" s="190">
        <v>804024</v>
      </c>
      <c r="B681" s="190" t="s">
        <v>4221</v>
      </c>
      <c r="C681" s="190" t="s">
        <v>64</v>
      </c>
      <c r="D681" s="190" t="s">
        <v>481</v>
      </c>
      <c r="E681" s="190" t="s">
        <v>143</v>
      </c>
      <c r="F681" s="193">
        <v>32874</v>
      </c>
      <c r="G681" s="190" t="s">
        <v>246</v>
      </c>
      <c r="H681" s="190" t="s">
        <v>824</v>
      </c>
      <c r="I681" s="190" t="s">
        <v>58</v>
      </c>
      <c r="Q681" s="190">
        <v>2000</v>
      </c>
      <c r="T681" s="190" t="s">
        <v>6148</v>
      </c>
      <c r="U681" s="190" t="s">
        <v>6148</v>
      </c>
      <c r="V681" s="190" t="s">
        <v>6148</v>
      </c>
      <c r="W681" s="190" t="s">
        <v>6148</v>
      </c>
      <c r="X681" s="190" t="s">
        <v>6149</v>
      </c>
    </row>
    <row r="682" spans="1:24" ht="17.25" customHeight="1" x14ac:dyDescent="0.2">
      <c r="A682" s="190">
        <v>811388</v>
      </c>
      <c r="B682" s="190" t="s">
        <v>5340</v>
      </c>
      <c r="C682" s="190" t="s">
        <v>624</v>
      </c>
      <c r="D682" s="190" t="s">
        <v>561</v>
      </c>
      <c r="E682" s="190" t="s">
        <v>143</v>
      </c>
      <c r="F682" s="193">
        <v>32874</v>
      </c>
      <c r="G682" s="190" t="s">
        <v>1215</v>
      </c>
      <c r="H682" s="190" t="s">
        <v>824</v>
      </c>
      <c r="I682" s="190" t="s">
        <v>58</v>
      </c>
      <c r="Q682" s="190">
        <v>2000</v>
      </c>
      <c r="T682" s="190" t="s">
        <v>6148</v>
      </c>
      <c r="U682" s="190" t="s">
        <v>6148</v>
      </c>
      <c r="V682" s="190" t="s">
        <v>6148</v>
      </c>
      <c r="W682" s="190" t="s">
        <v>6148</v>
      </c>
      <c r="X682" s="190" t="s">
        <v>6149</v>
      </c>
    </row>
    <row r="683" spans="1:24" ht="17.25" customHeight="1" x14ac:dyDescent="0.2">
      <c r="A683" s="190">
        <v>807211</v>
      </c>
      <c r="B683" s="190" t="s">
        <v>4415</v>
      </c>
      <c r="C683" s="190" t="s">
        <v>417</v>
      </c>
      <c r="D683" s="190" t="s">
        <v>194</v>
      </c>
      <c r="E683" s="190" t="s">
        <v>143</v>
      </c>
      <c r="F683" s="193">
        <v>33175</v>
      </c>
      <c r="G683" s="190" t="s">
        <v>244</v>
      </c>
      <c r="H683" s="190" t="s">
        <v>824</v>
      </c>
      <c r="I683" s="190" t="s">
        <v>58</v>
      </c>
      <c r="Q683" s="190">
        <v>2000</v>
      </c>
      <c r="T683" s="190" t="s">
        <v>6148</v>
      </c>
      <c r="U683" s="190" t="s">
        <v>6148</v>
      </c>
      <c r="V683" s="190" t="s">
        <v>6148</v>
      </c>
      <c r="W683" s="190" t="s">
        <v>6148</v>
      </c>
      <c r="X683" s="190" t="s">
        <v>6149</v>
      </c>
    </row>
    <row r="684" spans="1:24" ht="17.25" customHeight="1" x14ac:dyDescent="0.2">
      <c r="A684" s="190">
        <v>811073</v>
      </c>
      <c r="B684" s="190" t="s">
        <v>5143</v>
      </c>
      <c r="C684" s="190" t="s">
        <v>535</v>
      </c>
      <c r="D684" s="190" t="s">
        <v>331</v>
      </c>
      <c r="E684" s="190" t="s">
        <v>143</v>
      </c>
      <c r="F684" s="193">
        <v>33193</v>
      </c>
      <c r="G684" s="190" t="s">
        <v>870</v>
      </c>
      <c r="H684" s="190" t="s">
        <v>824</v>
      </c>
      <c r="I684" s="190" t="s">
        <v>58</v>
      </c>
      <c r="Q684" s="190">
        <v>2000</v>
      </c>
      <c r="T684" s="190" t="s">
        <v>6148</v>
      </c>
      <c r="U684" s="190" t="s">
        <v>6148</v>
      </c>
      <c r="V684" s="190" t="s">
        <v>6148</v>
      </c>
      <c r="W684" s="190" t="s">
        <v>6148</v>
      </c>
      <c r="X684" s="190" t="s">
        <v>6149</v>
      </c>
    </row>
    <row r="685" spans="1:24" ht="17.25" customHeight="1" x14ac:dyDescent="0.2">
      <c r="A685" s="190">
        <v>811764</v>
      </c>
      <c r="B685" s="190" t="s">
        <v>5571</v>
      </c>
      <c r="C685" s="190" t="s">
        <v>5888</v>
      </c>
      <c r="D685" s="190" t="s">
        <v>162</v>
      </c>
      <c r="E685" s="190" t="s">
        <v>143</v>
      </c>
      <c r="F685" s="193">
        <v>33239</v>
      </c>
      <c r="G685" s="190" t="s">
        <v>246</v>
      </c>
      <c r="H685" s="190" t="s">
        <v>824</v>
      </c>
      <c r="I685" s="190" t="s">
        <v>58</v>
      </c>
      <c r="Q685" s="190">
        <v>2000</v>
      </c>
      <c r="T685" s="190" t="s">
        <v>6148</v>
      </c>
      <c r="U685" s="190" t="s">
        <v>6148</v>
      </c>
      <c r="V685" s="190" t="s">
        <v>6148</v>
      </c>
      <c r="W685" s="190" t="s">
        <v>6148</v>
      </c>
      <c r="X685" s="190" t="s">
        <v>6149</v>
      </c>
    </row>
    <row r="686" spans="1:24" ht="17.25" customHeight="1" x14ac:dyDescent="0.2">
      <c r="A686" s="190">
        <v>808900</v>
      </c>
      <c r="B686" s="190" t="s">
        <v>4635</v>
      </c>
      <c r="C686" s="190" t="s">
        <v>83</v>
      </c>
      <c r="D686" s="190" t="s">
        <v>3806</v>
      </c>
      <c r="E686" s="190" t="s">
        <v>143</v>
      </c>
      <c r="F686" s="193">
        <v>33239</v>
      </c>
      <c r="G686" s="190" t="s">
        <v>244</v>
      </c>
      <c r="H686" s="190" t="s">
        <v>824</v>
      </c>
      <c r="I686" s="190" t="s">
        <v>58</v>
      </c>
      <c r="Q686" s="190">
        <v>2000</v>
      </c>
      <c r="T686" s="190" t="s">
        <v>6148</v>
      </c>
      <c r="U686" s="190" t="s">
        <v>6148</v>
      </c>
      <c r="V686" s="190" t="s">
        <v>6148</v>
      </c>
      <c r="W686" s="190" t="s">
        <v>6148</v>
      </c>
      <c r="X686" s="190" t="s">
        <v>6149</v>
      </c>
    </row>
    <row r="687" spans="1:24" ht="17.25" customHeight="1" x14ac:dyDescent="0.2">
      <c r="A687" s="190">
        <v>810873</v>
      </c>
      <c r="B687" s="190" t="s">
        <v>5022</v>
      </c>
      <c r="C687" s="190" t="s">
        <v>111</v>
      </c>
      <c r="D687" s="190" t="s">
        <v>5650</v>
      </c>
      <c r="E687" s="190" t="s">
        <v>143</v>
      </c>
      <c r="F687" s="193">
        <v>33330</v>
      </c>
      <c r="G687" s="190" t="s">
        <v>244</v>
      </c>
      <c r="H687" s="190" t="s">
        <v>824</v>
      </c>
      <c r="I687" s="190" t="s">
        <v>58</v>
      </c>
      <c r="Q687" s="190">
        <v>2000</v>
      </c>
      <c r="T687" s="190" t="s">
        <v>6148</v>
      </c>
      <c r="U687" s="190" t="s">
        <v>6148</v>
      </c>
      <c r="V687" s="190" t="s">
        <v>6148</v>
      </c>
      <c r="W687" s="190" t="s">
        <v>6148</v>
      </c>
      <c r="X687" s="190" t="s">
        <v>6149</v>
      </c>
    </row>
    <row r="688" spans="1:24" ht="17.25" customHeight="1" x14ac:dyDescent="0.2">
      <c r="A688" s="190">
        <v>811072</v>
      </c>
      <c r="B688" s="190" t="s">
        <v>5142</v>
      </c>
      <c r="C688" s="190" t="s">
        <v>3772</v>
      </c>
      <c r="D688" s="190" t="s">
        <v>1306</v>
      </c>
      <c r="E688" s="190" t="s">
        <v>143</v>
      </c>
      <c r="F688" s="193">
        <v>33342</v>
      </c>
      <c r="G688" s="190" t="s">
        <v>827</v>
      </c>
      <c r="H688" s="190" t="s">
        <v>824</v>
      </c>
      <c r="I688" s="190" t="s">
        <v>58</v>
      </c>
      <c r="Q688" s="190">
        <v>2000</v>
      </c>
      <c r="T688" s="190" t="s">
        <v>6148</v>
      </c>
      <c r="U688" s="190" t="s">
        <v>6148</v>
      </c>
      <c r="V688" s="190" t="s">
        <v>6148</v>
      </c>
      <c r="W688" s="190" t="s">
        <v>6148</v>
      </c>
      <c r="X688" s="190" t="s">
        <v>6149</v>
      </c>
    </row>
    <row r="689" spans="1:24" ht="17.25" customHeight="1" x14ac:dyDescent="0.2">
      <c r="A689" s="190">
        <v>803673</v>
      </c>
      <c r="B689" s="190" t="s">
        <v>4212</v>
      </c>
      <c r="C689" s="190" t="s">
        <v>66</v>
      </c>
      <c r="D689" s="190" t="s">
        <v>5736</v>
      </c>
      <c r="E689" s="190" t="s">
        <v>143</v>
      </c>
      <c r="F689" s="193">
        <v>33365</v>
      </c>
      <c r="G689" s="190" t="s">
        <v>244</v>
      </c>
      <c r="H689" s="190" t="s">
        <v>824</v>
      </c>
      <c r="I689" s="190" t="s">
        <v>58</v>
      </c>
      <c r="Q689" s="190">
        <v>2000</v>
      </c>
      <c r="T689" s="190" t="s">
        <v>6148</v>
      </c>
      <c r="U689" s="190" t="s">
        <v>6148</v>
      </c>
      <c r="V689" s="190" t="s">
        <v>6148</v>
      </c>
      <c r="W689" s="190" t="s">
        <v>6148</v>
      </c>
      <c r="X689" s="190" t="s">
        <v>6149</v>
      </c>
    </row>
    <row r="690" spans="1:24" ht="17.25" customHeight="1" x14ac:dyDescent="0.2">
      <c r="A690" s="190">
        <v>809306</v>
      </c>
      <c r="B690" s="190" t="s">
        <v>4699</v>
      </c>
      <c r="C690" s="190" t="s">
        <v>537</v>
      </c>
      <c r="D690" s="190" t="s">
        <v>1275</v>
      </c>
      <c r="E690" s="190" t="s">
        <v>143</v>
      </c>
      <c r="F690" s="193">
        <v>33465</v>
      </c>
      <c r="G690" s="190" t="s">
        <v>870</v>
      </c>
      <c r="H690" s="190" t="s">
        <v>824</v>
      </c>
      <c r="I690" s="190" t="s">
        <v>58</v>
      </c>
      <c r="Q690" s="190">
        <v>2000</v>
      </c>
      <c r="T690" s="190" t="s">
        <v>6148</v>
      </c>
      <c r="U690" s="190" t="s">
        <v>6148</v>
      </c>
      <c r="V690" s="190" t="s">
        <v>6148</v>
      </c>
      <c r="W690" s="190" t="s">
        <v>6148</v>
      </c>
      <c r="X690" s="190" t="s">
        <v>6149</v>
      </c>
    </row>
    <row r="691" spans="1:24" ht="17.25" customHeight="1" x14ac:dyDescent="0.2">
      <c r="A691" s="190">
        <v>811097</v>
      </c>
      <c r="B691" s="190" t="s">
        <v>5157</v>
      </c>
      <c r="C691" s="190" t="s">
        <v>333</v>
      </c>
      <c r="D691" s="190" t="s">
        <v>3523</v>
      </c>
      <c r="E691" s="190" t="s">
        <v>143</v>
      </c>
      <c r="F691" s="193">
        <v>33583</v>
      </c>
      <c r="G691" s="190" t="s">
        <v>244</v>
      </c>
      <c r="H691" s="190" t="s">
        <v>824</v>
      </c>
      <c r="I691" s="190" t="s">
        <v>58</v>
      </c>
      <c r="Q691" s="190">
        <v>2000</v>
      </c>
      <c r="T691" s="190" t="s">
        <v>6148</v>
      </c>
      <c r="U691" s="190" t="s">
        <v>6148</v>
      </c>
      <c r="V691" s="190" t="s">
        <v>6148</v>
      </c>
      <c r="W691" s="190" t="s">
        <v>6148</v>
      </c>
      <c r="X691" s="190" t="s">
        <v>6149</v>
      </c>
    </row>
    <row r="692" spans="1:24" ht="17.25" customHeight="1" x14ac:dyDescent="0.2">
      <c r="A692" s="190">
        <v>805688</v>
      </c>
      <c r="B692" s="190" t="s">
        <v>4297</v>
      </c>
      <c r="C692" s="190" t="s">
        <v>348</v>
      </c>
      <c r="D692" s="190" t="s">
        <v>339</v>
      </c>
      <c r="E692" s="190" t="s">
        <v>143</v>
      </c>
      <c r="F692" s="193">
        <v>33714</v>
      </c>
      <c r="G692" s="190" t="s">
        <v>244</v>
      </c>
      <c r="H692" s="190" t="s">
        <v>824</v>
      </c>
      <c r="I692" s="190" t="s">
        <v>58</v>
      </c>
      <c r="Q692" s="190">
        <v>2000</v>
      </c>
      <c r="T692" s="190" t="s">
        <v>6148</v>
      </c>
      <c r="U692" s="190" t="s">
        <v>6148</v>
      </c>
      <c r="V692" s="190" t="s">
        <v>6148</v>
      </c>
      <c r="W692" s="190" t="s">
        <v>6148</v>
      </c>
      <c r="X692" s="190" t="s">
        <v>6149</v>
      </c>
    </row>
    <row r="693" spans="1:24" ht="17.25" customHeight="1" x14ac:dyDescent="0.2">
      <c r="A693" s="190">
        <v>808919</v>
      </c>
      <c r="B693" s="190" t="s">
        <v>4639</v>
      </c>
      <c r="C693" s="190" t="s">
        <v>5863</v>
      </c>
      <c r="D693" s="190" t="s">
        <v>1327</v>
      </c>
      <c r="E693" s="190" t="s">
        <v>143</v>
      </c>
      <c r="F693" s="193">
        <v>33753</v>
      </c>
      <c r="G693" s="190" t="s">
        <v>827</v>
      </c>
      <c r="H693" s="190" t="s">
        <v>824</v>
      </c>
      <c r="I693" s="190" t="s">
        <v>58</v>
      </c>
      <c r="Q693" s="190">
        <v>2000</v>
      </c>
      <c r="T693" s="190" t="s">
        <v>6148</v>
      </c>
      <c r="U693" s="190" t="s">
        <v>6148</v>
      </c>
      <c r="V693" s="190" t="s">
        <v>6148</v>
      </c>
      <c r="W693" s="190" t="s">
        <v>6148</v>
      </c>
      <c r="X693" s="190" t="s">
        <v>6149</v>
      </c>
    </row>
    <row r="694" spans="1:24" ht="17.25" customHeight="1" x14ac:dyDescent="0.2">
      <c r="A694" s="190">
        <v>811197</v>
      </c>
      <c r="B694" s="190" t="s">
        <v>5220</v>
      </c>
      <c r="C694" s="190" t="s">
        <v>5677</v>
      </c>
      <c r="D694" s="190" t="s">
        <v>359</v>
      </c>
      <c r="E694" s="190" t="s">
        <v>143</v>
      </c>
      <c r="F694" s="193">
        <v>33970</v>
      </c>
      <c r="G694" s="190" t="s">
        <v>250</v>
      </c>
      <c r="H694" s="190" t="s">
        <v>824</v>
      </c>
      <c r="I694" s="190" t="s">
        <v>58</v>
      </c>
      <c r="Q694" s="190">
        <v>2000</v>
      </c>
      <c r="T694" s="190" t="s">
        <v>6148</v>
      </c>
      <c r="U694" s="190" t="s">
        <v>6148</v>
      </c>
      <c r="V694" s="190" t="s">
        <v>6148</v>
      </c>
      <c r="W694" s="190" t="s">
        <v>6148</v>
      </c>
      <c r="X694" s="190" t="s">
        <v>6149</v>
      </c>
    </row>
    <row r="695" spans="1:24" ht="17.25" customHeight="1" x14ac:dyDescent="0.2">
      <c r="A695" s="190">
        <v>808497</v>
      </c>
      <c r="B695" s="190" t="s">
        <v>4569</v>
      </c>
      <c r="C695" s="190" t="s">
        <v>5693</v>
      </c>
      <c r="D695" s="190" t="s">
        <v>5834</v>
      </c>
      <c r="E695" s="190" t="s">
        <v>143</v>
      </c>
      <c r="F695" s="193">
        <v>34015</v>
      </c>
      <c r="G695" s="190" t="s">
        <v>826</v>
      </c>
      <c r="H695" s="190" t="s">
        <v>824</v>
      </c>
      <c r="I695" s="190" t="s">
        <v>58</v>
      </c>
      <c r="Q695" s="190">
        <v>2000</v>
      </c>
      <c r="T695" s="190" t="s">
        <v>6148</v>
      </c>
      <c r="U695" s="190" t="s">
        <v>6148</v>
      </c>
      <c r="V695" s="190" t="s">
        <v>6148</v>
      </c>
      <c r="W695" s="190" t="s">
        <v>6148</v>
      </c>
      <c r="X695" s="190" t="s">
        <v>6149</v>
      </c>
    </row>
    <row r="696" spans="1:24" ht="17.25" customHeight="1" x14ac:dyDescent="0.2">
      <c r="A696" s="190">
        <v>811442</v>
      </c>
      <c r="B696" s="190" t="s">
        <v>5373</v>
      </c>
      <c r="C696" s="190" t="s">
        <v>121</v>
      </c>
      <c r="D696" s="190" t="s">
        <v>209</v>
      </c>
      <c r="E696" s="190" t="s">
        <v>143</v>
      </c>
      <c r="F696" s="193">
        <v>34020</v>
      </c>
      <c r="G696" s="190" t="s">
        <v>244</v>
      </c>
      <c r="H696" s="190" t="s">
        <v>824</v>
      </c>
      <c r="I696" s="190" t="s">
        <v>58</v>
      </c>
      <c r="Q696" s="190">
        <v>2000</v>
      </c>
      <c r="T696" s="190" t="s">
        <v>6148</v>
      </c>
      <c r="U696" s="190" t="s">
        <v>6148</v>
      </c>
      <c r="V696" s="190" t="s">
        <v>6148</v>
      </c>
      <c r="W696" s="190" t="s">
        <v>6148</v>
      </c>
      <c r="X696" s="190" t="s">
        <v>6149</v>
      </c>
    </row>
    <row r="697" spans="1:24" ht="17.25" customHeight="1" x14ac:dyDescent="0.2">
      <c r="A697" s="190">
        <v>811385</v>
      </c>
      <c r="B697" s="190" t="s">
        <v>5337</v>
      </c>
      <c r="C697" s="190" t="s">
        <v>5705</v>
      </c>
      <c r="D697" s="190" t="s">
        <v>6055</v>
      </c>
      <c r="E697" s="190" t="s">
        <v>143</v>
      </c>
      <c r="F697" s="193">
        <v>34265</v>
      </c>
      <c r="G697" s="190" t="s">
        <v>6056</v>
      </c>
      <c r="H697" s="190" t="s">
        <v>824</v>
      </c>
      <c r="I697" s="190" t="s">
        <v>58</v>
      </c>
      <c r="Q697" s="190">
        <v>2000</v>
      </c>
      <c r="T697" s="190" t="s">
        <v>6148</v>
      </c>
      <c r="U697" s="190" t="s">
        <v>6148</v>
      </c>
      <c r="V697" s="190" t="s">
        <v>6148</v>
      </c>
      <c r="W697" s="190" t="s">
        <v>6148</v>
      </c>
      <c r="X697" s="190" t="s">
        <v>6149</v>
      </c>
    </row>
    <row r="698" spans="1:24" ht="17.25" customHeight="1" x14ac:dyDescent="0.2">
      <c r="A698" s="190">
        <v>811251</v>
      </c>
      <c r="B698" s="190" t="s">
        <v>5253</v>
      </c>
      <c r="C698" s="190" t="s">
        <v>75</v>
      </c>
      <c r="D698" s="190" t="s">
        <v>3653</v>
      </c>
      <c r="E698" s="190" t="s">
        <v>143</v>
      </c>
      <c r="F698" s="193">
        <v>34364</v>
      </c>
      <c r="G698" s="190" t="s">
        <v>244</v>
      </c>
      <c r="H698" s="190" t="s">
        <v>824</v>
      </c>
      <c r="I698" s="190" t="s">
        <v>58</v>
      </c>
      <c r="Q698" s="190">
        <v>2000</v>
      </c>
      <c r="T698" s="190" t="s">
        <v>6148</v>
      </c>
      <c r="U698" s="190" t="s">
        <v>6148</v>
      </c>
      <c r="V698" s="190" t="s">
        <v>6148</v>
      </c>
      <c r="W698" s="190" t="s">
        <v>6148</v>
      </c>
      <c r="X698" s="190" t="s">
        <v>6149</v>
      </c>
    </row>
    <row r="699" spans="1:24" ht="17.25" customHeight="1" x14ac:dyDescent="0.2">
      <c r="A699" s="190">
        <v>811081</v>
      </c>
      <c r="B699" s="190" t="s">
        <v>5149</v>
      </c>
      <c r="C699" s="190" t="s">
        <v>63</v>
      </c>
      <c r="D699" s="190" t="s">
        <v>1161</v>
      </c>
      <c r="E699" s="190" t="s">
        <v>143</v>
      </c>
      <c r="F699" s="193">
        <v>34554</v>
      </c>
      <c r="G699" s="190" t="s">
        <v>3968</v>
      </c>
      <c r="H699" s="190" t="s">
        <v>824</v>
      </c>
      <c r="I699" s="190" t="s">
        <v>58</v>
      </c>
      <c r="Q699" s="190">
        <v>2000</v>
      </c>
      <c r="T699" s="190" t="s">
        <v>6148</v>
      </c>
      <c r="U699" s="190" t="s">
        <v>6148</v>
      </c>
      <c r="V699" s="190" t="s">
        <v>6148</v>
      </c>
      <c r="W699" s="190" t="s">
        <v>6148</v>
      </c>
      <c r="X699" s="190" t="s">
        <v>6149</v>
      </c>
    </row>
    <row r="700" spans="1:24" ht="17.25" customHeight="1" x14ac:dyDescent="0.2">
      <c r="A700" s="190">
        <v>811610</v>
      </c>
      <c r="B700" s="190" t="s">
        <v>5472</v>
      </c>
      <c r="C700" s="190" t="s">
        <v>963</v>
      </c>
      <c r="D700" s="190" t="s">
        <v>137</v>
      </c>
      <c r="E700" s="190" t="s">
        <v>143</v>
      </c>
      <c r="F700" s="193">
        <v>34646</v>
      </c>
      <c r="G700" s="190" t="s">
        <v>244</v>
      </c>
      <c r="H700" s="190" t="s">
        <v>824</v>
      </c>
      <c r="I700" s="190" t="s">
        <v>58</v>
      </c>
      <c r="Q700" s="190">
        <v>2000</v>
      </c>
      <c r="T700" s="190" t="s">
        <v>6148</v>
      </c>
      <c r="U700" s="190" t="s">
        <v>6148</v>
      </c>
      <c r="V700" s="190" t="s">
        <v>6148</v>
      </c>
      <c r="W700" s="190" t="s">
        <v>6148</v>
      </c>
      <c r="X700" s="190" t="s">
        <v>6149</v>
      </c>
    </row>
    <row r="701" spans="1:24" ht="17.25" customHeight="1" x14ac:dyDescent="0.2">
      <c r="A701" s="190">
        <v>811068</v>
      </c>
      <c r="B701" s="190" t="s">
        <v>5140</v>
      </c>
      <c r="C701" s="190" t="s">
        <v>103</v>
      </c>
      <c r="D701" s="190" t="s">
        <v>6005</v>
      </c>
      <c r="E701" s="190" t="s">
        <v>143</v>
      </c>
      <c r="F701" s="193">
        <v>34700</v>
      </c>
      <c r="G701" s="190" t="s">
        <v>1078</v>
      </c>
      <c r="H701" s="190" t="s">
        <v>824</v>
      </c>
      <c r="I701" s="190" t="s">
        <v>58</v>
      </c>
      <c r="Q701" s="190">
        <v>2000</v>
      </c>
      <c r="T701" s="190" t="s">
        <v>6148</v>
      </c>
      <c r="U701" s="190" t="s">
        <v>6148</v>
      </c>
      <c r="V701" s="190" t="s">
        <v>6148</v>
      </c>
      <c r="W701" s="190" t="s">
        <v>6148</v>
      </c>
      <c r="X701" s="190" t="s">
        <v>6149</v>
      </c>
    </row>
    <row r="702" spans="1:24" ht="17.25" customHeight="1" x14ac:dyDescent="0.2">
      <c r="A702" s="190">
        <v>802777</v>
      </c>
      <c r="B702" s="190" t="s">
        <v>4188</v>
      </c>
      <c r="C702" s="190" t="s">
        <v>111</v>
      </c>
      <c r="D702" s="190" t="s">
        <v>161</v>
      </c>
      <c r="E702" s="190" t="s">
        <v>143</v>
      </c>
      <c r="F702" s="193">
        <v>34700</v>
      </c>
      <c r="G702" s="190" t="s">
        <v>244</v>
      </c>
      <c r="H702" s="190" t="s">
        <v>824</v>
      </c>
      <c r="I702" s="190" t="s">
        <v>58</v>
      </c>
      <c r="Q702" s="190">
        <v>2000</v>
      </c>
      <c r="T702" s="190" t="s">
        <v>6148</v>
      </c>
      <c r="U702" s="190" t="s">
        <v>6148</v>
      </c>
      <c r="V702" s="190" t="s">
        <v>6148</v>
      </c>
      <c r="W702" s="190" t="s">
        <v>6148</v>
      </c>
      <c r="X702" s="190" t="s">
        <v>6149</v>
      </c>
    </row>
    <row r="703" spans="1:24" ht="17.25" customHeight="1" x14ac:dyDescent="0.2">
      <c r="A703" s="190">
        <v>811777</v>
      </c>
      <c r="B703" s="190" t="s">
        <v>5578</v>
      </c>
      <c r="C703" s="190" t="s">
        <v>1337</v>
      </c>
      <c r="D703" s="190" t="s">
        <v>6138</v>
      </c>
      <c r="E703" s="190" t="s">
        <v>143</v>
      </c>
      <c r="F703" s="193">
        <v>34718</v>
      </c>
      <c r="G703" s="190" t="s">
        <v>244</v>
      </c>
      <c r="H703" s="190" t="s">
        <v>824</v>
      </c>
      <c r="I703" s="190" t="s">
        <v>58</v>
      </c>
      <c r="Q703" s="190">
        <v>2000</v>
      </c>
      <c r="T703" s="190" t="s">
        <v>6148</v>
      </c>
      <c r="U703" s="190" t="s">
        <v>6148</v>
      </c>
      <c r="V703" s="190" t="s">
        <v>6148</v>
      </c>
      <c r="W703" s="190" t="s">
        <v>6148</v>
      </c>
      <c r="X703" s="190" t="s">
        <v>6149</v>
      </c>
    </row>
    <row r="704" spans="1:24" ht="17.25" customHeight="1" x14ac:dyDescent="0.2">
      <c r="A704" s="190">
        <v>811059</v>
      </c>
      <c r="B704" s="190" t="s">
        <v>5135</v>
      </c>
      <c r="C704" s="190" t="s">
        <v>5751</v>
      </c>
      <c r="D704" s="190" t="s">
        <v>169</v>
      </c>
      <c r="E704" s="190" t="s">
        <v>143</v>
      </c>
      <c r="F704" s="193">
        <v>34803</v>
      </c>
      <c r="G704" s="190" t="s">
        <v>244</v>
      </c>
      <c r="H704" s="190" t="s">
        <v>824</v>
      </c>
      <c r="I704" s="190" t="s">
        <v>58</v>
      </c>
      <c r="Q704" s="190">
        <v>2000</v>
      </c>
      <c r="T704" s="190" t="s">
        <v>6148</v>
      </c>
      <c r="U704" s="190" t="s">
        <v>6148</v>
      </c>
      <c r="V704" s="190" t="s">
        <v>6148</v>
      </c>
      <c r="W704" s="190" t="s">
        <v>6148</v>
      </c>
      <c r="X704" s="190" t="s">
        <v>6149</v>
      </c>
    </row>
    <row r="705" spans="1:24" ht="17.25" customHeight="1" x14ac:dyDescent="0.2">
      <c r="A705" s="190">
        <v>811968</v>
      </c>
      <c r="B705" s="190" t="s">
        <v>1412</v>
      </c>
      <c r="C705" s="190" t="s">
        <v>3200</v>
      </c>
      <c r="D705" s="190" t="s">
        <v>892</v>
      </c>
      <c r="E705" s="190" t="s">
        <v>143</v>
      </c>
      <c r="F705" s="193">
        <v>34826</v>
      </c>
      <c r="G705" s="190" t="s">
        <v>3201</v>
      </c>
      <c r="H705" s="190" t="s">
        <v>824</v>
      </c>
      <c r="I705" s="190" t="s">
        <v>58</v>
      </c>
      <c r="Q705" s="190">
        <v>2000</v>
      </c>
      <c r="T705" s="190" t="s">
        <v>6148</v>
      </c>
      <c r="U705" s="190" t="s">
        <v>6148</v>
      </c>
      <c r="V705" s="190" t="s">
        <v>6148</v>
      </c>
      <c r="W705" s="190" t="s">
        <v>6148</v>
      </c>
      <c r="X705" s="190" t="s">
        <v>6149</v>
      </c>
    </row>
    <row r="706" spans="1:24" ht="17.25" customHeight="1" x14ac:dyDescent="0.2">
      <c r="A706" s="190">
        <v>808928</v>
      </c>
      <c r="B706" s="190" t="s">
        <v>4642</v>
      </c>
      <c r="C706" s="190" t="s">
        <v>123</v>
      </c>
      <c r="D706" s="190" t="s">
        <v>163</v>
      </c>
      <c r="E706" s="190" t="s">
        <v>143</v>
      </c>
      <c r="F706" s="193">
        <v>34927</v>
      </c>
      <c r="G706" s="190" t="s">
        <v>244</v>
      </c>
      <c r="H706" s="190" t="s">
        <v>824</v>
      </c>
      <c r="I706" s="190" t="s">
        <v>58</v>
      </c>
      <c r="Q706" s="190">
        <v>2000</v>
      </c>
      <c r="T706" s="190" t="s">
        <v>6148</v>
      </c>
      <c r="U706" s="190" t="s">
        <v>6148</v>
      </c>
      <c r="V706" s="190" t="s">
        <v>6148</v>
      </c>
      <c r="W706" s="190" t="s">
        <v>6148</v>
      </c>
      <c r="X706" s="190" t="s">
        <v>6149</v>
      </c>
    </row>
    <row r="707" spans="1:24" ht="17.25" customHeight="1" x14ac:dyDescent="0.2">
      <c r="A707" s="190">
        <v>811102</v>
      </c>
      <c r="B707" s="190" t="s">
        <v>5159</v>
      </c>
      <c r="C707" s="190" t="s">
        <v>5765</v>
      </c>
      <c r="D707" s="190" t="s">
        <v>6007</v>
      </c>
      <c r="E707" s="190" t="s">
        <v>143</v>
      </c>
      <c r="F707" s="193">
        <v>34973</v>
      </c>
      <c r="G707" s="190" t="s">
        <v>244</v>
      </c>
      <c r="H707" s="190" t="s">
        <v>824</v>
      </c>
      <c r="I707" s="190" t="s">
        <v>58</v>
      </c>
      <c r="Q707" s="190">
        <v>2000</v>
      </c>
      <c r="T707" s="190" t="s">
        <v>6148</v>
      </c>
      <c r="U707" s="190" t="s">
        <v>6148</v>
      </c>
      <c r="V707" s="190" t="s">
        <v>6148</v>
      </c>
      <c r="W707" s="190" t="s">
        <v>6148</v>
      </c>
      <c r="X707" s="190" t="s">
        <v>6149</v>
      </c>
    </row>
    <row r="708" spans="1:24" ht="17.25" customHeight="1" x14ac:dyDescent="0.2">
      <c r="A708" s="190">
        <v>805099</v>
      </c>
      <c r="B708" s="190" t="s">
        <v>4264</v>
      </c>
      <c r="C708" s="190" t="s">
        <v>4087</v>
      </c>
      <c r="D708" s="190" t="s">
        <v>532</v>
      </c>
      <c r="E708" s="190" t="s">
        <v>143</v>
      </c>
      <c r="F708" s="193">
        <v>35065</v>
      </c>
      <c r="G708" s="190" t="s">
        <v>244</v>
      </c>
      <c r="H708" s="190" t="s">
        <v>824</v>
      </c>
      <c r="I708" s="190" t="s">
        <v>58</v>
      </c>
      <c r="Q708" s="190">
        <v>2000</v>
      </c>
      <c r="T708" s="190" t="s">
        <v>6148</v>
      </c>
      <c r="U708" s="190" t="s">
        <v>6148</v>
      </c>
      <c r="V708" s="190" t="s">
        <v>6148</v>
      </c>
      <c r="W708" s="190" t="s">
        <v>6148</v>
      </c>
      <c r="X708" s="190" t="s">
        <v>6149</v>
      </c>
    </row>
    <row r="709" spans="1:24" ht="17.25" customHeight="1" x14ac:dyDescent="0.2">
      <c r="A709" s="190">
        <v>811593</v>
      </c>
      <c r="B709" s="190" t="s">
        <v>5463</v>
      </c>
      <c r="C709" s="190" t="s">
        <v>99</v>
      </c>
      <c r="D709" s="190" t="s">
        <v>131</v>
      </c>
      <c r="E709" s="190" t="s">
        <v>143</v>
      </c>
      <c r="F709" s="193">
        <v>35065</v>
      </c>
      <c r="G709" s="190" t="s">
        <v>244</v>
      </c>
      <c r="H709" s="190" t="s">
        <v>824</v>
      </c>
      <c r="I709" s="190" t="s">
        <v>58</v>
      </c>
      <c r="Q709" s="190">
        <v>2000</v>
      </c>
      <c r="T709" s="190" t="s">
        <v>6148</v>
      </c>
      <c r="U709" s="190" t="s">
        <v>6148</v>
      </c>
      <c r="V709" s="190" t="s">
        <v>6148</v>
      </c>
      <c r="W709" s="190" t="s">
        <v>6148</v>
      </c>
      <c r="X709" s="190" t="s">
        <v>6149</v>
      </c>
    </row>
    <row r="710" spans="1:24" ht="17.25" customHeight="1" x14ac:dyDescent="0.2">
      <c r="A710" s="190">
        <v>805316</v>
      </c>
      <c r="B710" s="190" t="s">
        <v>4277</v>
      </c>
      <c r="C710" s="190" t="s">
        <v>112</v>
      </c>
      <c r="D710" s="190" t="s">
        <v>1139</v>
      </c>
      <c r="E710" s="190" t="s">
        <v>143</v>
      </c>
      <c r="F710" s="193">
        <v>35065</v>
      </c>
      <c r="G710" s="190" t="s">
        <v>244</v>
      </c>
      <c r="H710" s="190" t="s">
        <v>825</v>
      </c>
      <c r="I710" s="190" t="s">
        <v>58</v>
      </c>
      <c r="Q710" s="190">
        <v>2000</v>
      </c>
      <c r="T710" s="190" t="s">
        <v>6148</v>
      </c>
      <c r="U710" s="190" t="s">
        <v>6148</v>
      </c>
      <c r="V710" s="190" t="s">
        <v>6148</v>
      </c>
      <c r="W710" s="190" t="s">
        <v>6148</v>
      </c>
      <c r="X710" s="190" t="s">
        <v>6149</v>
      </c>
    </row>
    <row r="711" spans="1:24" ht="17.25" customHeight="1" x14ac:dyDescent="0.2">
      <c r="A711" s="190">
        <v>809776</v>
      </c>
      <c r="B711" s="190" t="s">
        <v>4783</v>
      </c>
      <c r="C711" s="190" t="s">
        <v>310</v>
      </c>
      <c r="D711" s="190" t="s">
        <v>182</v>
      </c>
      <c r="E711" s="190" t="s">
        <v>143</v>
      </c>
      <c r="F711" s="193">
        <v>35065</v>
      </c>
      <c r="G711" s="190" t="s">
        <v>5902</v>
      </c>
      <c r="H711" s="190" t="s">
        <v>824</v>
      </c>
      <c r="I711" s="190" t="s">
        <v>58</v>
      </c>
      <c r="Q711" s="190">
        <v>2000</v>
      </c>
      <c r="T711" s="190" t="s">
        <v>6148</v>
      </c>
      <c r="U711" s="190" t="s">
        <v>6148</v>
      </c>
      <c r="V711" s="190" t="s">
        <v>6148</v>
      </c>
      <c r="W711" s="190" t="s">
        <v>6148</v>
      </c>
      <c r="X711" s="190" t="s">
        <v>6149</v>
      </c>
    </row>
    <row r="712" spans="1:24" ht="17.25" customHeight="1" x14ac:dyDescent="0.2">
      <c r="A712" s="190">
        <v>811076</v>
      </c>
      <c r="B712" s="190" t="s">
        <v>5146</v>
      </c>
      <c r="C712" s="190" t="s">
        <v>548</v>
      </c>
      <c r="D712" s="190" t="s">
        <v>203</v>
      </c>
      <c r="E712" s="190" t="s">
        <v>143</v>
      </c>
      <c r="F712" s="193">
        <v>35084</v>
      </c>
      <c r="G712" s="190" t="s">
        <v>244</v>
      </c>
      <c r="H712" s="190" t="s">
        <v>824</v>
      </c>
      <c r="I712" s="190" t="s">
        <v>58</v>
      </c>
      <c r="Q712" s="190">
        <v>2000</v>
      </c>
      <c r="T712" s="190" t="s">
        <v>6148</v>
      </c>
      <c r="U712" s="190" t="s">
        <v>6148</v>
      </c>
      <c r="V712" s="190" t="s">
        <v>6148</v>
      </c>
      <c r="W712" s="190" t="s">
        <v>6148</v>
      </c>
      <c r="X712" s="190" t="s">
        <v>6149</v>
      </c>
    </row>
    <row r="713" spans="1:24" ht="17.25" customHeight="1" x14ac:dyDescent="0.2">
      <c r="A713" s="190">
        <v>805689</v>
      </c>
      <c r="B713" s="190" t="s">
        <v>4298</v>
      </c>
      <c r="C713" s="190" t="s">
        <v>61</v>
      </c>
      <c r="D713" s="190" t="s">
        <v>3563</v>
      </c>
      <c r="E713" s="190" t="s">
        <v>143</v>
      </c>
      <c r="F713" s="193">
        <v>35125</v>
      </c>
      <c r="G713" s="190" t="s">
        <v>1166</v>
      </c>
      <c r="H713" s="190" t="s">
        <v>824</v>
      </c>
      <c r="I713" s="190" t="s">
        <v>58</v>
      </c>
      <c r="Q713" s="190">
        <v>2000</v>
      </c>
      <c r="T713" s="190" t="s">
        <v>6148</v>
      </c>
      <c r="U713" s="190" t="s">
        <v>6148</v>
      </c>
      <c r="V713" s="190" t="s">
        <v>6148</v>
      </c>
      <c r="W713" s="190" t="s">
        <v>6148</v>
      </c>
      <c r="X713" s="190" t="s">
        <v>6149</v>
      </c>
    </row>
    <row r="714" spans="1:24" ht="17.25" customHeight="1" x14ac:dyDescent="0.2">
      <c r="A714" s="190">
        <v>811616</v>
      </c>
      <c r="B714" s="190" t="s">
        <v>5475</v>
      </c>
      <c r="C714" s="190" t="s">
        <v>6096</v>
      </c>
      <c r="D714" s="190" t="s">
        <v>6097</v>
      </c>
      <c r="E714" s="190" t="s">
        <v>143</v>
      </c>
      <c r="F714" s="193">
        <v>35144</v>
      </c>
      <c r="G714" s="190" t="s">
        <v>246</v>
      </c>
      <c r="H714" s="190" t="s">
        <v>824</v>
      </c>
      <c r="I714" s="190" t="s">
        <v>58</v>
      </c>
      <c r="Q714" s="190">
        <v>2000</v>
      </c>
      <c r="T714" s="190" t="s">
        <v>6148</v>
      </c>
      <c r="U714" s="190" t="s">
        <v>6148</v>
      </c>
      <c r="V714" s="190" t="s">
        <v>6148</v>
      </c>
      <c r="W714" s="190" t="s">
        <v>6148</v>
      </c>
      <c r="X714" s="190" t="s">
        <v>6149</v>
      </c>
    </row>
    <row r="715" spans="1:24" ht="17.25" customHeight="1" x14ac:dyDescent="0.2">
      <c r="A715" s="190">
        <v>811606</v>
      </c>
      <c r="B715" s="190" t="s">
        <v>5470</v>
      </c>
      <c r="C715" s="190" t="s">
        <v>75</v>
      </c>
      <c r="D715" s="190" t="s">
        <v>470</v>
      </c>
      <c r="E715" s="190" t="s">
        <v>143</v>
      </c>
      <c r="F715" s="193">
        <v>35222</v>
      </c>
      <c r="G715" s="190" t="s">
        <v>244</v>
      </c>
      <c r="H715" s="190" t="s">
        <v>824</v>
      </c>
      <c r="I715" s="190" t="s">
        <v>58</v>
      </c>
      <c r="Q715" s="190">
        <v>2000</v>
      </c>
      <c r="T715" s="190" t="s">
        <v>6148</v>
      </c>
      <c r="U715" s="190" t="s">
        <v>6148</v>
      </c>
      <c r="V715" s="190" t="s">
        <v>6148</v>
      </c>
      <c r="W715" s="190" t="s">
        <v>6148</v>
      </c>
      <c r="X715" s="190" t="s">
        <v>6149</v>
      </c>
    </row>
    <row r="716" spans="1:24" ht="17.25" customHeight="1" x14ac:dyDescent="0.2">
      <c r="A716" s="190">
        <v>811125</v>
      </c>
      <c r="B716" s="190" t="s">
        <v>5176</v>
      </c>
      <c r="C716" s="190" t="s">
        <v>970</v>
      </c>
      <c r="D716" s="190" t="s">
        <v>178</v>
      </c>
      <c r="E716" s="190" t="s">
        <v>143</v>
      </c>
      <c r="F716" s="193">
        <v>35431</v>
      </c>
      <c r="G716" s="190" t="s">
        <v>944</v>
      </c>
      <c r="H716" s="190" t="s">
        <v>825</v>
      </c>
      <c r="I716" s="190" t="s">
        <v>58</v>
      </c>
      <c r="Q716" s="190">
        <v>2000</v>
      </c>
      <c r="T716" s="190" t="s">
        <v>6148</v>
      </c>
      <c r="U716" s="190" t="s">
        <v>6148</v>
      </c>
      <c r="V716" s="190" t="s">
        <v>6148</v>
      </c>
      <c r="W716" s="190" t="s">
        <v>6148</v>
      </c>
      <c r="X716" s="190" t="s">
        <v>6149</v>
      </c>
    </row>
    <row r="717" spans="1:24" ht="17.25" customHeight="1" x14ac:dyDescent="0.2">
      <c r="A717" s="190">
        <v>811046</v>
      </c>
      <c r="B717" s="190" t="s">
        <v>5129</v>
      </c>
      <c r="C717" s="190" t="s">
        <v>92</v>
      </c>
      <c r="D717" s="190" t="s">
        <v>216</v>
      </c>
      <c r="E717" s="190" t="s">
        <v>143</v>
      </c>
      <c r="F717" s="193">
        <v>35515</v>
      </c>
      <c r="G717" s="190" t="s">
        <v>6001</v>
      </c>
      <c r="H717" s="190" t="s">
        <v>824</v>
      </c>
      <c r="I717" s="190" t="s">
        <v>58</v>
      </c>
      <c r="Q717" s="190">
        <v>2000</v>
      </c>
      <c r="T717" s="190" t="s">
        <v>6148</v>
      </c>
      <c r="U717" s="190" t="s">
        <v>6148</v>
      </c>
      <c r="V717" s="190" t="s">
        <v>6148</v>
      </c>
      <c r="W717" s="190" t="s">
        <v>6148</v>
      </c>
      <c r="X717" s="190" t="s">
        <v>6149</v>
      </c>
    </row>
    <row r="718" spans="1:24" ht="17.25" customHeight="1" x14ac:dyDescent="0.2">
      <c r="A718" s="190">
        <v>810209</v>
      </c>
      <c r="B718" s="190" t="s">
        <v>4889</v>
      </c>
      <c r="C718" s="190" t="s">
        <v>5930</v>
      </c>
      <c r="D718" s="190" t="s">
        <v>331</v>
      </c>
      <c r="E718" s="190" t="s">
        <v>143</v>
      </c>
      <c r="F718" s="193">
        <v>35591</v>
      </c>
      <c r="G718" s="190" t="s">
        <v>244</v>
      </c>
      <c r="H718" s="190" t="s">
        <v>824</v>
      </c>
      <c r="I718" s="190" t="s">
        <v>58</v>
      </c>
      <c r="Q718" s="190">
        <v>2000</v>
      </c>
      <c r="T718" s="190" t="s">
        <v>6148</v>
      </c>
      <c r="U718" s="190" t="s">
        <v>6148</v>
      </c>
      <c r="V718" s="190" t="s">
        <v>6148</v>
      </c>
      <c r="W718" s="190" t="s">
        <v>6148</v>
      </c>
      <c r="X718" s="190" t="s">
        <v>6149</v>
      </c>
    </row>
    <row r="719" spans="1:24" ht="17.25" customHeight="1" x14ac:dyDescent="0.2">
      <c r="A719" s="190">
        <v>811288</v>
      </c>
      <c r="B719" s="190" t="s">
        <v>5277</v>
      </c>
      <c r="C719" s="190" t="s">
        <v>63</v>
      </c>
      <c r="D719" s="190" t="s">
        <v>196</v>
      </c>
      <c r="E719" s="190" t="s">
        <v>143</v>
      </c>
      <c r="F719" s="193">
        <v>35643</v>
      </c>
      <c r="G719" s="190" t="s">
        <v>1005</v>
      </c>
      <c r="H719" s="190" t="s">
        <v>824</v>
      </c>
      <c r="I719" s="190" t="s">
        <v>58</v>
      </c>
      <c r="Q719" s="190">
        <v>2000</v>
      </c>
      <c r="T719" s="190" t="s">
        <v>6148</v>
      </c>
      <c r="U719" s="190" t="s">
        <v>6148</v>
      </c>
      <c r="V719" s="190" t="s">
        <v>6148</v>
      </c>
      <c r="W719" s="190" t="s">
        <v>6148</v>
      </c>
      <c r="X719" s="190" t="s">
        <v>6149</v>
      </c>
    </row>
    <row r="720" spans="1:24" ht="17.25" customHeight="1" x14ac:dyDescent="0.2">
      <c r="A720" s="190">
        <v>811702</v>
      </c>
      <c r="B720" s="190" t="s">
        <v>5530</v>
      </c>
      <c r="C720" s="190" t="s">
        <v>5709</v>
      </c>
      <c r="D720" s="190" t="s">
        <v>162</v>
      </c>
      <c r="E720" s="190" t="s">
        <v>143</v>
      </c>
      <c r="F720" s="193">
        <v>35765</v>
      </c>
      <c r="G720" s="190" t="s">
        <v>244</v>
      </c>
      <c r="H720" s="190" t="s">
        <v>824</v>
      </c>
      <c r="I720" s="190" t="s">
        <v>58</v>
      </c>
      <c r="Q720" s="190">
        <v>2000</v>
      </c>
      <c r="T720" s="190" t="s">
        <v>6148</v>
      </c>
      <c r="U720" s="190" t="s">
        <v>6148</v>
      </c>
      <c r="V720" s="190" t="s">
        <v>6148</v>
      </c>
      <c r="W720" s="190" t="s">
        <v>6148</v>
      </c>
      <c r="X720" s="190" t="s">
        <v>6149</v>
      </c>
    </row>
    <row r="721" spans="1:24" ht="17.25" customHeight="1" x14ac:dyDescent="0.2">
      <c r="A721" s="190">
        <v>811135</v>
      </c>
      <c r="B721" s="190" t="s">
        <v>5184</v>
      </c>
      <c r="C721" s="190" t="s">
        <v>6015</v>
      </c>
      <c r="D721" s="190" t="s">
        <v>519</v>
      </c>
      <c r="E721" s="190" t="s">
        <v>143</v>
      </c>
      <c r="F721" s="193">
        <v>35820</v>
      </c>
      <c r="G721" s="190" t="s">
        <v>250</v>
      </c>
      <c r="H721" s="190" t="s">
        <v>824</v>
      </c>
      <c r="I721" s="190" t="s">
        <v>58</v>
      </c>
      <c r="Q721" s="190">
        <v>2000</v>
      </c>
      <c r="T721" s="190" t="s">
        <v>6148</v>
      </c>
      <c r="U721" s="190" t="s">
        <v>6148</v>
      </c>
      <c r="V721" s="190" t="s">
        <v>6148</v>
      </c>
      <c r="W721" s="190" t="s">
        <v>6148</v>
      </c>
      <c r="X721" s="190" t="s">
        <v>6149</v>
      </c>
    </row>
    <row r="722" spans="1:24" ht="17.25" customHeight="1" x14ac:dyDescent="0.2">
      <c r="A722" s="190">
        <v>811790</v>
      </c>
      <c r="B722" s="190" t="s">
        <v>5589</v>
      </c>
      <c r="C722" s="190" t="s">
        <v>63</v>
      </c>
      <c r="D722" s="190" t="s">
        <v>6139</v>
      </c>
      <c r="E722" s="190" t="s">
        <v>143</v>
      </c>
      <c r="F722" s="193">
        <v>35823</v>
      </c>
      <c r="G722" s="190" t="s">
        <v>244</v>
      </c>
      <c r="H722" s="190" t="s">
        <v>824</v>
      </c>
      <c r="I722" s="190" t="s">
        <v>58</v>
      </c>
      <c r="Q722" s="190">
        <v>2000</v>
      </c>
      <c r="T722" s="190" t="s">
        <v>6148</v>
      </c>
      <c r="U722" s="190" t="s">
        <v>6148</v>
      </c>
      <c r="V722" s="190" t="s">
        <v>6148</v>
      </c>
      <c r="W722" s="190" t="s">
        <v>6148</v>
      </c>
      <c r="X722" s="190" t="s">
        <v>6149</v>
      </c>
    </row>
    <row r="723" spans="1:24" ht="17.25" customHeight="1" x14ac:dyDescent="0.2">
      <c r="A723" s="190">
        <v>806887</v>
      </c>
      <c r="B723" s="190" t="s">
        <v>4373</v>
      </c>
      <c r="C723" s="190" t="s">
        <v>403</v>
      </c>
      <c r="D723" s="190" t="s">
        <v>378</v>
      </c>
      <c r="E723" s="190" t="s">
        <v>143</v>
      </c>
      <c r="F723" s="193">
        <v>35855</v>
      </c>
      <c r="G723" s="190" t="s">
        <v>244</v>
      </c>
      <c r="H723" s="190" t="s">
        <v>824</v>
      </c>
      <c r="I723" s="190" t="s">
        <v>58</v>
      </c>
      <c r="Q723" s="190">
        <v>2000</v>
      </c>
      <c r="T723" s="190" t="s">
        <v>6148</v>
      </c>
      <c r="U723" s="190" t="s">
        <v>6148</v>
      </c>
      <c r="V723" s="190" t="s">
        <v>6148</v>
      </c>
      <c r="W723" s="190" t="s">
        <v>6148</v>
      </c>
      <c r="X723" s="190" t="s">
        <v>6149</v>
      </c>
    </row>
    <row r="724" spans="1:24" ht="17.25" customHeight="1" x14ac:dyDescent="0.2">
      <c r="A724" s="190">
        <v>806725</v>
      </c>
      <c r="B724" s="190" t="s">
        <v>4355</v>
      </c>
      <c r="C724" s="190" t="s">
        <v>97</v>
      </c>
      <c r="D724" s="190" t="s">
        <v>158</v>
      </c>
      <c r="E724" s="190" t="s">
        <v>143</v>
      </c>
      <c r="F724" s="193">
        <v>35916</v>
      </c>
      <c r="G724" s="190" t="s">
        <v>244</v>
      </c>
      <c r="H724" s="190" t="s">
        <v>824</v>
      </c>
      <c r="I724" s="190" t="s">
        <v>58</v>
      </c>
      <c r="Q724" s="190">
        <v>2000</v>
      </c>
      <c r="T724" s="190" t="s">
        <v>6148</v>
      </c>
      <c r="U724" s="190" t="s">
        <v>6148</v>
      </c>
      <c r="V724" s="190" t="s">
        <v>6148</v>
      </c>
      <c r="W724" s="190" t="s">
        <v>6148</v>
      </c>
      <c r="X724" s="190" t="s">
        <v>6149</v>
      </c>
    </row>
    <row r="725" spans="1:24" ht="17.25" customHeight="1" x14ac:dyDescent="0.2">
      <c r="A725" s="190">
        <v>810464</v>
      </c>
      <c r="B725" s="190" t="s">
        <v>4943</v>
      </c>
      <c r="C725" s="190" t="s">
        <v>66</v>
      </c>
      <c r="D725" s="190" t="s">
        <v>1201</v>
      </c>
      <c r="E725" s="190" t="s">
        <v>143</v>
      </c>
      <c r="F725" s="193">
        <v>35963</v>
      </c>
      <c r="G725" s="190" t="s">
        <v>244</v>
      </c>
      <c r="H725" s="190" t="s">
        <v>824</v>
      </c>
      <c r="I725" s="190" t="s">
        <v>58</v>
      </c>
      <c r="Q725" s="190">
        <v>2000</v>
      </c>
      <c r="T725" s="190" t="s">
        <v>6148</v>
      </c>
      <c r="U725" s="190" t="s">
        <v>6148</v>
      </c>
      <c r="V725" s="190" t="s">
        <v>6148</v>
      </c>
      <c r="W725" s="190" t="s">
        <v>6148</v>
      </c>
      <c r="X725" s="190" t="s">
        <v>6149</v>
      </c>
    </row>
    <row r="726" spans="1:24" ht="17.25" customHeight="1" x14ac:dyDescent="0.2">
      <c r="A726" s="190">
        <v>808291</v>
      </c>
      <c r="B726" s="190" t="s">
        <v>4534</v>
      </c>
      <c r="C726" s="190" t="s">
        <v>61</v>
      </c>
      <c r="D726" s="190" t="s">
        <v>569</v>
      </c>
      <c r="E726" s="190" t="s">
        <v>143</v>
      </c>
      <c r="F726" s="193">
        <v>35974</v>
      </c>
      <c r="G726" s="190" t="s">
        <v>244</v>
      </c>
      <c r="H726" s="190" t="s">
        <v>824</v>
      </c>
      <c r="I726" s="190" t="s">
        <v>58</v>
      </c>
      <c r="Q726" s="190">
        <v>2000</v>
      </c>
      <c r="T726" s="190" t="s">
        <v>6148</v>
      </c>
      <c r="U726" s="190" t="s">
        <v>6148</v>
      </c>
      <c r="V726" s="190" t="s">
        <v>6148</v>
      </c>
      <c r="W726" s="190" t="s">
        <v>6148</v>
      </c>
      <c r="X726" s="190" t="s">
        <v>6149</v>
      </c>
    </row>
    <row r="727" spans="1:24" ht="17.25" customHeight="1" x14ac:dyDescent="0.2">
      <c r="A727" s="190">
        <v>811625</v>
      </c>
      <c r="B727" s="190" t="s">
        <v>5483</v>
      </c>
      <c r="C727" s="190" t="s">
        <v>496</v>
      </c>
      <c r="D727" s="190" t="s">
        <v>3940</v>
      </c>
      <c r="E727" s="190" t="s">
        <v>143</v>
      </c>
      <c r="F727" s="193">
        <v>35992</v>
      </c>
      <c r="G727" s="190" t="s">
        <v>249</v>
      </c>
      <c r="H727" s="190" t="s">
        <v>824</v>
      </c>
      <c r="I727" s="190" t="s">
        <v>58</v>
      </c>
      <c r="Q727" s="190">
        <v>2000</v>
      </c>
      <c r="T727" s="190" t="s">
        <v>6148</v>
      </c>
      <c r="U727" s="190" t="s">
        <v>6148</v>
      </c>
      <c r="V727" s="190" t="s">
        <v>6148</v>
      </c>
      <c r="W727" s="190" t="s">
        <v>6148</v>
      </c>
      <c r="X727" s="190" t="s">
        <v>6149</v>
      </c>
    </row>
    <row r="728" spans="1:24" ht="17.25" customHeight="1" x14ac:dyDescent="0.2">
      <c r="A728" s="190">
        <v>807083</v>
      </c>
      <c r="B728" s="190" t="s">
        <v>4400</v>
      </c>
      <c r="C728" s="190" t="s">
        <v>2119</v>
      </c>
      <c r="D728" s="190" t="s">
        <v>470</v>
      </c>
      <c r="E728" s="190" t="s">
        <v>143</v>
      </c>
      <c r="F728" s="193">
        <v>36055</v>
      </c>
      <c r="G728" s="190" t="s">
        <v>244</v>
      </c>
      <c r="H728" s="190" t="s">
        <v>824</v>
      </c>
      <c r="I728" s="190" t="s">
        <v>58</v>
      </c>
      <c r="Q728" s="190">
        <v>2000</v>
      </c>
      <c r="T728" s="190" t="s">
        <v>6148</v>
      </c>
      <c r="U728" s="190" t="s">
        <v>6148</v>
      </c>
      <c r="V728" s="190" t="s">
        <v>6148</v>
      </c>
      <c r="W728" s="190" t="s">
        <v>6148</v>
      </c>
      <c r="X728" s="190" t="s">
        <v>6149</v>
      </c>
    </row>
    <row r="729" spans="1:24" ht="17.25" customHeight="1" x14ac:dyDescent="0.2">
      <c r="A729" s="190">
        <v>808103</v>
      </c>
      <c r="B729" s="190" t="s">
        <v>4516</v>
      </c>
      <c r="C729" s="190" t="s">
        <v>348</v>
      </c>
      <c r="D729" s="190" t="s">
        <v>187</v>
      </c>
      <c r="E729" s="190" t="s">
        <v>143</v>
      </c>
      <c r="F729" s="193">
        <v>36073</v>
      </c>
      <c r="G729" s="190" t="s">
        <v>244</v>
      </c>
      <c r="H729" s="190" t="s">
        <v>824</v>
      </c>
      <c r="I729" s="190" t="s">
        <v>58</v>
      </c>
      <c r="Q729" s="190">
        <v>2000</v>
      </c>
      <c r="T729" s="190" t="s">
        <v>6148</v>
      </c>
      <c r="U729" s="190" t="s">
        <v>6148</v>
      </c>
      <c r="V729" s="190" t="s">
        <v>6148</v>
      </c>
      <c r="W729" s="190" t="s">
        <v>6148</v>
      </c>
      <c r="X729" s="190" t="s">
        <v>6149</v>
      </c>
    </row>
    <row r="730" spans="1:24" ht="17.25" customHeight="1" x14ac:dyDescent="0.2">
      <c r="A730" s="190">
        <v>807139</v>
      </c>
      <c r="B730" s="190" t="s">
        <v>4406</v>
      </c>
      <c r="C730" s="190" t="s">
        <v>3812</v>
      </c>
      <c r="D730" s="190" t="s">
        <v>5660</v>
      </c>
      <c r="E730" s="190" t="s">
        <v>143</v>
      </c>
      <c r="F730" s="193">
        <v>36161</v>
      </c>
      <c r="G730" s="190" t="s">
        <v>827</v>
      </c>
      <c r="H730" s="190" t="s">
        <v>824</v>
      </c>
      <c r="I730" s="190" t="s">
        <v>58</v>
      </c>
      <c r="Q730" s="190">
        <v>2000</v>
      </c>
      <c r="T730" s="190" t="s">
        <v>6148</v>
      </c>
      <c r="U730" s="190" t="s">
        <v>6148</v>
      </c>
      <c r="V730" s="190" t="s">
        <v>6148</v>
      </c>
      <c r="W730" s="190" t="s">
        <v>6148</v>
      </c>
      <c r="X730" s="190" t="s">
        <v>6149</v>
      </c>
    </row>
    <row r="731" spans="1:24" ht="17.25" customHeight="1" x14ac:dyDescent="0.2">
      <c r="A731" s="190">
        <v>807085</v>
      </c>
      <c r="B731" s="190" t="s">
        <v>4401</v>
      </c>
      <c r="C731" s="190" t="s">
        <v>63</v>
      </c>
      <c r="D731" s="190" t="s">
        <v>179</v>
      </c>
      <c r="E731" s="190" t="s">
        <v>143</v>
      </c>
      <c r="F731" s="193">
        <v>36186</v>
      </c>
      <c r="G731" s="190" t="s">
        <v>244</v>
      </c>
      <c r="H731" s="190" t="s">
        <v>824</v>
      </c>
      <c r="I731" s="190" t="s">
        <v>58</v>
      </c>
      <c r="Q731" s="190">
        <v>2000</v>
      </c>
      <c r="T731" s="190" t="s">
        <v>6148</v>
      </c>
      <c r="U731" s="190" t="s">
        <v>6148</v>
      </c>
      <c r="V731" s="190" t="s">
        <v>6148</v>
      </c>
      <c r="W731" s="190" t="s">
        <v>6148</v>
      </c>
      <c r="X731" s="190" t="s">
        <v>6149</v>
      </c>
    </row>
    <row r="732" spans="1:24" ht="17.25" customHeight="1" x14ac:dyDescent="0.2">
      <c r="A732" s="190">
        <v>809764</v>
      </c>
      <c r="B732" s="190" t="s">
        <v>4782</v>
      </c>
      <c r="C732" s="190" t="s">
        <v>361</v>
      </c>
      <c r="D732" s="190" t="s">
        <v>177</v>
      </c>
      <c r="E732" s="190" t="s">
        <v>143</v>
      </c>
      <c r="F732" s="193">
        <v>36245</v>
      </c>
      <c r="G732" s="190" t="s">
        <v>1289</v>
      </c>
      <c r="H732" s="190" t="s">
        <v>824</v>
      </c>
      <c r="I732" s="190" t="s">
        <v>58</v>
      </c>
      <c r="Q732" s="190">
        <v>2000</v>
      </c>
      <c r="T732" s="190" t="s">
        <v>6148</v>
      </c>
      <c r="U732" s="190" t="s">
        <v>6148</v>
      </c>
      <c r="V732" s="190" t="s">
        <v>6148</v>
      </c>
      <c r="W732" s="190" t="s">
        <v>6148</v>
      </c>
      <c r="X732" s="190" t="s">
        <v>6149</v>
      </c>
    </row>
    <row r="733" spans="1:24" ht="17.25" customHeight="1" x14ac:dyDescent="0.2">
      <c r="A733" s="190">
        <v>809059</v>
      </c>
      <c r="B733" s="190" t="s">
        <v>4667</v>
      </c>
      <c r="C733" s="190" t="s">
        <v>5871</v>
      </c>
      <c r="D733" s="190" t="s">
        <v>312</v>
      </c>
      <c r="E733" s="190" t="s">
        <v>143</v>
      </c>
      <c r="F733" s="193">
        <v>36380</v>
      </c>
      <c r="G733" s="190" t="s">
        <v>244</v>
      </c>
      <c r="H733" s="190" t="s">
        <v>824</v>
      </c>
      <c r="I733" s="190" t="s">
        <v>58</v>
      </c>
      <c r="Q733" s="190">
        <v>2000</v>
      </c>
      <c r="T733" s="190" t="s">
        <v>6148</v>
      </c>
      <c r="U733" s="190" t="s">
        <v>6148</v>
      </c>
      <c r="V733" s="190" t="s">
        <v>6148</v>
      </c>
      <c r="W733" s="190" t="s">
        <v>6148</v>
      </c>
      <c r="X733" s="190" t="s">
        <v>6149</v>
      </c>
    </row>
    <row r="734" spans="1:24" ht="17.25" customHeight="1" x14ac:dyDescent="0.2">
      <c r="A734" s="190">
        <v>808954</v>
      </c>
      <c r="B734" s="190" t="s">
        <v>4647</v>
      </c>
      <c r="C734" s="190" t="s">
        <v>226</v>
      </c>
      <c r="D734" s="190" t="s">
        <v>642</v>
      </c>
      <c r="E734" s="190" t="s">
        <v>143</v>
      </c>
      <c r="F734" s="193">
        <v>36465</v>
      </c>
      <c r="G734" s="190" t="s">
        <v>244</v>
      </c>
      <c r="H734" s="190" t="s">
        <v>824</v>
      </c>
      <c r="I734" s="190" t="s">
        <v>58</v>
      </c>
      <c r="Q734" s="190">
        <v>2000</v>
      </c>
      <c r="T734" s="190" t="s">
        <v>6148</v>
      </c>
      <c r="U734" s="190" t="s">
        <v>6148</v>
      </c>
      <c r="V734" s="190" t="s">
        <v>6148</v>
      </c>
      <c r="W734" s="190" t="s">
        <v>6148</v>
      </c>
      <c r="X734" s="190" t="s">
        <v>6149</v>
      </c>
    </row>
    <row r="735" spans="1:24" ht="17.25" customHeight="1" x14ac:dyDescent="0.2">
      <c r="A735" s="190">
        <v>800428</v>
      </c>
      <c r="B735" s="190" t="s">
        <v>4143</v>
      </c>
      <c r="C735" s="190" t="s">
        <v>1061</v>
      </c>
      <c r="D735" s="190" t="s">
        <v>5637</v>
      </c>
      <c r="E735" s="190" t="s">
        <v>142</v>
      </c>
      <c r="F735" s="193">
        <v>25079</v>
      </c>
      <c r="G735" s="190" t="s">
        <v>244</v>
      </c>
      <c r="H735" s="190" t="s">
        <v>824</v>
      </c>
      <c r="I735" s="190" t="s">
        <v>58</v>
      </c>
      <c r="Q735" s="190">
        <v>2000</v>
      </c>
      <c r="T735" s="190" t="s">
        <v>6148</v>
      </c>
      <c r="U735" s="190" t="s">
        <v>6148</v>
      </c>
      <c r="V735" s="190" t="s">
        <v>6148</v>
      </c>
      <c r="W735" s="190" t="s">
        <v>6148</v>
      </c>
      <c r="X735" s="190" t="s">
        <v>6149</v>
      </c>
    </row>
    <row r="736" spans="1:24" ht="17.25" customHeight="1" x14ac:dyDescent="0.2">
      <c r="A736" s="190">
        <v>811348</v>
      </c>
      <c r="B736" s="190" t="s">
        <v>5312</v>
      </c>
      <c r="C736" s="190" t="s">
        <v>358</v>
      </c>
      <c r="D736" s="190" t="s">
        <v>331</v>
      </c>
      <c r="E736" s="190" t="s">
        <v>142</v>
      </c>
      <c r="F736" s="193">
        <v>25569</v>
      </c>
      <c r="G736" s="190" t="s">
        <v>1004</v>
      </c>
      <c r="H736" s="190" t="s">
        <v>824</v>
      </c>
      <c r="I736" s="190" t="s">
        <v>58</v>
      </c>
      <c r="Q736" s="190">
        <v>2000</v>
      </c>
      <c r="T736" s="190" t="s">
        <v>6148</v>
      </c>
      <c r="U736" s="190" t="s">
        <v>6148</v>
      </c>
      <c r="V736" s="190" t="s">
        <v>6148</v>
      </c>
      <c r="W736" s="190" t="s">
        <v>6148</v>
      </c>
      <c r="X736" s="190" t="s">
        <v>6149</v>
      </c>
    </row>
    <row r="737" spans="1:24" ht="17.25" customHeight="1" x14ac:dyDescent="0.2">
      <c r="A737" s="190">
        <v>811372</v>
      </c>
      <c r="B737" s="190" t="s">
        <v>5327</v>
      </c>
      <c r="C737" s="190" t="s">
        <v>57</v>
      </c>
      <c r="D737" s="190" t="s">
        <v>6049</v>
      </c>
      <c r="E737" s="190" t="s">
        <v>142</v>
      </c>
      <c r="F737" s="193">
        <v>27930</v>
      </c>
      <c r="G737" s="190" t="s">
        <v>244</v>
      </c>
      <c r="H737" s="190" t="s">
        <v>824</v>
      </c>
      <c r="I737" s="190" t="s">
        <v>58</v>
      </c>
      <c r="Q737" s="190">
        <v>2000</v>
      </c>
      <c r="T737" s="190" t="s">
        <v>6148</v>
      </c>
      <c r="U737" s="190" t="s">
        <v>6148</v>
      </c>
      <c r="V737" s="190" t="s">
        <v>6148</v>
      </c>
      <c r="W737" s="190" t="s">
        <v>6148</v>
      </c>
      <c r="X737" s="190" t="s">
        <v>6149</v>
      </c>
    </row>
    <row r="738" spans="1:24" ht="17.25" customHeight="1" x14ac:dyDescent="0.2">
      <c r="A738" s="190">
        <v>806206</v>
      </c>
      <c r="B738" s="190" t="s">
        <v>4329</v>
      </c>
      <c r="C738" s="190" t="s">
        <v>541</v>
      </c>
      <c r="D738" s="190" t="s">
        <v>402</v>
      </c>
      <c r="E738" s="190" t="s">
        <v>142</v>
      </c>
      <c r="F738" s="193">
        <v>29491</v>
      </c>
      <c r="G738" s="190" t="s">
        <v>244</v>
      </c>
      <c r="H738" s="190" t="s">
        <v>824</v>
      </c>
      <c r="I738" s="190" t="s">
        <v>58</v>
      </c>
      <c r="Q738" s="190">
        <v>2000</v>
      </c>
      <c r="T738" s="190" t="s">
        <v>6148</v>
      </c>
      <c r="U738" s="190" t="s">
        <v>6148</v>
      </c>
      <c r="V738" s="190" t="s">
        <v>6148</v>
      </c>
      <c r="W738" s="190" t="s">
        <v>6148</v>
      </c>
      <c r="X738" s="190" t="s">
        <v>6149</v>
      </c>
    </row>
    <row r="739" spans="1:24" ht="17.25" customHeight="1" x14ac:dyDescent="0.2">
      <c r="A739" s="190">
        <v>810175</v>
      </c>
      <c r="B739" s="190" t="s">
        <v>4879</v>
      </c>
      <c r="C739" s="190" t="s">
        <v>310</v>
      </c>
      <c r="D739" s="190" t="s">
        <v>1136</v>
      </c>
      <c r="E739" s="190" t="s">
        <v>142</v>
      </c>
      <c r="F739" s="193">
        <v>30317</v>
      </c>
      <c r="G739" s="190" t="s">
        <v>244</v>
      </c>
      <c r="H739" s="190" t="s">
        <v>824</v>
      </c>
      <c r="I739" s="190" t="s">
        <v>58</v>
      </c>
      <c r="Q739" s="190">
        <v>2000</v>
      </c>
      <c r="T739" s="190" t="s">
        <v>6148</v>
      </c>
      <c r="U739" s="190" t="s">
        <v>6148</v>
      </c>
      <c r="V739" s="190" t="s">
        <v>6148</v>
      </c>
      <c r="W739" s="190" t="s">
        <v>6148</v>
      </c>
      <c r="X739" s="190" t="s">
        <v>6149</v>
      </c>
    </row>
    <row r="740" spans="1:24" ht="17.25" customHeight="1" x14ac:dyDescent="0.2">
      <c r="A740" s="190">
        <v>811110</v>
      </c>
      <c r="B740" s="190" t="s">
        <v>5165</v>
      </c>
      <c r="C740" s="190" t="s">
        <v>523</v>
      </c>
      <c r="D740" s="190" t="s">
        <v>331</v>
      </c>
      <c r="E740" s="190" t="s">
        <v>142</v>
      </c>
      <c r="F740" s="193">
        <v>31048</v>
      </c>
      <c r="G740" s="190" t="s">
        <v>1054</v>
      </c>
      <c r="H740" s="190" t="s">
        <v>824</v>
      </c>
      <c r="I740" s="190" t="s">
        <v>58</v>
      </c>
      <c r="Q740" s="190">
        <v>2000</v>
      </c>
      <c r="T740" s="190" t="s">
        <v>6148</v>
      </c>
      <c r="U740" s="190" t="s">
        <v>6148</v>
      </c>
      <c r="V740" s="190" t="s">
        <v>6148</v>
      </c>
      <c r="W740" s="190" t="s">
        <v>6148</v>
      </c>
      <c r="X740" s="190" t="s">
        <v>6149</v>
      </c>
    </row>
    <row r="741" spans="1:24" ht="17.25" customHeight="1" x14ac:dyDescent="0.2">
      <c r="A741" s="190">
        <v>811497</v>
      </c>
      <c r="B741" s="190" t="s">
        <v>5400</v>
      </c>
      <c r="C741" s="190" t="s">
        <v>83</v>
      </c>
      <c r="D741" s="190" t="s">
        <v>5687</v>
      </c>
      <c r="E741" s="190" t="s">
        <v>142</v>
      </c>
      <c r="F741" s="193">
        <v>31051</v>
      </c>
      <c r="G741" s="190" t="s">
        <v>1093</v>
      </c>
      <c r="H741" s="190" t="s">
        <v>824</v>
      </c>
      <c r="I741" s="190" t="s">
        <v>58</v>
      </c>
      <c r="Q741" s="190">
        <v>2000</v>
      </c>
      <c r="T741" s="190" t="s">
        <v>6148</v>
      </c>
      <c r="U741" s="190" t="s">
        <v>6148</v>
      </c>
      <c r="V741" s="190" t="s">
        <v>6148</v>
      </c>
      <c r="W741" s="190" t="s">
        <v>6148</v>
      </c>
      <c r="X741" s="190" t="s">
        <v>6149</v>
      </c>
    </row>
    <row r="742" spans="1:24" ht="17.25" customHeight="1" x14ac:dyDescent="0.2">
      <c r="A742" s="190">
        <v>801130</v>
      </c>
      <c r="B742" s="190" t="s">
        <v>4154</v>
      </c>
      <c r="C742" s="190" t="s">
        <v>3622</v>
      </c>
      <c r="D742" s="190" t="s">
        <v>5721</v>
      </c>
      <c r="E742" s="190" t="s">
        <v>142</v>
      </c>
      <c r="F742" s="193">
        <v>31301</v>
      </c>
      <c r="G742" s="190" t="s">
        <v>1128</v>
      </c>
      <c r="H742" s="190" t="s">
        <v>824</v>
      </c>
      <c r="I742" s="190" t="s">
        <v>58</v>
      </c>
      <c r="Q742" s="190">
        <v>2000</v>
      </c>
      <c r="T742" s="190" t="s">
        <v>6148</v>
      </c>
      <c r="U742" s="190" t="s">
        <v>6148</v>
      </c>
      <c r="V742" s="190" t="s">
        <v>6148</v>
      </c>
      <c r="W742" s="190" t="s">
        <v>6148</v>
      </c>
      <c r="X742" s="190" t="s">
        <v>6149</v>
      </c>
    </row>
    <row r="743" spans="1:24" ht="17.25" customHeight="1" x14ac:dyDescent="0.2">
      <c r="A743" s="190">
        <v>801617</v>
      </c>
      <c r="B743" s="190" t="s">
        <v>4160</v>
      </c>
      <c r="C743" s="190" t="s">
        <v>361</v>
      </c>
      <c r="D743" s="190" t="s">
        <v>201</v>
      </c>
      <c r="E743" s="190" t="s">
        <v>142</v>
      </c>
      <c r="F743" s="193">
        <v>31413</v>
      </c>
      <c r="G743" s="190" t="s">
        <v>244</v>
      </c>
      <c r="H743" s="190" t="s">
        <v>824</v>
      </c>
      <c r="I743" s="190" t="s">
        <v>58</v>
      </c>
      <c r="Q743" s="190">
        <v>2000</v>
      </c>
      <c r="T743" s="190" t="s">
        <v>6148</v>
      </c>
      <c r="U743" s="190" t="s">
        <v>6148</v>
      </c>
      <c r="V743" s="190" t="s">
        <v>6148</v>
      </c>
      <c r="W743" s="190" t="s">
        <v>6148</v>
      </c>
      <c r="X743" s="190" t="s">
        <v>6149</v>
      </c>
    </row>
    <row r="744" spans="1:24" ht="17.25" customHeight="1" x14ac:dyDescent="0.2">
      <c r="A744" s="190">
        <v>802562</v>
      </c>
      <c r="B744" s="190" t="s">
        <v>4180</v>
      </c>
      <c r="C744" s="190" t="s">
        <v>636</v>
      </c>
      <c r="D744" s="190" t="s">
        <v>399</v>
      </c>
      <c r="E744" s="190" t="s">
        <v>142</v>
      </c>
      <c r="F744" s="193">
        <v>31413</v>
      </c>
      <c r="G744" s="190" t="s">
        <v>244</v>
      </c>
      <c r="H744" s="190" t="s">
        <v>824</v>
      </c>
      <c r="I744" s="190" t="s">
        <v>58</v>
      </c>
      <c r="Q744" s="190">
        <v>2000</v>
      </c>
      <c r="T744" s="190" t="s">
        <v>6148</v>
      </c>
      <c r="U744" s="190" t="s">
        <v>6148</v>
      </c>
      <c r="V744" s="190" t="s">
        <v>6148</v>
      </c>
      <c r="W744" s="190" t="s">
        <v>6148</v>
      </c>
      <c r="X744" s="190" t="s">
        <v>6149</v>
      </c>
    </row>
    <row r="745" spans="1:24" ht="17.25" customHeight="1" x14ac:dyDescent="0.2">
      <c r="A745" s="190">
        <v>810365</v>
      </c>
      <c r="B745" s="190" t="s">
        <v>4921</v>
      </c>
      <c r="C745" s="190" t="s">
        <v>126</v>
      </c>
      <c r="D745" s="190" t="s">
        <v>182</v>
      </c>
      <c r="E745" s="190" t="s">
        <v>142</v>
      </c>
      <c r="F745" s="193">
        <v>32143</v>
      </c>
      <c r="G745" s="190" t="s">
        <v>244</v>
      </c>
      <c r="H745" s="190" t="s">
        <v>824</v>
      </c>
      <c r="I745" s="190" t="s">
        <v>58</v>
      </c>
      <c r="Q745" s="190">
        <v>2000</v>
      </c>
      <c r="T745" s="190" t="s">
        <v>6148</v>
      </c>
      <c r="U745" s="190" t="s">
        <v>6148</v>
      </c>
      <c r="V745" s="190" t="s">
        <v>6148</v>
      </c>
      <c r="W745" s="190" t="s">
        <v>6148</v>
      </c>
      <c r="X745" s="190" t="s">
        <v>6149</v>
      </c>
    </row>
    <row r="746" spans="1:24" ht="17.25" customHeight="1" x14ac:dyDescent="0.2">
      <c r="A746" s="190">
        <v>808397</v>
      </c>
      <c r="B746" s="190" t="s">
        <v>4553</v>
      </c>
      <c r="C746" s="190" t="s">
        <v>5691</v>
      </c>
      <c r="D746" s="190" t="s">
        <v>522</v>
      </c>
      <c r="E746" s="190" t="s">
        <v>142</v>
      </c>
      <c r="F746" s="193">
        <v>32765</v>
      </c>
      <c r="G746" s="190" t="s">
        <v>244</v>
      </c>
      <c r="H746" s="190" t="s">
        <v>824</v>
      </c>
      <c r="I746" s="190" t="s">
        <v>58</v>
      </c>
      <c r="Q746" s="190">
        <v>2000</v>
      </c>
      <c r="T746" s="190" t="s">
        <v>6148</v>
      </c>
      <c r="U746" s="190" t="s">
        <v>6148</v>
      </c>
      <c r="V746" s="190" t="s">
        <v>6148</v>
      </c>
      <c r="W746" s="190" t="s">
        <v>6148</v>
      </c>
      <c r="X746" s="190" t="s">
        <v>6149</v>
      </c>
    </row>
    <row r="747" spans="1:24" ht="17.25" customHeight="1" x14ac:dyDescent="0.2">
      <c r="A747" s="190">
        <v>810880</v>
      </c>
      <c r="B747" s="190" t="s">
        <v>5024</v>
      </c>
      <c r="C747" s="190" t="s">
        <v>988</v>
      </c>
      <c r="D747" s="190" t="s">
        <v>5653</v>
      </c>
      <c r="E747" s="190" t="s">
        <v>142</v>
      </c>
      <c r="F747" s="193">
        <v>32808</v>
      </c>
      <c r="G747" s="190" t="s">
        <v>827</v>
      </c>
      <c r="H747" s="190" t="s">
        <v>824</v>
      </c>
      <c r="I747" s="190" t="s">
        <v>58</v>
      </c>
      <c r="Q747" s="190">
        <v>2000</v>
      </c>
      <c r="T747" s="190" t="s">
        <v>6148</v>
      </c>
      <c r="U747" s="190" t="s">
        <v>6148</v>
      </c>
      <c r="V747" s="190" t="s">
        <v>6148</v>
      </c>
      <c r="W747" s="190" t="s">
        <v>6148</v>
      </c>
      <c r="X747" s="190" t="s">
        <v>6149</v>
      </c>
    </row>
    <row r="748" spans="1:24" ht="17.25" customHeight="1" x14ac:dyDescent="0.2">
      <c r="A748" s="190">
        <v>811426</v>
      </c>
      <c r="B748" s="190" t="s">
        <v>5363</v>
      </c>
      <c r="C748" s="190" t="s">
        <v>595</v>
      </c>
      <c r="D748" s="190" t="s">
        <v>6064</v>
      </c>
      <c r="E748" s="190" t="s">
        <v>142</v>
      </c>
      <c r="F748" s="193">
        <v>32816</v>
      </c>
      <c r="G748" s="190" t="s">
        <v>827</v>
      </c>
      <c r="H748" s="190" t="s">
        <v>824</v>
      </c>
      <c r="I748" s="190" t="s">
        <v>58</v>
      </c>
      <c r="Q748" s="190">
        <v>2000</v>
      </c>
      <c r="T748" s="190" t="s">
        <v>6148</v>
      </c>
      <c r="U748" s="190" t="s">
        <v>6148</v>
      </c>
      <c r="V748" s="190" t="s">
        <v>6148</v>
      </c>
      <c r="W748" s="190" t="s">
        <v>6148</v>
      </c>
      <c r="X748" s="190" t="s">
        <v>6149</v>
      </c>
    </row>
    <row r="749" spans="1:24" ht="17.25" customHeight="1" x14ac:dyDescent="0.2">
      <c r="A749" s="190">
        <v>811207</v>
      </c>
      <c r="B749" s="190" t="s">
        <v>5227</v>
      </c>
      <c r="C749" s="190" t="s">
        <v>506</v>
      </c>
      <c r="D749" s="190" t="s">
        <v>3515</v>
      </c>
      <c r="E749" s="190" t="s">
        <v>142</v>
      </c>
      <c r="F749" s="193">
        <v>32874</v>
      </c>
      <c r="G749" s="190" t="s">
        <v>245</v>
      </c>
      <c r="H749" s="190" t="s">
        <v>824</v>
      </c>
      <c r="I749" s="190" t="s">
        <v>58</v>
      </c>
      <c r="Q749" s="190">
        <v>2000</v>
      </c>
      <c r="T749" s="190" t="s">
        <v>6148</v>
      </c>
      <c r="U749" s="190" t="s">
        <v>6148</v>
      </c>
      <c r="V749" s="190" t="s">
        <v>6148</v>
      </c>
      <c r="W749" s="190" t="s">
        <v>6148</v>
      </c>
      <c r="X749" s="190" t="s">
        <v>6149</v>
      </c>
    </row>
    <row r="750" spans="1:24" ht="17.25" customHeight="1" x14ac:dyDescent="0.2">
      <c r="A750" s="190">
        <v>807933</v>
      </c>
      <c r="B750" s="190" t="s">
        <v>4494</v>
      </c>
      <c r="C750" s="190" t="s">
        <v>98</v>
      </c>
      <c r="D750" s="190" t="s">
        <v>5810</v>
      </c>
      <c r="E750" s="190" t="s">
        <v>142</v>
      </c>
      <c r="F750" s="193">
        <v>32971</v>
      </c>
      <c r="G750" s="190" t="s">
        <v>244</v>
      </c>
      <c r="H750" s="190" t="s">
        <v>824</v>
      </c>
      <c r="I750" s="190" t="s">
        <v>58</v>
      </c>
      <c r="Q750" s="190">
        <v>2000</v>
      </c>
      <c r="T750" s="190" t="s">
        <v>6148</v>
      </c>
      <c r="U750" s="190" t="s">
        <v>6148</v>
      </c>
      <c r="V750" s="190" t="s">
        <v>6148</v>
      </c>
      <c r="W750" s="190" t="s">
        <v>6148</v>
      </c>
      <c r="X750" s="190" t="s">
        <v>6149</v>
      </c>
    </row>
    <row r="751" spans="1:24" ht="17.25" customHeight="1" x14ac:dyDescent="0.2">
      <c r="A751" s="190">
        <v>811461</v>
      </c>
      <c r="B751" s="190" t="s">
        <v>5383</v>
      </c>
      <c r="C751" s="190" t="s">
        <v>63</v>
      </c>
      <c r="D751" s="190" t="s">
        <v>3295</v>
      </c>
      <c r="E751" s="190" t="s">
        <v>142</v>
      </c>
      <c r="F751" s="193">
        <v>33239</v>
      </c>
      <c r="G751" s="190" t="s">
        <v>244</v>
      </c>
      <c r="H751" s="190" t="s">
        <v>824</v>
      </c>
      <c r="I751" s="190" t="s">
        <v>58</v>
      </c>
      <c r="Q751" s="190">
        <v>2000</v>
      </c>
      <c r="T751" s="190" t="s">
        <v>6148</v>
      </c>
      <c r="U751" s="190" t="s">
        <v>6148</v>
      </c>
      <c r="V751" s="190" t="s">
        <v>6148</v>
      </c>
      <c r="W751" s="190" t="s">
        <v>6148</v>
      </c>
      <c r="X751" s="190" t="s">
        <v>6149</v>
      </c>
    </row>
    <row r="752" spans="1:24" ht="17.25" customHeight="1" x14ac:dyDescent="0.2">
      <c r="A752" s="190">
        <v>809365</v>
      </c>
      <c r="B752" s="190" t="s">
        <v>4708</v>
      </c>
      <c r="C752" s="190" t="s">
        <v>361</v>
      </c>
      <c r="D752" s="190" t="s">
        <v>161</v>
      </c>
      <c r="E752" s="190" t="s">
        <v>142</v>
      </c>
      <c r="F752" s="193">
        <v>33271</v>
      </c>
      <c r="G752" s="190" t="s">
        <v>244</v>
      </c>
      <c r="H752" s="190" t="s">
        <v>824</v>
      </c>
      <c r="I752" s="190" t="s">
        <v>58</v>
      </c>
      <c r="Q752" s="190">
        <v>2000</v>
      </c>
      <c r="T752" s="190" t="s">
        <v>6148</v>
      </c>
      <c r="U752" s="190" t="s">
        <v>6148</v>
      </c>
      <c r="V752" s="190" t="s">
        <v>6148</v>
      </c>
      <c r="W752" s="190" t="s">
        <v>6148</v>
      </c>
      <c r="X752" s="190" t="s">
        <v>6149</v>
      </c>
    </row>
    <row r="753" spans="1:24" ht="17.25" customHeight="1" x14ac:dyDescent="0.2">
      <c r="A753" s="190">
        <v>802727</v>
      </c>
      <c r="B753" s="190" t="s">
        <v>4185</v>
      </c>
      <c r="C753" s="190" t="s">
        <v>103</v>
      </c>
      <c r="D753" s="190" t="s">
        <v>165</v>
      </c>
      <c r="E753" s="190" t="s">
        <v>142</v>
      </c>
      <c r="F753" s="193">
        <v>33398</v>
      </c>
      <c r="G753" s="190" t="s">
        <v>251</v>
      </c>
      <c r="H753" s="190" t="s">
        <v>824</v>
      </c>
      <c r="I753" s="190" t="s">
        <v>58</v>
      </c>
      <c r="Q753" s="190">
        <v>2000</v>
      </c>
      <c r="T753" s="190" t="s">
        <v>6148</v>
      </c>
      <c r="U753" s="190" t="s">
        <v>6148</v>
      </c>
      <c r="V753" s="190" t="s">
        <v>6148</v>
      </c>
      <c r="W753" s="190" t="s">
        <v>6148</v>
      </c>
      <c r="X753" s="190" t="s">
        <v>6149</v>
      </c>
    </row>
    <row r="754" spans="1:24" ht="17.25" customHeight="1" x14ac:dyDescent="0.2">
      <c r="A754" s="190">
        <v>801945</v>
      </c>
      <c r="B754" s="190" t="s">
        <v>4169</v>
      </c>
      <c r="C754" s="190" t="s">
        <v>438</v>
      </c>
      <c r="D754" s="190" t="s">
        <v>168</v>
      </c>
      <c r="E754" s="190" t="s">
        <v>142</v>
      </c>
      <c r="F754" s="193">
        <v>33506</v>
      </c>
      <c r="G754" s="190" t="s">
        <v>254</v>
      </c>
      <c r="H754" s="190" t="s">
        <v>824</v>
      </c>
      <c r="I754" s="190" t="s">
        <v>58</v>
      </c>
      <c r="Q754" s="190">
        <v>2000</v>
      </c>
      <c r="T754" s="190" t="s">
        <v>6148</v>
      </c>
      <c r="U754" s="190" t="s">
        <v>6148</v>
      </c>
      <c r="V754" s="190" t="s">
        <v>6148</v>
      </c>
      <c r="W754" s="190" t="s">
        <v>6148</v>
      </c>
      <c r="X754" s="190" t="s">
        <v>6149</v>
      </c>
    </row>
    <row r="755" spans="1:24" ht="17.25" customHeight="1" x14ac:dyDescent="0.2">
      <c r="A755" s="190">
        <v>809212</v>
      </c>
      <c r="B755" s="190" t="s">
        <v>4686</v>
      </c>
      <c r="C755" s="190" t="s">
        <v>499</v>
      </c>
      <c r="D755" s="190" t="s">
        <v>163</v>
      </c>
      <c r="E755" s="190" t="s">
        <v>142</v>
      </c>
      <c r="F755" s="193">
        <v>33970</v>
      </c>
      <c r="G755" s="190" t="s">
        <v>249</v>
      </c>
      <c r="H755" s="190" t="s">
        <v>824</v>
      </c>
      <c r="I755" s="190" t="s">
        <v>58</v>
      </c>
      <c r="Q755" s="190">
        <v>2000</v>
      </c>
      <c r="T755" s="190" t="s">
        <v>6148</v>
      </c>
      <c r="U755" s="190" t="s">
        <v>6148</v>
      </c>
      <c r="V755" s="190" t="s">
        <v>6148</v>
      </c>
      <c r="W755" s="190" t="s">
        <v>6148</v>
      </c>
      <c r="X755" s="190" t="s">
        <v>6149</v>
      </c>
    </row>
    <row r="756" spans="1:24" ht="17.25" customHeight="1" x14ac:dyDescent="0.2">
      <c r="A756" s="190">
        <v>806092</v>
      </c>
      <c r="B756" s="190" t="s">
        <v>4323</v>
      </c>
      <c r="C756" s="190" t="s">
        <v>5628</v>
      </c>
      <c r="D756" s="190" t="s">
        <v>3623</v>
      </c>
      <c r="E756" s="190" t="s">
        <v>142</v>
      </c>
      <c r="F756" s="193">
        <v>34076</v>
      </c>
      <c r="G756" s="190" t="s">
        <v>827</v>
      </c>
      <c r="H756" s="190" t="s">
        <v>824</v>
      </c>
      <c r="I756" s="190" t="s">
        <v>58</v>
      </c>
      <c r="Q756" s="190">
        <v>2000</v>
      </c>
      <c r="T756" s="190" t="s">
        <v>6148</v>
      </c>
      <c r="U756" s="190" t="s">
        <v>6148</v>
      </c>
      <c r="V756" s="190" t="s">
        <v>6148</v>
      </c>
      <c r="W756" s="190" t="s">
        <v>6148</v>
      </c>
      <c r="X756" s="190" t="s">
        <v>6149</v>
      </c>
    </row>
    <row r="757" spans="1:24" ht="17.25" customHeight="1" x14ac:dyDescent="0.2">
      <c r="A757" s="190">
        <v>806039</v>
      </c>
      <c r="B757" s="190" t="s">
        <v>4318</v>
      </c>
      <c r="C757" s="190" t="s">
        <v>308</v>
      </c>
      <c r="D757" s="190" t="s">
        <v>325</v>
      </c>
      <c r="E757" s="190" t="s">
        <v>142</v>
      </c>
      <c r="F757" s="193">
        <v>34158</v>
      </c>
      <c r="G757" s="190" t="s">
        <v>244</v>
      </c>
      <c r="H757" s="190" t="s">
        <v>824</v>
      </c>
      <c r="I757" s="190" t="s">
        <v>58</v>
      </c>
      <c r="Q757" s="190">
        <v>2000</v>
      </c>
      <c r="T757" s="190" t="s">
        <v>6148</v>
      </c>
      <c r="U757" s="190" t="s">
        <v>6148</v>
      </c>
      <c r="V757" s="190" t="s">
        <v>6148</v>
      </c>
      <c r="W757" s="190" t="s">
        <v>6148</v>
      </c>
      <c r="X757" s="190" t="s">
        <v>6149</v>
      </c>
    </row>
    <row r="758" spans="1:24" ht="17.25" customHeight="1" x14ac:dyDescent="0.2">
      <c r="A758" s="190">
        <v>804533</v>
      </c>
      <c r="B758" s="190" t="s">
        <v>4234</v>
      </c>
      <c r="C758" s="190" t="s">
        <v>63</v>
      </c>
      <c r="D758" s="190" t="s">
        <v>445</v>
      </c>
      <c r="E758" s="190" t="s">
        <v>142</v>
      </c>
      <c r="F758" s="193">
        <v>34196</v>
      </c>
      <c r="G758" s="190" t="s">
        <v>246</v>
      </c>
      <c r="H758" s="190" t="s">
        <v>824</v>
      </c>
      <c r="I758" s="190" t="s">
        <v>58</v>
      </c>
      <c r="Q758" s="190">
        <v>2000</v>
      </c>
      <c r="T758" s="190" t="s">
        <v>6148</v>
      </c>
      <c r="U758" s="190" t="s">
        <v>6148</v>
      </c>
      <c r="V758" s="190" t="s">
        <v>6148</v>
      </c>
      <c r="W758" s="190" t="s">
        <v>6148</v>
      </c>
      <c r="X758" s="190" t="s">
        <v>6149</v>
      </c>
    </row>
    <row r="759" spans="1:24" ht="17.25" customHeight="1" x14ac:dyDescent="0.2">
      <c r="A759" s="190">
        <v>802042</v>
      </c>
      <c r="B759" s="190" t="s">
        <v>4171</v>
      </c>
      <c r="C759" s="190" t="s">
        <v>772</v>
      </c>
      <c r="D759" s="190" t="s">
        <v>1335</v>
      </c>
      <c r="E759" s="190" t="s">
        <v>142</v>
      </c>
      <c r="F759" s="193">
        <v>34335</v>
      </c>
      <c r="G759" s="190" t="s">
        <v>252</v>
      </c>
      <c r="H759" s="190" t="s">
        <v>824</v>
      </c>
      <c r="I759" s="190" t="s">
        <v>58</v>
      </c>
      <c r="Q759" s="190">
        <v>2000</v>
      </c>
      <c r="T759" s="190" t="s">
        <v>6148</v>
      </c>
      <c r="U759" s="190" t="s">
        <v>6148</v>
      </c>
      <c r="V759" s="190" t="s">
        <v>6148</v>
      </c>
      <c r="W759" s="190" t="s">
        <v>6148</v>
      </c>
      <c r="X759" s="190" t="s">
        <v>6149</v>
      </c>
    </row>
    <row r="760" spans="1:24" ht="17.25" customHeight="1" x14ac:dyDescent="0.2">
      <c r="A760" s="190">
        <v>802048</v>
      </c>
      <c r="B760" s="190" t="s">
        <v>4172</v>
      </c>
      <c r="C760" s="190" t="s">
        <v>5725</v>
      </c>
      <c r="D760" s="190" t="s">
        <v>329</v>
      </c>
      <c r="E760" s="190" t="s">
        <v>142</v>
      </c>
      <c r="F760" s="193">
        <v>34413</v>
      </c>
      <c r="G760" s="190" t="s">
        <v>827</v>
      </c>
      <c r="H760" s="190" t="s">
        <v>824</v>
      </c>
      <c r="I760" s="190" t="s">
        <v>58</v>
      </c>
      <c r="Q760" s="190">
        <v>2000</v>
      </c>
      <c r="T760" s="190" t="s">
        <v>6148</v>
      </c>
      <c r="U760" s="190" t="s">
        <v>6148</v>
      </c>
      <c r="V760" s="190" t="s">
        <v>6148</v>
      </c>
      <c r="W760" s="190" t="s">
        <v>6148</v>
      </c>
      <c r="X760" s="190" t="s">
        <v>6149</v>
      </c>
    </row>
    <row r="761" spans="1:24" ht="17.25" customHeight="1" x14ac:dyDescent="0.2">
      <c r="A761" s="190">
        <v>811934</v>
      </c>
      <c r="B761" s="190" t="s">
        <v>5604</v>
      </c>
      <c r="C761" s="190" t="s">
        <v>5689</v>
      </c>
      <c r="D761" s="190" t="s">
        <v>790</v>
      </c>
      <c r="E761" s="190" t="s">
        <v>142</v>
      </c>
      <c r="F761" s="193">
        <v>34520</v>
      </c>
      <c r="G761" s="190" t="s">
        <v>244</v>
      </c>
      <c r="H761" s="190" t="s">
        <v>824</v>
      </c>
      <c r="I761" s="190" t="s">
        <v>58</v>
      </c>
      <c r="Q761" s="190">
        <v>2000</v>
      </c>
      <c r="T761" s="190" t="s">
        <v>6148</v>
      </c>
      <c r="U761" s="190" t="s">
        <v>6148</v>
      </c>
      <c r="V761" s="190" t="s">
        <v>6148</v>
      </c>
      <c r="W761" s="190" t="s">
        <v>6148</v>
      </c>
      <c r="X761" s="190" t="s">
        <v>6149</v>
      </c>
    </row>
    <row r="762" spans="1:24" ht="17.25" customHeight="1" x14ac:dyDescent="0.2">
      <c r="A762" s="190">
        <v>811488</v>
      </c>
      <c r="B762" s="190" t="s">
        <v>5396</v>
      </c>
      <c r="C762" s="190" t="s">
        <v>63</v>
      </c>
      <c r="D762" s="190" t="s">
        <v>773</v>
      </c>
      <c r="E762" s="190" t="s">
        <v>142</v>
      </c>
      <c r="F762" s="193">
        <v>34561</v>
      </c>
      <c r="G762" s="190" t="s">
        <v>1267</v>
      </c>
      <c r="H762" s="190" t="s">
        <v>824</v>
      </c>
      <c r="I762" s="190" t="s">
        <v>58</v>
      </c>
      <c r="Q762" s="190">
        <v>2000</v>
      </c>
      <c r="T762" s="190" t="s">
        <v>6148</v>
      </c>
      <c r="U762" s="190" t="s">
        <v>6148</v>
      </c>
      <c r="V762" s="190" t="s">
        <v>6148</v>
      </c>
      <c r="W762" s="190" t="s">
        <v>6148</v>
      </c>
      <c r="X762" s="190" t="s">
        <v>6149</v>
      </c>
    </row>
    <row r="763" spans="1:24" ht="17.25" customHeight="1" x14ac:dyDescent="0.2">
      <c r="A763" s="190">
        <v>811467</v>
      </c>
      <c r="B763" s="190" t="s">
        <v>1184</v>
      </c>
      <c r="C763" s="190" t="s">
        <v>77</v>
      </c>
      <c r="D763" s="190" t="s">
        <v>162</v>
      </c>
      <c r="E763" s="190" t="s">
        <v>142</v>
      </c>
      <c r="F763" s="193">
        <v>34735</v>
      </c>
      <c r="G763" s="190" t="s">
        <v>921</v>
      </c>
      <c r="H763" s="190" t="s">
        <v>824</v>
      </c>
      <c r="I763" s="190" t="s">
        <v>58</v>
      </c>
      <c r="Q763" s="190">
        <v>2000</v>
      </c>
      <c r="T763" s="190" t="s">
        <v>6148</v>
      </c>
      <c r="U763" s="190" t="s">
        <v>6148</v>
      </c>
      <c r="V763" s="190" t="s">
        <v>6148</v>
      </c>
      <c r="W763" s="190" t="s">
        <v>6148</v>
      </c>
      <c r="X763" s="190" t="s">
        <v>6149</v>
      </c>
    </row>
    <row r="764" spans="1:24" ht="17.25" customHeight="1" x14ac:dyDescent="0.2">
      <c r="A764" s="190">
        <v>811023</v>
      </c>
      <c r="B764" s="190" t="s">
        <v>5116</v>
      </c>
      <c r="C764" s="190" t="s">
        <v>3532</v>
      </c>
      <c r="D764" s="190" t="s">
        <v>5674</v>
      </c>
      <c r="E764" s="190" t="s">
        <v>142</v>
      </c>
      <c r="F764" s="193">
        <v>34779</v>
      </c>
      <c r="G764" s="190" t="s">
        <v>827</v>
      </c>
      <c r="H764" s="190" t="s">
        <v>825</v>
      </c>
      <c r="I764" s="190" t="s">
        <v>58</v>
      </c>
      <c r="Q764" s="190">
        <v>2000</v>
      </c>
      <c r="T764" s="190" t="s">
        <v>6148</v>
      </c>
      <c r="U764" s="190" t="s">
        <v>6148</v>
      </c>
      <c r="V764" s="190" t="s">
        <v>6148</v>
      </c>
      <c r="W764" s="190" t="s">
        <v>6148</v>
      </c>
      <c r="X764" s="190" t="s">
        <v>6149</v>
      </c>
    </row>
    <row r="765" spans="1:24" ht="17.25" customHeight="1" x14ac:dyDescent="0.2">
      <c r="A765" s="190">
        <v>811567</v>
      </c>
      <c r="B765" s="190" t="s">
        <v>5443</v>
      </c>
      <c r="C765" s="190" t="s">
        <v>6089</v>
      </c>
      <c r="D765" s="190" t="s">
        <v>166</v>
      </c>
      <c r="E765" s="190" t="s">
        <v>142</v>
      </c>
      <c r="F765" s="193">
        <v>34799</v>
      </c>
      <c r="G765" s="190" t="s">
        <v>843</v>
      </c>
      <c r="H765" s="190" t="s">
        <v>824</v>
      </c>
      <c r="I765" s="190" t="s">
        <v>58</v>
      </c>
      <c r="Q765" s="190">
        <v>2000</v>
      </c>
      <c r="T765" s="190" t="s">
        <v>6148</v>
      </c>
      <c r="U765" s="190" t="s">
        <v>6148</v>
      </c>
      <c r="V765" s="190" t="s">
        <v>6148</v>
      </c>
      <c r="W765" s="190" t="s">
        <v>6148</v>
      </c>
      <c r="X765" s="190" t="s">
        <v>6149</v>
      </c>
    </row>
    <row r="766" spans="1:24" ht="17.25" customHeight="1" x14ac:dyDescent="0.2">
      <c r="A766" s="190">
        <v>811323</v>
      </c>
      <c r="B766" s="190" t="s">
        <v>4174</v>
      </c>
      <c r="C766" s="190" t="s">
        <v>5677</v>
      </c>
      <c r="D766" s="190" t="s">
        <v>359</v>
      </c>
      <c r="E766" s="190" t="s">
        <v>142</v>
      </c>
      <c r="F766" s="193">
        <v>34836</v>
      </c>
      <c r="G766" s="190" t="s">
        <v>250</v>
      </c>
      <c r="H766" s="190" t="s">
        <v>824</v>
      </c>
      <c r="I766" s="190" t="s">
        <v>58</v>
      </c>
      <c r="Q766" s="190">
        <v>2000</v>
      </c>
      <c r="T766" s="190" t="s">
        <v>6148</v>
      </c>
      <c r="U766" s="190" t="s">
        <v>6148</v>
      </c>
      <c r="V766" s="190" t="s">
        <v>6148</v>
      </c>
      <c r="W766" s="190" t="s">
        <v>6148</v>
      </c>
      <c r="X766" s="190" t="s">
        <v>6149</v>
      </c>
    </row>
    <row r="767" spans="1:24" ht="17.25" customHeight="1" x14ac:dyDescent="0.2">
      <c r="A767" s="190">
        <v>811493</v>
      </c>
      <c r="B767" s="190" t="s">
        <v>5398</v>
      </c>
      <c r="C767" s="190" t="s">
        <v>6081</v>
      </c>
      <c r="D767" s="190" t="s">
        <v>1221</v>
      </c>
      <c r="E767" s="190" t="s">
        <v>142</v>
      </c>
      <c r="F767" s="193">
        <v>34844</v>
      </c>
      <c r="G767" s="190" t="s">
        <v>244</v>
      </c>
      <c r="H767" s="190" t="s">
        <v>824</v>
      </c>
      <c r="I767" s="190" t="s">
        <v>58</v>
      </c>
      <c r="Q767" s="190">
        <v>2000</v>
      </c>
      <c r="T767" s="190" t="s">
        <v>6148</v>
      </c>
      <c r="U767" s="190" t="s">
        <v>6148</v>
      </c>
      <c r="V767" s="190" t="s">
        <v>6148</v>
      </c>
      <c r="W767" s="190" t="s">
        <v>6148</v>
      </c>
      <c r="X767" s="190" t="s">
        <v>6149</v>
      </c>
    </row>
    <row r="768" spans="1:24" ht="17.25" customHeight="1" x14ac:dyDescent="0.2">
      <c r="A768" s="190">
        <v>810994</v>
      </c>
      <c r="B768" s="190" t="s">
        <v>5093</v>
      </c>
      <c r="C768" s="190" t="s">
        <v>67</v>
      </c>
      <c r="D768" s="190" t="s">
        <v>1147</v>
      </c>
      <c r="E768" s="190" t="s">
        <v>142</v>
      </c>
      <c r="F768" s="193">
        <v>34865</v>
      </c>
      <c r="G768" s="190" t="s">
        <v>250</v>
      </c>
      <c r="H768" s="190" t="s">
        <v>824</v>
      </c>
      <c r="I768" s="190" t="s">
        <v>58</v>
      </c>
      <c r="Q768" s="190">
        <v>2000</v>
      </c>
      <c r="T768" s="190" t="s">
        <v>6148</v>
      </c>
      <c r="U768" s="190" t="s">
        <v>6148</v>
      </c>
      <c r="V768" s="190" t="s">
        <v>6148</v>
      </c>
      <c r="W768" s="190" t="s">
        <v>6148</v>
      </c>
      <c r="X768" s="190" t="s">
        <v>6149</v>
      </c>
    </row>
    <row r="769" spans="1:24" ht="17.25" customHeight="1" x14ac:dyDescent="0.2">
      <c r="A769" s="190">
        <v>810993</v>
      </c>
      <c r="B769" s="190" t="s">
        <v>5092</v>
      </c>
      <c r="C769" s="190" t="s">
        <v>63</v>
      </c>
      <c r="D769" s="190" t="s">
        <v>491</v>
      </c>
      <c r="E769" s="190" t="s">
        <v>142</v>
      </c>
      <c r="F769" s="193">
        <v>35031</v>
      </c>
      <c r="G769" s="190" t="s">
        <v>921</v>
      </c>
      <c r="H769" s="190" t="s">
        <v>824</v>
      </c>
      <c r="I769" s="190" t="s">
        <v>58</v>
      </c>
      <c r="Q769" s="190">
        <v>2000</v>
      </c>
      <c r="T769" s="190" t="s">
        <v>6148</v>
      </c>
      <c r="U769" s="190" t="s">
        <v>6148</v>
      </c>
      <c r="V769" s="190" t="s">
        <v>6148</v>
      </c>
      <c r="W769" s="190" t="s">
        <v>6148</v>
      </c>
      <c r="X769" s="190" t="s">
        <v>6149</v>
      </c>
    </row>
    <row r="770" spans="1:24" ht="17.25" customHeight="1" x14ac:dyDescent="0.2">
      <c r="A770" s="190">
        <v>810306</v>
      </c>
      <c r="B770" s="190" t="s">
        <v>4909</v>
      </c>
      <c r="C770" s="190" t="s">
        <v>63</v>
      </c>
      <c r="D770" s="190" t="s">
        <v>189</v>
      </c>
      <c r="E770" s="190" t="s">
        <v>142</v>
      </c>
      <c r="F770" s="193">
        <v>35092</v>
      </c>
      <c r="G770" s="190" t="s">
        <v>525</v>
      </c>
      <c r="H770" s="190" t="s">
        <v>824</v>
      </c>
      <c r="I770" s="190" t="s">
        <v>58</v>
      </c>
      <c r="Q770" s="190">
        <v>2000</v>
      </c>
      <c r="T770" s="190" t="s">
        <v>6148</v>
      </c>
      <c r="U770" s="190" t="s">
        <v>6148</v>
      </c>
      <c r="V770" s="190" t="s">
        <v>6148</v>
      </c>
      <c r="W770" s="190" t="s">
        <v>6148</v>
      </c>
      <c r="X770" s="190" t="s">
        <v>6149</v>
      </c>
    </row>
    <row r="771" spans="1:24" ht="17.25" customHeight="1" x14ac:dyDescent="0.2">
      <c r="A771" s="190">
        <v>808392</v>
      </c>
      <c r="B771" s="190" t="s">
        <v>4551</v>
      </c>
      <c r="C771" s="190" t="s">
        <v>1194</v>
      </c>
      <c r="D771" s="190" t="s">
        <v>478</v>
      </c>
      <c r="E771" s="190" t="s">
        <v>142</v>
      </c>
      <c r="F771" s="193">
        <v>35108</v>
      </c>
      <c r="G771" s="190" t="s">
        <v>5826</v>
      </c>
      <c r="H771" s="190" t="s">
        <v>824</v>
      </c>
      <c r="I771" s="190" t="s">
        <v>58</v>
      </c>
      <c r="Q771" s="190">
        <v>2000</v>
      </c>
      <c r="T771" s="190" t="s">
        <v>6148</v>
      </c>
      <c r="U771" s="190" t="s">
        <v>6148</v>
      </c>
      <c r="V771" s="190" t="s">
        <v>6148</v>
      </c>
      <c r="W771" s="190" t="s">
        <v>6148</v>
      </c>
      <c r="X771" s="190" t="s">
        <v>6149</v>
      </c>
    </row>
    <row r="772" spans="1:24" ht="17.25" customHeight="1" x14ac:dyDescent="0.2">
      <c r="A772" s="190">
        <v>809168</v>
      </c>
      <c r="B772" s="190" t="s">
        <v>4679</v>
      </c>
      <c r="C772" s="190" t="s">
        <v>772</v>
      </c>
      <c r="D772" s="190" t="s">
        <v>5875</v>
      </c>
      <c r="E772" s="190" t="s">
        <v>142</v>
      </c>
      <c r="F772" s="193">
        <v>35119</v>
      </c>
      <c r="G772" s="190" t="s">
        <v>749</v>
      </c>
      <c r="H772" s="190" t="s">
        <v>824</v>
      </c>
      <c r="I772" s="190" t="s">
        <v>58</v>
      </c>
      <c r="Q772" s="190">
        <v>2000</v>
      </c>
      <c r="T772" s="190" t="s">
        <v>6148</v>
      </c>
      <c r="U772" s="190" t="s">
        <v>6148</v>
      </c>
      <c r="V772" s="190" t="s">
        <v>6148</v>
      </c>
      <c r="W772" s="190" t="s">
        <v>6148</v>
      </c>
      <c r="X772" s="190" t="s">
        <v>6149</v>
      </c>
    </row>
    <row r="773" spans="1:24" ht="17.25" customHeight="1" x14ac:dyDescent="0.2">
      <c r="A773" s="190">
        <v>808795</v>
      </c>
      <c r="B773" s="190" t="s">
        <v>4618</v>
      </c>
      <c r="C773" s="190" t="s">
        <v>3285</v>
      </c>
      <c r="D773" s="190" t="s">
        <v>5854</v>
      </c>
      <c r="E773" s="190" t="s">
        <v>142</v>
      </c>
      <c r="F773" s="193">
        <v>35129</v>
      </c>
      <c r="G773" s="190" t="s">
        <v>1232</v>
      </c>
      <c r="H773" s="190" t="s">
        <v>824</v>
      </c>
      <c r="I773" s="190" t="s">
        <v>58</v>
      </c>
      <c r="Q773" s="190">
        <v>2000</v>
      </c>
      <c r="T773" s="190" t="s">
        <v>6148</v>
      </c>
      <c r="U773" s="190" t="s">
        <v>6148</v>
      </c>
      <c r="V773" s="190" t="s">
        <v>6148</v>
      </c>
      <c r="W773" s="190" t="s">
        <v>6148</v>
      </c>
      <c r="X773" s="190" t="s">
        <v>6149</v>
      </c>
    </row>
    <row r="774" spans="1:24" ht="17.25" customHeight="1" x14ac:dyDescent="0.2">
      <c r="A774" s="190">
        <v>811789</v>
      </c>
      <c r="B774" s="190" t="s">
        <v>5588</v>
      </c>
      <c r="C774" s="190" t="s">
        <v>310</v>
      </c>
      <c r="D774" s="190" t="s">
        <v>488</v>
      </c>
      <c r="E774" s="190" t="s">
        <v>142</v>
      </c>
      <c r="F774" s="193">
        <v>35135</v>
      </c>
      <c r="G774" s="190" t="s">
        <v>244</v>
      </c>
      <c r="H774" s="190" t="s">
        <v>824</v>
      </c>
      <c r="I774" s="190" t="s">
        <v>58</v>
      </c>
      <c r="Q774" s="190">
        <v>2000</v>
      </c>
      <c r="T774" s="190" t="s">
        <v>6148</v>
      </c>
      <c r="U774" s="190" t="s">
        <v>6148</v>
      </c>
      <c r="V774" s="190" t="s">
        <v>6148</v>
      </c>
      <c r="W774" s="190" t="s">
        <v>6148</v>
      </c>
      <c r="X774" s="190" t="s">
        <v>6149</v>
      </c>
    </row>
    <row r="775" spans="1:24" ht="17.25" customHeight="1" x14ac:dyDescent="0.2">
      <c r="A775" s="190">
        <v>805983</v>
      </c>
      <c r="B775" s="190" t="s">
        <v>4314</v>
      </c>
      <c r="C775" s="190" t="s">
        <v>411</v>
      </c>
      <c r="D775" s="190" t="s">
        <v>455</v>
      </c>
      <c r="E775" s="190" t="s">
        <v>142</v>
      </c>
      <c r="F775" s="193">
        <v>35204</v>
      </c>
      <c r="G775" s="190" t="s">
        <v>244</v>
      </c>
      <c r="H775" s="190" t="s">
        <v>824</v>
      </c>
      <c r="I775" s="190" t="s">
        <v>58</v>
      </c>
      <c r="Q775" s="190">
        <v>2000</v>
      </c>
      <c r="T775" s="190" t="s">
        <v>6148</v>
      </c>
      <c r="U775" s="190" t="s">
        <v>6148</v>
      </c>
      <c r="V775" s="190" t="s">
        <v>6148</v>
      </c>
      <c r="W775" s="190" t="s">
        <v>6148</v>
      </c>
      <c r="X775" s="190" t="s">
        <v>6149</v>
      </c>
    </row>
    <row r="776" spans="1:24" ht="17.25" customHeight="1" x14ac:dyDescent="0.2">
      <c r="A776" s="190">
        <v>811565</v>
      </c>
      <c r="B776" s="190" t="s">
        <v>5441</v>
      </c>
      <c r="C776" s="190" t="s">
        <v>369</v>
      </c>
      <c r="D776" s="190" t="s">
        <v>5707</v>
      </c>
      <c r="E776" s="190" t="s">
        <v>142</v>
      </c>
      <c r="F776" s="193">
        <v>35225</v>
      </c>
      <c r="G776" s="190" t="s">
        <v>6088</v>
      </c>
      <c r="H776" s="190" t="s">
        <v>824</v>
      </c>
      <c r="I776" s="190" t="s">
        <v>58</v>
      </c>
      <c r="Q776" s="190">
        <v>2000</v>
      </c>
      <c r="T776" s="190" t="s">
        <v>6148</v>
      </c>
      <c r="U776" s="190" t="s">
        <v>6148</v>
      </c>
      <c r="V776" s="190" t="s">
        <v>6148</v>
      </c>
      <c r="W776" s="190" t="s">
        <v>6148</v>
      </c>
      <c r="X776" s="190" t="s">
        <v>6149</v>
      </c>
    </row>
    <row r="777" spans="1:24" ht="17.25" customHeight="1" x14ac:dyDescent="0.2">
      <c r="A777" s="190">
        <v>808864</v>
      </c>
      <c r="B777" s="190" t="s">
        <v>4626</v>
      </c>
      <c r="C777" s="190" t="s">
        <v>63</v>
      </c>
      <c r="D777" s="190" t="s">
        <v>217</v>
      </c>
      <c r="E777" s="190" t="s">
        <v>142</v>
      </c>
      <c r="F777" s="193">
        <v>35253</v>
      </c>
      <c r="G777" s="190" t="s">
        <v>1167</v>
      </c>
      <c r="H777" s="190" t="s">
        <v>825</v>
      </c>
      <c r="I777" s="190" t="s">
        <v>58</v>
      </c>
      <c r="Q777" s="190">
        <v>2000</v>
      </c>
      <c r="T777" s="190" t="s">
        <v>6148</v>
      </c>
      <c r="U777" s="190" t="s">
        <v>6148</v>
      </c>
      <c r="V777" s="190" t="s">
        <v>6148</v>
      </c>
      <c r="W777" s="190" t="s">
        <v>6148</v>
      </c>
      <c r="X777" s="190" t="s">
        <v>6149</v>
      </c>
    </row>
    <row r="778" spans="1:24" ht="17.25" customHeight="1" x14ac:dyDescent="0.2">
      <c r="A778" s="190">
        <v>810637</v>
      </c>
      <c r="B778" s="190" t="s">
        <v>4971</v>
      </c>
      <c r="C778" s="190" t="s">
        <v>600</v>
      </c>
      <c r="D778" s="190" t="s">
        <v>5948</v>
      </c>
      <c r="E778" s="190" t="s">
        <v>142</v>
      </c>
      <c r="F778" s="193">
        <v>35289</v>
      </c>
      <c r="G778" s="190" t="s">
        <v>3621</v>
      </c>
      <c r="H778" s="190" t="s">
        <v>824</v>
      </c>
      <c r="I778" s="190" t="s">
        <v>58</v>
      </c>
      <c r="Q778" s="190">
        <v>2000</v>
      </c>
      <c r="T778" s="190" t="s">
        <v>6148</v>
      </c>
      <c r="U778" s="190" t="s">
        <v>6148</v>
      </c>
      <c r="V778" s="190" t="s">
        <v>6148</v>
      </c>
      <c r="W778" s="190" t="s">
        <v>6148</v>
      </c>
      <c r="X778" s="190" t="s">
        <v>6149</v>
      </c>
    </row>
    <row r="779" spans="1:24" ht="17.25" customHeight="1" x14ac:dyDescent="0.2">
      <c r="A779" s="190">
        <v>811510</v>
      </c>
      <c r="B779" s="190" t="s">
        <v>2806</v>
      </c>
      <c r="C779" s="190" t="s">
        <v>5632</v>
      </c>
      <c r="D779" s="190" t="s">
        <v>5624</v>
      </c>
      <c r="E779" s="190" t="s">
        <v>142</v>
      </c>
      <c r="F779" s="193">
        <v>35331</v>
      </c>
      <c r="G779" s="190" t="s">
        <v>3900</v>
      </c>
      <c r="H779" s="190" t="s">
        <v>824</v>
      </c>
      <c r="I779" s="190" t="s">
        <v>58</v>
      </c>
      <c r="Q779" s="190">
        <v>2000</v>
      </c>
      <c r="T779" s="190" t="s">
        <v>6148</v>
      </c>
      <c r="U779" s="190" t="s">
        <v>6148</v>
      </c>
      <c r="V779" s="190" t="s">
        <v>6148</v>
      </c>
      <c r="W779" s="190" t="s">
        <v>6148</v>
      </c>
      <c r="X779" s="190" t="s">
        <v>6149</v>
      </c>
    </row>
    <row r="780" spans="1:24" ht="17.25" customHeight="1" x14ac:dyDescent="0.2">
      <c r="A780" s="190">
        <v>810889</v>
      </c>
      <c r="B780" s="190" t="s">
        <v>5029</v>
      </c>
      <c r="C780" s="190" t="s">
        <v>306</v>
      </c>
      <c r="D780" s="190" t="s">
        <v>191</v>
      </c>
      <c r="E780" s="190" t="s">
        <v>142</v>
      </c>
      <c r="F780" s="193">
        <v>35431</v>
      </c>
      <c r="G780" s="190" t="s">
        <v>1032</v>
      </c>
      <c r="H780" s="190" t="s">
        <v>824</v>
      </c>
      <c r="I780" s="190" t="s">
        <v>58</v>
      </c>
      <c r="Q780" s="190">
        <v>2000</v>
      </c>
      <c r="T780" s="190" t="s">
        <v>6148</v>
      </c>
      <c r="U780" s="190" t="s">
        <v>6148</v>
      </c>
      <c r="V780" s="190" t="s">
        <v>6148</v>
      </c>
      <c r="W780" s="190" t="s">
        <v>6148</v>
      </c>
      <c r="X780" s="190" t="s">
        <v>6149</v>
      </c>
    </row>
    <row r="781" spans="1:24" ht="17.25" customHeight="1" x14ac:dyDescent="0.2">
      <c r="A781" s="190">
        <v>811282</v>
      </c>
      <c r="B781" s="190" t="s">
        <v>5273</v>
      </c>
      <c r="C781" s="190" t="s">
        <v>63</v>
      </c>
      <c r="D781" s="190" t="s">
        <v>598</v>
      </c>
      <c r="E781" s="190" t="s">
        <v>142</v>
      </c>
      <c r="F781" s="193">
        <v>35431</v>
      </c>
      <c r="G781" s="190" t="s">
        <v>251</v>
      </c>
      <c r="H781" s="190" t="s">
        <v>824</v>
      </c>
      <c r="I781" s="190" t="s">
        <v>58</v>
      </c>
      <c r="Q781" s="190">
        <v>2000</v>
      </c>
      <c r="T781" s="190" t="s">
        <v>6148</v>
      </c>
      <c r="U781" s="190" t="s">
        <v>6148</v>
      </c>
      <c r="V781" s="190" t="s">
        <v>6148</v>
      </c>
      <c r="W781" s="190" t="s">
        <v>6148</v>
      </c>
      <c r="X781" s="190" t="s">
        <v>6149</v>
      </c>
    </row>
    <row r="782" spans="1:24" ht="17.25" customHeight="1" x14ac:dyDescent="0.2">
      <c r="A782" s="190">
        <v>803636</v>
      </c>
      <c r="B782" s="190" t="s">
        <v>4209</v>
      </c>
      <c r="C782" s="190" t="s">
        <v>275</v>
      </c>
      <c r="D782" s="190" t="s">
        <v>5735</v>
      </c>
      <c r="E782" s="190" t="s">
        <v>142</v>
      </c>
      <c r="F782" s="193">
        <v>35431</v>
      </c>
      <c r="G782" s="190" t="s">
        <v>250</v>
      </c>
      <c r="H782" s="190" t="s">
        <v>824</v>
      </c>
      <c r="I782" s="190" t="s">
        <v>58</v>
      </c>
      <c r="Q782" s="190">
        <v>2000</v>
      </c>
      <c r="T782" s="190" t="s">
        <v>6148</v>
      </c>
      <c r="U782" s="190" t="s">
        <v>6148</v>
      </c>
      <c r="V782" s="190" t="s">
        <v>6148</v>
      </c>
      <c r="W782" s="190" t="s">
        <v>6148</v>
      </c>
      <c r="X782" s="190" t="s">
        <v>6149</v>
      </c>
    </row>
    <row r="783" spans="1:24" ht="17.25" customHeight="1" x14ac:dyDescent="0.2">
      <c r="A783" s="190">
        <v>809489</v>
      </c>
      <c r="B783" s="190" t="s">
        <v>4733</v>
      </c>
      <c r="C783" s="190" t="s">
        <v>61</v>
      </c>
      <c r="D783" s="190" t="s">
        <v>413</v>
      </c>
      <c r="E783" s="190" t="s">
        <v>142</v>
      </c>
      <c r="F783" s="193">
        <v>35431</v>
      </c>
      <c r="G783" s="190" t="s">
        <v>244</v>
      </c>
      <c r="H783" s="190" t="s">
        <v>824</v>
      </c>
      <c r="I783" s="190" t="s">
        <v>58</v>
      </c>
      <c r="Q783" s="190">
        <v>2000</v>
      </c>
      <c r="T783" s="190" t="s">
        <v>6148</v>
      </c>
      <c r="U783" s="190" t="s">
        <v>6148</v>
      </c>
      <c r="V783" s="190" t="s">
        <v>6148</v>
      </c>
      <c r="W783" s="190" t="s">
        <v>6148</v>
      </c>
      <c r="X783" s="190" t="s">
        <v>6149</v>
      </c>
    </row>
    <row r="784" spans="1:24" ht="17.25" customHeight="1" x14ac:dyDescent="0.2">
      <c r="A784" s="190">
        <v>810040</v>
      </c>
      <c r="B784" s="190" t="s">
        <v>1027</v>
      </c>
      <c r="C784" s="190" t="s">
        <v>1205</v>
      </c>
      <c r="D784" s="190" t="s">
        <v>212</v>
      </c>
      <c r="E784" s="190" t="s">
        <v>142</v>
      </c>
      <c r="F784" s="193">
        <v>35431</v>
      </c>
      <c r="G784" s="190" t="s">
        <v>244</v>
      </c>
      <c r="H784" s="190" t="s">
        <v>825</v>
      </c>
      <c r="I784" s="190" t="s">
        <v>58</v>
      </c>
      <c r="Q784" s="190">
        <v>2000</v>
      </c>
      <c r="T784" s="190" t="s">
        <v>6148</v>
      </c>
      <c r="U784" s="190" t="s">
        <v>6148</v>
      </c>
      <c r="V784" s="190" t="s">
        <v>6148</v>
      </c>
      <c r="W784" s="190" t="s">
        <v>6148</v>
      </c>
      <c r="X784" s="190" t="s">
        <v>6149</v>
      </c>
    </row>
    <row r="785" spans="1:24" ht="17.25" customHeight="1" x14ac:dyDescent="0.2">
      <c r="A785" s="190">
        <v>810077</v>
      </c>
      <c r="B785" s="190" t="s">
        <v>4853</v>
      </c>
      <c r="C785" s="190" t="s">
        <v>63</v>
      </c>
      <c r="D785" s="190" t="s">
        <v>166</v>
      </c>
      <c r="E785" s="190" t="s">
        <v>142</v>
      </c>
      <c r="F785" s="193">
        <v>35431</v>
      </c>
      <c r="G785" s="190" t="s">
        <v>244</v>
      </c>
      <c r="H785" s="190" t="s">
        <v>825</v>
      </c>
      <c r="I785" s="190" t="s">
        <v>58</v>
      </c>
      <c r="Q785" s="190">
        <v>2000</v>
      </c>
      <c r="T785" s="190" t="s">
        <v>6148</v>
      </c>
      <c r="U785" s="190" t="s">
        <v>6148</v>
      </c>
      <c r="V785" s="190" t="s">
        <v>6148</v>
      </c>
      <c r="W785" s="190" t="s">
        <v>6148</v>
      </c>
      <c r="X785" s="190" t="s">
        <v>6149</v>
      </c>
    </row>
    <row r="786" spans="1:24" ht="17.25" customHeight="1" x14ac:dyDescent="0.2">
      <c r="A786" s="190">
        <v>809461</v>
      </c>
      <c r="B786" s="190" t="s">
        <v>4727</v>
      </c>
      <c r="C786" s="190" t="s">
        <v>777</v>
      </c>
      <c r="D786" s="190" t="s">
        <v>163</v>
      </c>
      <c r="E786" s="190" t="s">
        <v>142</v>
      </c>
      <c r="F786" s="193">
        <v>35445</v>
      </c>
      <c r="G786" s="190" t="s">
        <v>244</v>
      </c>
      <c r="H786" s="190" t="s">
        <v>824</v>
      </c>
      <c r="I786" s="190" t="s">
        <v>58</v>
      </c>
      <c r="Q786" s="190">
        <v>2000</v>
      </c>
      <c r="T786" s="190" t="s">
        <v>6148</v>
      </c>
      <c r="U786" s="190" t="s">
        <v>6148</v>
      </c>
      <c r="V786" s="190" t="s">
        <v>6148</v>
      </c>
      <c r="W786" s="190" t="s">
        <v>6148</v>
      </c>
      <c r="X786" s="190" t="s">
        <v>6149</v>
      </c>
    </row>
    <row r="787" spans="1:24" ht="17.25" customHeight="1" x14ac:dyDescent="0.2">
      <c r="A787" s="190">
        <v>811025</v>
      </c>
      <c r="B787" s="190" t="s">
        <v>5117</v>
      </c>
      <c r="C787" s="190" t="s">
        <v>65</v>
      </c>
      <c r="D787" s="190" t="s">
        <v>570</v>
      </c>
      <c r="E787" s="190" t="s">
        <v>142</v>
      </c>
      <c r="F787" s="193">
        <v>35460</v>
      </c>
      <c r="G787" s="190" t="s">
        <v>244</v>
      </c>
      <c r="H787" s="190" t="s">
        <v>824</v>
      </c>
      <c r="I787" s="190" t="s">
        <v>58</v>
      </c>
      <c r="Q787" s="190">
        <v>2000</v>
      </c>
      <c r="T787" s="190" t="s">
        <v>6148</v>
      </c>
      <c r="U787" s="190" t="s">
        <v>6148</v>
      </c>
      <c r="V787" s="190" t="s">
        <v>6148</v>
      </c>
      <c r="W787" s="190" t="s">
        <v>6148</v>
      </c>
      <c r="X787" s="190" t="s">
        <v>6149</v>
      </c>
    </row>
    <row r="788" spans="1:24" ht="17.25" customHeight="1" x14ac:dyDescent="0.2">
      <c r="A788" s="190">
        <v>811490</v>
      </c>
      <c r="B788" s="190" t="s">
        <v>2788</v>
      </c>
      <c r="C788" s="190" t="s">
        <v>509</v>
      </c>
      <c r="D788" s="190" t="s">
        <v>176</v>
      </c>
      <c r="E788" s="190" t="s">
        <v>142</v>
      </c>
      <c r="F788" s="193">
        <v>35490</v>
      </c>
      <c r="G788" s="190" t="s">
        <v>244</v>
      </c>
      <c r="H788" s="190" t="s">
        <v>824</v>
      </c>
      <c r="I788" s="190" t="s">
        <v>58</v>
      </c>
      <c r="Q788" s="190">
        <v>2000</v>
      </c>
      <c r="T788" s="190" t="s">
        <v>6148</v>
      </c>
      <c r="U788" s="190" t="s">
        <v>6148</v>
      </c>
      <c r="V788" s="190" t="s">
        <v>6148</v>
      </c>
      <c r="W788" s="190" t="s">
        <v>6148</v>
      </c>
      <c r="X788" s="190" t="s">
        <v>6149</v>
      </c>
    </row>
    <row r="789" spans="1:24" ht="17.25" customHeight="1" x14ac:dyDescent="0.2">
      <c r="A789" s="190">
        <v>806909</v>
      </c>
      <c r="B789" s="190" t="s">
        <v>4377</v>
      </c>
      <c r="C789" s="190" t="s">
        <v>66</v>
      </c>
      <c r="D789" s="190" t="s">
        <v>216</v>
      </c>
      <c r="E789" s="190" t="s">
        <v>142</v>
      </c>
      <c r="F789" s="193">
        <v>35557</v>
      </c>
      <c r="G789" s="190" t="s">
        <v>244</v>
      </c>
      <c r="H789" s="190" t="s">
        <v>824</v>
      </c>
      <c r="I789" s="190" t="s">
        <v>58</v>
      </c>
      <c r="Q789" s="190">
        <v>2000</v>
      </c>
      <c r="T789" s="190" t="s">
        <v>6148</v>
      </c>
      <c r="U789" s="190" t="s">
        <v>6148</v>
      </c>
      <c r="V789" s="190" t="s">
        <v>6148</v>
      </c>
      <c r="W789" s="190" t="s">
        <v>6148</v>
      </c>
      <c r="X789" s="190" t="s">
        <v>6149</v>
      </c>
    </row>
    <row r="790" spans="1:24" ht="17.25" customHeight="1" x14ac:dyDescent="0.2">
      <c r="A790" s="190">
        <v>811361</v>
      </c>
      <c r="B790" s="190" t="s">
        <v>5319</v>
      </c>
      <c r="C790" s="190" t="s">
        <v>83</v>
      </c>
      <c r="D790" s="190" t="s">
        <v>162</v>
      </c>
      <c r="E790" s="190" t="s">
        <v>142</v>
      </c>
      <c r="F790" s="193">
        <v>35574</v>
      </c>
      <c r="G790" s="190" t="s">
        <v>244</v>
      </c>
      <c r="H790" s="190" t="s">
        <v>824</v>
      </c>
      <c r="I790" s="190" t="s">
        <v>58</v>
      </c>
      <c r="Q790" s="190">
        <v>2000</v>
      </c>
      <c r="T790" s="190" t="s">
        <v>6148</v>
      </c>
      <c r="U790" s="190" t="s">
        <v>6148</v>
      </c>
      <c r="V790" s="190" t="s">
        <v>6148</v>
      </c>
      <c r="W790" s="190" t="s">
        <v>6148</v>
      </c>
      <c r="X790" s="190" t="s">
        <v>6149</v>
      </c>
    </row>
    <row r="791" spans="1:24" ht="17.25" customHeight="1" x14ac:dyDescent="0.2">
      <c r="A791" s="190">
        <v>808744</v>
      </c>
      <c r="B791" s="190" t="s">
        <v>4609</v>
      </c>
      <c r="C791" s="190" t="s">
        <v>3705</v>
      </c>
      <c r="D791" s="190" t="s">
        <v>191</v>
      </c>
      <c r="E791" s="190" t="s">
        <v>142</v>
      </c>
      <c r="F791" s="193">
        <v>35604</v>
      </c>
      <c r="G791" s="190" t="s">
        <v>244</v>
      </c>
      <c r="H791" s="190" t="s">
        <v>824</v>
      </c>
      <c r="I791" s="190" t="s">
        <v>58</v>
      </c>
      <c r="Q791" s="190">
        <v>2000</v>
      </c>
      <c r="T791" s="190" t="s">
        <v>6148</v>
      </c>
      <c r="U791" s="190" t="s">
        <v>6148</v>
      </c>
      <c r="V791" s="190" t="s">
        <v>6148</v>
      </c>
      <c r="W791" s="190" t="s">
        <v>6148</v>
      </c>
      <c r="X791" s="190" t="s">
        <v>6149</v>
      </c>
    </row>
    <row r="792" spans="1:24" ht="17.25" customHeight="1" x14ac:dyDescent="0.2">
      <c r="A792" s="190">
        <v>805223</v>
      </c>
      <c r="B792" s="190" t="s">
        <v>4275</v>
      </c>
      <c r="C792" s="190" t="s">
        <v>65</v>
      </c>
      <c r="D792" s="190" t="s">
        <v>173</v>
      </c>
      <c r="E792" s="190" t="s">
        <v>142</v>
      </c>
      <c r="F792" s="193">
        <v>35608</v>
      </c>
      <c r="G792" s="190" t="s">
        <v>244</v>
      </c>
      <c r="H792" s="190" t="s">
        <v>824</v>
      </c>
      <c r="I792" s="190" t="s">
        <v>58</v>
      </c>
      <c r="Q792" s="190">
        <v>2000</v>
      </c>
      <c r="T792" s="190" t="s">
        <v>6148</v>
      </c>
      <c r="U792" s="190" t="s">
        <v>6148</v>
      </c>
      <c r="V792" s="190" t="s">
        <v>6148</v>
      </c>
      <c r="W792" s="190" t="s">
        <v>6148</v>
      </c>
      <c r="X792" s="190" t="s">
        <v>6149</v>
      </c>
    </row>
    <row r="793" spans="1:24" ht="17.25" customHeight="1" x14ac:dyDescent="0.2">
      <c r="A793" s="190">
        <v>808418</v>
      </c>
      <c r="B793" s="190" t="s">
        <v>4558</v>
      </c>
      <c r="C793" s="190" t="s">
        <v>57</v>
      </c>
      <c r="D793" s="190" t="s">
        <v>163</v>
      </c>
      <c r="E793" s="190" t="s">
        <v>142</v>
      </c>
      <c r="F793" s="193">
        <v>35641</v>
      </c>
      <c r="G793" s="190" t="s">
        <v>1232</v>
      </c>
      <c r="H793" s="190" t="s">
        <v>824</v>
      </c>
      <c r="I793" s="190" t="s">
        <v>58</v>
      </c>
      <c r="Q793" s="190">
        <v>2000</v>
      </c>
      <c r="T793" s="190" t="s">
        <v>6148</v>
      </c>
      <c r="U793" s="190" t="s">
        <v>6148</v>
      </c>
      <c r="V793" s="190" t="s">
        <v>6148</v>
      </c>
      <c r="W793" s="190" t="s">
        <v>6148</v>
      </c>
      <c r="X793" s="190" t="s">
        <v>6149</v>
      </c>
    </row>
    <row r="794" spans="1:24" ht="17.25" customHeight="1" x14ac:dyDescent="0.2">
      <c r="A794" s="190">
        <v>811108</v>
      </c>
      <c r="B794" s="190" t="s">
        <v>5163</v>
      </c>
      <c r="C794" s="190" t="s">
        <v>350</v>
      </c>
      <c r="D794" s="190" t="s">
        <v>5943</v>
      </c>
      <c r="E794" s="190" t="s">
        <v>142</v>
      </c>
      <c r="F794" s="193">
        <v>35744</v>
      </c>
      <c r="G794" s="190" t="s">
        <v>244</v>
      </c>
      <c r="H794" s="190" t="s">
        <v>824</v>
      </c>
      <c r="I794" s="190" t="s">
        <v>58</v>
      </c>
      <c r="Q794" s="190">
        <v>2000</v>
      </c>
      <c r="T794" s="190" t="s">
        <v>6148</v>
      </c>
      <c r="U794" s="190" t="s">
        <v>6148</v>
      </c>
      <c r="V794" s="190" t="s">
        <v>6148</v>
      </c>
      <c r="W794" s="190" t="s">
        <v>6148</v>
      </c>
      <c r="X794" s="190" t="s">
        <v>6149</v>
      </c>
    </row>
    <row r="795" spans="1:24" ht="17.25" customHeight="1" x14ac:dyDescent="0.2">
      <c r="A795" s="190">
        <v>811487</v>
      </c>
      <c r="B795" s="190" t="s">
        <v>5395</v>
      </c>
      <c r="C795" s="190" t="s">
        <v>772</v>
      </c>
      <c r="D795" s="190" t="s">
        <v>162</v>
      </c>
      <c r="E795" s="190" t="s">
        <v>142</v>
      </c>
      <c r="F795" s="193">
        <v>35796</v>
      </c>
      <c r="G795" s="190" t="s">
        <v>984</v>
      </c>
      <c r="H795" s="190" t="s">
        <v>824</v>
      </c>
      <c r="I795" s="190" t="s">
        <v>58</v>
      </c>
      <c r="Q795" s="190">
        <v>2000</v>
      </c>
      <c r="T795" s="190" t="s">
        <v>6148</v>
      </c>
      <c r="U795" s="190" t="s">
        <v>6148</v>
      </c>
      <c r="V795" s="190" t="s">
        <v>6148</v>
      </c>
      <c r="W795" s="190" t="s">
        <v>6148</v>
      </c>
      <c r="X795" s="190" t="s">
        <v>6149</v>
      </c>
    </row>
    <row r="796" spans="1:24" ht="17.25" customHeight="1" x14ac:dyDescent="0.2">
      <c r="A796" s="190">
        <v>807392</v>
      </c>
      <c r="B796" s="190" t="s">
        <v>4433</v>
      </c>
      <c r="C796" s="190" t="s">
        <v>81</v>
      </c>
      <c r="D796" s="190" t="s">
        <v>205</v>
      </c>
      <c r="E796" s="190" t="s">
        <v>142</v>
      </c>
      <c r="F796" s="193">
        <v>35796</v>
      </c>
      <c r="G796" s="190" t="s">
        <v>244</v>
      </c>
      <c r="H796" s="190" t="s">
        <v>824</v>
      </c>
      <c r="I796" s="190" t="s">
        <v>58</v>
      </c>
      <c r="Q796" s="190">
        <v>2000</v>
      </c>
      <c r="T796" s="190" t="s">
        <v>6148</v>
      </c>
      <c r="U796" s="190" t="s">
        <v>6148</v>
      </c>
      <c r="V796" s="190" t="s">
        <v>6148</v>
      </c>
      <c r="W796" s="190" t="s">
        <v>6148</v>
      </c>
      <c r="X796" s="190" t="s">
        <v>6149</v>
      </c>
    </row>
    <row r="797" spans="1:24" ht="17.25" customHeight="1" x14ac:dyDescent="0.2">
      <c r="A797" s="190">
        <v>807956</v>
      </c>
      <c r="B797" s="190" t="s">
        <v>4498</v>
      </c>
      <c r="C797" s="190" t="s">
        <v>99</v>
      </c>
      <c r="D797" s="190" t="s">
        <v>615</v>
      </c>
      <c r="E797" s="190" t="s">
        <v>142</v>
      </c>
      <c r="F797" s="193">
        <v>35796</v>
      </c>
      <c r="G797" s="190" t="s">
        <v>244</v>
      </c>
      <c r="H797" s="190" t="s">
        <v>824</v>
      </c>
      <c r="I797" s="190" t="s">
        <v>58</v>
      </c>
      <c r="Q797" s="190">
        <v>2000</v>
      </c>
      <c r="T797" s="190" t="s">
        <v>6148</v>
      </c>
      <c r="U797" s="190" t="s">
        <v>6148</v>
      </c>
      <c r="V797" s="190" t="s">
        <v>6148</v>
      </c>
      <c r="W797" s="190" t="s">
        <v>6148</v>
      </c>
      <c r="X797" s="190" t="s">
        <v>6149</v>
      </c>
    </row>
    <row r="798" spans="1:24" ht="17.25" customHeight="1" x14ac:dyDescent="0.2">
      <c r="A798" s="190">
        <v>811295</v>
      </c>
      <c r="B798" s="190" t="s">
        <v>5281</v>
      </c>
      <c r="C798" s="190" t="s">
        <v>94</v>
      </c>
      <c r="D798" s="190" t="s">
        <v>598</v>
      </c>
      <c r="E798" s="190" t="s">
        <v>142</v>
      </c>
      <c r="F798" s="193">
        <v>35796</v>
      </c>
      <c r="G798" s="190" t="s">
        <v>249</v>
      </c>
      <c r="H798" s="190" t="s">
        <v>824</v>
      </c>
      <c r="I798" s="190" t="s">
        <v>58</v>
      </c>
      <c r="Q798" s="190">
        <v>2000</v>
      </c>
      <c r="T798" s="190" t="s">
        <v>6148</v>
      </c>
      <c r="U798" s="190" t="s">
        <v>6148</v>
      </c>
      <c r="V798" s="190" t="s">
        <v>6148</v>
      </c>
      <c r="W798" s="190" t="s">
        <v>6148</v>
      </c>
      <c r="X798" s="190" t="s">
        <v>6149</v>
      </c>
    </row>
    <row r="799" spans="1:24" ht="17.25" customHeight="1" x14ac:dyDescent="0.2">
      <c r="A799" s="190">
        <v>811054</v>
      </c>
      <c r="B799" s="190" t="s">
        <v>5133</v>
      </c>
      <c r="C799" s="190" t="s">
        <v>63</v>
      </c>
      <c r="D799" s="190" t="s">
        <v>210</v>
      </c>
      <c r="E799" s="190" t="s">
        <v>142</v>
      </c>
      <c r="F799" s="193">
        <v>35796</v>
      </c>
      <c r="G799" s="190" t="s">
        <v>249</v>
      </c>
      <c r="H799" s="190" t="s">
        <v>824</v>
      </c>
      <c r="I799" s="190" t="s">
        <v>58</v>
      </c>
      <c r="Q799" s="190">
        <v>2000</v>
      </c>
      <c r="T799" s="190" t="s">
        <v>6148</v>
      </c>
      <c r="U799" s="190" t="s">
        <v>6148</v>
      </c>
      <c r="V799" s="190" t="s">
        <v>6148</v>
      </c>
      <c r="W799" s="190" t="s">
        <v>6148</v>
      </c>
      <c r="X799" s="190" t="s">
        <v>6149</v>
      </c>
    </row>
    <row r="800" spans="1:24" ht="17.25" customHeight="1" x14ac:dyDescent="0.2">
      <c r="A800" s="190">
        <v>811624</v>
      </c>
      <c r="B800" s="190" t="s">
        <v>5482</v>
      </c>
      <c r="C800" s="190" t="s">
        <v>6098</v>
      </c>
      <c r="D800" s="190" t="s">
        <v>6099</v>
      </c>
      <c r="E800" s="190" t="s">
        <v>142</v>
      </c>
      <c r="F800" s="193">
        <v>35796</v>
      </c>
      <c r="G800" s="190" t="s">
        <v>1098</v>
      </c>
      <c r="H800" s="190" t="s">
        <v>824</v>
      </c>
      <c r="I800" s="190" t="s">
        <v>58</v>
      </c>
      <c r="Q800" s="190">
        <v>2000</v>
      </c>
      <c r="T800" s="190" t="s">
        <v>6148</v>
      </c>
      <c r="U800" s="190" t="s">
        <v>6148</v>
      </c>
      <c r="V800" s="190" t="s">
        <v>6148</v>
      </c>
      <c r="W800" s="190" t="s">
        <v>6148</v>
      </c>
      <c r="X800" s="190" t="s">
        <v>6149</v>
      </c>
    </row>
    <row r="801" spans="1:24" ht="17.25" customHeight="1" x14ac:dyDescent="0.2">
      <c r="A801" s="190">
        <v>807934</v>
      </c>
      <c r="B801" s="190" t="s">
        <v>4495</v>
      </c>
      <c r="C801" s="190" t="s">
        <v>99</v>
      </c>
      <c r="D801" s="190" t="s">
        <v>5811</v>
      </c>
      <c r="E801" s="190" t="s">
        <v>142</v>
      </c>
      <c r="F801" s="193">
        <v>35815</v>
      </c>
      <c r="G801" s="190" t="s">
        <v>244</v>
      </c>
      <c r="H801" s="190" t="s">
        <v>824</v>
      </c>
      <c r="I801" s="190" t="s">
        <v>58</v>
      </c>
      <c r="Q801" s="190">
        <v>2000</v>
      </c>
      <c r="T801" s="190" t="s">
        <v>6148</v>
      </c>
      <c r="U801" s="190" t="s">
        <v>6148</v>
      </c>
      <c r="V801" s="190" t="s">
        <v>6148</v>
      </c>
      <c r="W801" s="190" t="s">
        <v>6148</v>
      </c>
      <c r="X801" s="190" t="s">
        <v>6149</v>
      </c>
    </row>
    <row r="802" spans="1:24" ht="17.25" customHeight="1" x14ac:dyDescent="0.2">
      <c r="A802" s="190">
        <v>811351</v>
      </c>
      <c r="B802" s="190" t="s">
        <v>5314</v>
      </c>
      <c r="C802" s="190" t="s">
        <v>5666</v>
      </c>
      <c r="D802" s="190" t="s">
        <v>309</v>
      </c>
      <c r="E802" s="190" t="s">
        <v>142</v>
      </c>
      <c r="F802" s="193">
        <v>35822</v>
      </c>
      <c r="G802" s="190" t="s">
        <v>6045</v>
      </c>
      <c r="H802" s="190" t="s">
        <v>824</v>
      </c>
      <c r="I802" s="190" t="s">
        <v>58</v>
      </c>
      <c r="Q802" s="190">
        <v>2000</v>
      </c>
      <c r="T802" s="190" t="s">
        <v>6148</v>
      </c>
      <c r="U802" s="190" t="s">
        <v>6148</v>
      </c>
      <c r="V802" s="190" t="s">
        <v>6148</v>
      </c>
      <c r="W802" s="190" t="s">
        <v>6148</v>
      </c>
      <c r="X802" s="190" t="s">
        <v>6149</v>
      </c>
    </row>
    <row r="803" spans="1:24" ht="17.25" customHeight="1" x14ac:dyDescent="0.2">
      <c r="A803" s="190">
        <v>811390</v>
      </c>
      <c r="B803" s="190" t="s">
        <v>5341</v>
      </c>
      <c r="C803" s="190" t="s">
        <v>501</v>
      </c>
      <c r="D803" s="190" t="s">
        <v>6058</v>
      </c>
      <c r="E803" s="190" t="s">
        <v>142</v>
      </c>
      <c r="F803" s="193">
        <v>35829</v>
      </c>
      <c r="G803" s="190" t="s">
        <v>244</v>
      </c>
      <c r="H803" s="190" t="s">
        <v>825</v>
      </c>
      <c r="I803" s="190" t="s">
        <v>58</v>
      </c>
      <c r="Q803" s="190">
        <v>2000</v>
      </c>
      <c r="T803" s="190" t="s">
        <v>6148</v>
      </c>
      <c r="U803" s="190" t="s">
        <v>6148</v>
      </c>
      <c r="V803" s="190" t="s">
        <v>6148</v>
      </c>
      <c r="W803" s="190" t="s">
        <v>6148</v>
      </c>
      <c r="X803" s="190" t="s">
        <v>6149</v>
      </c>
    </row>
    <row r="804" spans="1:24" ht="17.25" customHeight="1" x14ac:dyDescent="0.2">
      <c r="A804" s="190">
        <v>811371</v>
      </c>
      <c r="B804" s="190" t="s">
        <v>5326</v>
      </c>
      <c r="C804" s="190" t="s">
        <v>120</v>
      </c>
      <c r="D804" s="190" t="s">
        <v>190</v>
      </c>
      <c r="E804" s="190" t="s">
        <v>142</v>
      </c>
      <c r="F804" s="193">
        <v>35830</v>
      </c>
      <c r="G804" s="190" t="s">
        <v>244</v>
      </c>
      <c r="H804" s="190" t="s">
        <v>825</v>
      </c>
      <c r="I804" s="190" t="s">
        <v>58</v>
      </c>
      <c r="Q804" s="190">
        <v>2000</v>
      </c>
      <c r="T804" s="190" t="s">
        <v>6148</v>
      </c>
      <c r="U804" s="190" t="s">
        <v>6148</v>
      </c>
      <c r="V804" s="190" t="s">
        <v>6148</v>
      </c>
      <c r="W804" s="190" t="s">
        <v>6148</v>
      </c>
      <c r="X804" s="190" t="s">
        <v>6149</v>
      </c>
    </row>
    <row r="805" spans="1:24" ht="17.25" customHeight="1" x14ac:dyDescent="0.2">
      <c r="A805" s="190">
        <v>810115</v>
      </c>
      <c r="B805" s="190" t="s">
        <v>4861</v>
      </c>
      <c r="C805" s="190" t="s">
        <v>112</v>
      </c>
      <c r="D805" s="190" t="s">
        <v>566</v>
      </c>
      <c r="E805" s="190" t="s">
        <v>142</v>
      </c>
      <c r="F805" s="193">
        <v>35855</v>
      </c>
      <c r="G805" s="190" t="s">
        <v>244</v>
      </c>
      <c r="H805" s="190" t="s">
        <v>824</v>
      </c>
      <c r="I805" s="190" t="s">
        <v>58</v>
      </c>
      <c r="Q805" s="190">
        <v>2000</v>
      </c>
      <c r="T805" s="190" t="s">
        <v>6148</v>
      </c>
      <c r="U805" s="190" t="s">
        <v>6148</v>
      </c>
      <c r="V805" s="190" t="s">
        <v>6148</v>
      </c>
      <c r="W805" s="190" t="s">
        <v>6148</v>
      </c>
      <c r="X805" s="190" t="s">
        <v>6149</v>
      </c>
    </row>
    <row r="806" spans="1:24" ht="17.25" customHeight="1" x14ac:dyDescent="0.2">
      <c r="A806" s="190">
        <v>811062</v>
      </c>
      <c r="B806" s="190" t="s">
        <v>5136</v>
      </c>
      <c r="C806" s="190" t="s">
        <v>358</v>
      </c>
      <c r="D806" s="190" t="s">
        <v>514</v>
      </c>
      <c r="E806" s="190" t="s">
        <v>142</v>
      </c>
      <c r="F806" s="193">
        <v>35859</v>
      </c>
      <c r="G806" s="190" t="s">
        <v>249</v>
      </c>
      <c r="H806" s="190" t="s">
        <v>824</v>
      </c>
      <c r="I806" s="190" t="s">
        <v>58</v>
      </c>
      <c r="Q806" s="190">
        <v>2000</v>
      </c>
      <c r="T806" s="190" t="s">
        <v>6148</v>
      </c>
      <c r="U806" s="190" t="s">
        <v>6148</v>
      </c>
      <c r="V806" s="190" t="s">
        <v>6148</v>
      </c>
      <c r="W806" s="190" t="s">
        <v>6148</v>
      </c>
      <c r="X806" s="190" t="s">
        <v>6149</v>
      </c>
    </row>
    <row r="807" spans="1:24" ht="17.25" customHeight="1" x14ac:dyDescent="0.2">
      <c r="A807" s="190">
        <v>811791</v>
      </c>
      <c r="B807" s="190" t="s">
        <v>5590</v>
      </c>
      <c r="C807" s="190" t="s">
        <v>61</v>
      </c>
      <c r="D807" s="190" t="s">
        <v>3536</v>
      </c>
      <c r="E807" s="190" t="s">
        <v>142</v>
      </c>
      <c r="F807" s="193">
        <v>35930</v>
      </c>
      <c r="G807" s="190" t="s">
        <v>244</v>
      </c>
      <c r="H807" s="190" t="s">
        <v>824</v>
      </c>
      <c r="I807" s="190" t="s">
        <v>58</v>
      </c>
      <c r="Q807" s="190">
        <v>2000</v>
      </c>
      <c r="T807" s="190" t="s">
        <v>6148</v>
      </c>
      <c r="U807" s="190" t="s">
        <v>6148</v>
      </c>
      <c r="V807" s="190" t="s">
        <v>6148</v>
      </c>
      <c r="W807" s="190" t="s">
        <v>6148</v>
      </c>
      <c r="X807" s="190" t="s">
        <v>6149</v>
      </c>
    </row>
    <row r="808" spans="1:24" ht="17.25" customHeight="1" x14ac:dyDescent="0.2">
      <c r="A808" s="190">
        <v>811582</v>
      </c>
      <c r="B808" s="190" t="s">
        <v>5454</v>
      </c>
      <c r="C808" s="190" t="s">
        <v>94</v>
      </c>
      <c r="D808" s="190" t="s">
        <v>357</v>
      </c>
      <c r="E808" s="190" t="s">
        <v>142</v>
      </c>
      <c r="F808" s="193">
        <v>35942</v>
      </c>
      <c r="G808" s="190" t="s">
        <v>244</v>
      </c>
      <c r="H808" s="190" t="s">
        <v>824</v>
      </c>
      <c r="I808" s="190" t="s">
        <v>58</v>
      </c>
      <c r="Q808" s="190">
        <v>2000</v>
      </c>
      <c r="T808" s="190" t="s">
        <v>6148</v>
      </c>
      <c r="U808" s="190" t="s">
        <v>6148</v>
      </c>
      <c r="V808" s="190" t="s">
        <v>6148</v>
      </c>
      <c r="W808" s="190" t="s">
        <v>6148</v>
      </c>
      <c r="X808" s="190" t="s">
        <v>6149</v>
      </c>
    </row>
    <row r="809" spans="1:24" ht="17.25" customHeight="1" x14ac:dyDescent="0.2">
      <c r="A809" s="190">
        <v>810817</v>
      </c>
      <c r="B809" s="190" t="s">
        <v>4982</v>
      </c>
      <c r="C809" s="190" t="s">
        <v>78</v>
      </c>
      <c r="D809" s="190" t="s">
        <v>173</v>
      </c>
      <c r="E809" s="190" t="s">
        <v>142</v>
      </c>
      <c r="F809" s="193">
        <v>36027</v>
      </c>
      <c r="G809" s="190" t="s">
        <v>984</v>
      </c>
      <c r="H809" s="190" t="s">
        <v>824</v>
      </c>
      <c r="I809" s="190" t="s">
        <v>58</v>
      </c>
      <c r="Q809" s="190">
        <v>2000</v>
      </c>
      <c r="T809" s="190" t="s">
        <v>6148</v>
      </c>
      <c r="U809" s="190" t="s">
        <v>6148</v>
      </c>
      <c r="V809" s="190" t="s">
        <v>6148</v>
      </c>
      <c r="W809" s="190" t="s">
        <v>6148</v>
      </c>
      <c r="X809" s="190" t="s">
        <v>6149</v>
      </c>
    </row>
    <row r="810" spans="1:24" ht="17.25" customHeight="1" x14ac:dyDescent="0.2">
      <c r="A810" s="190">
        <v>811621</v>
      </c>
      <c r="B810" s="190" t="s">
        <v>5479</v>
      </c>
      <c r="C810" s="190" t="s">
        <v>936</v>
      </c>
      <c r="D810" s="190" t="s">
        <v>3374</v>
      </c>
      <c r="E810" s="190" t="s">
        <v>142</v>
      </c>
      <c r="F810" s="193">
        <v>36055</v>
      </c>
      <c r="G810" s="190" t="s">
        <v>244</v>
      </c>
      <c r="H810" s="190" t="s">
        <v>824</v>
      </c>
      <c r="I810" s="190" t="s">
        <v>58</v>
      </c>
      <c r="Q810" s="190">
        <v>2000</v>
      </c>
      <c r="T810" s="190" t="s">
        <v>6148</v>
      </c>
      <c r="U810" s="190" t="s">
        <v>6148</v>
      </c>
      <c r="V810" s="190" t="s">
        <v>6148</v>
      </c>
      <c r="W810" s="190" t="s">
        <v>6148</v>
      </c>
      <c r="X810" s="190" t="s">
        <v>6149</v>
      </c>
    </row>
    <row r="811" spans="1:24" ht="17.25" customHeight="1" x14ac:dyDescent="0.2">
      <c r="A811" s="190">
        <v>809857</v>
      </c>
      <c r="B811" s="190" t="s">
        <v>4800</v>
      </c>
      <c r="C811" s="190" t="s">
        <v>130</v>
      </c>
      <c r="D811" s="190" t="s">
        <v>170</v>
      </c>
      <c r="E811" s="190" t="s">
        <v>142</v>
      </c>
      <c r="F811" s="193">
        <v>36077</v>
      </c>
      <c r="G811" s="190" t="s">
        <v>5908</v>
      </c>
      <c r="H811" s="190" t="s">
        <v>824</v>
      </c>
      <c r="I811" s="190" t="s">
        <v>58</v>
      </c>
      <c r="Q811" s="190">
        <v>2000</v>
      </c>
      <c r="T811" s="190" t="s">
        <v>6148</v>
      </c>
      <c r="U811" s="190" t="s">
        <v>6148</v>
      </c>
      <c r="V811" s="190" t="s">
        <v>6148</v>
      </c>
      <c r="W811" s="190" t="s">
        <v>6148</v>
      </c>
      <c r="X811" s="190" t="s">
        <v>6149</v>
      </c>
    </row>
    <row r="812" spans="1:24" ht="17.25" customHeight="1" x14ac:dyDescent="0.2">
      <c r="A812" s="190">
        <v>810017</v>
      </c>
      <c r="B812" s="190" t="s">
        <v>518</v>
      </c>
      <c r="C812" s="190" t="s">
        <v>83</v>
      </c>
      <c r="D812" s="190" t="s">
        <v>178</v>
      </c>
      <c r="E812" s="190" t="s">
        <v>142</v>
      </c>
      <c r="F812" s="193">
        <v>36100</v>
      </c>
      <c r="G812" s="190" t="s">
        <v>1063</v>
      </c>
      <c r="H812" s="190" t="s">
        <v>824</v>
      </c>
      <c r="I812" s="190" t="s">
        <v>58</v>
      </c>
      <c r="Q812" s="190">
        <v>2000</v>
      </c>
      <c r="T812" s="190" t="s">
        <v>6148</v>
      </c>
      <c r="U812" s="190" t="s">
        <v>6148</v>
      </c>
      <c r="V812" s="190" t="s">
        <v>6148</v>
      </c>
      <c r="W812" s="190" t="s">
        <v>6148</v>
      </c>
      <c r="X812" s="190" t="s">
        <v>6149</v>
      </c>
    </row>
    <row r="813" spans="1:24" ht="17.25" customHeight="1" x14ac:dyDescent="0.2">
      <c r="A813" s="190">
        <v>811623</v>
      </c>
      <c r="B813" s="190" t="s">
        <v>5481</v>
      </c>
      <c r="C813" s="190" t="s">
        <v>432</v>
      </c>
      <c r="D813" s="190" t="s">
        <v>318</v>
      </c>
      <c r="E813" s="190" t="s">
        <v>142</v>
      </c>
      <c r="F813" s="193">
        <v>36161</v>
      </c>
      <c r="G813" s="190" t="s">
        <v>956</v>
      </c>
      <c r="H813" s="190" t="s">
        <v>824</v>
      </c>
      <c r="I813" s="190" t="s">
        <v>58</v>
      </c>
      <c r="Q813" s="190">
        <v>2000</v>
      </c>
      <c r="T813" s="190" t="s">
        <v>6148</v>
      </c>
      <c r="U813" s="190" t="s">
        <v>6148</v>
      </c>
      <c r="V813" s="190" t="s">
        <v>6148</v>
      </c>
      <c r="W813" s="190" t="s">
        <v>6148</v>
      </c>
      <c r="X813" s="190" t="s">
        <v>6149</v>
      </c>
    </row>
    <row r="814" spans="1:24" ht="17.25" customHeight="1" x14ac:dyDescent="0.2">
      <c r="A814" s="190">
        <v>810628</v>
      </c>
      <c r="B814" s="190" t="s">
        <v>4968</v>
      </c>
      <c r="C814" s="190" t="s">
        <v>435</v>
      </c>
      <c r="D814" s="190" t="s">
        <v>166</v>
      </c>
      <c r="E814" s="190" t="s">
        <v>142</v>
      </c>
      <c r="F814" s="193">
        <v>36161</v>
      </c>
      <c r="G814" s="190" t="s">
        <v>244</v>
      </c>
      <c r="H814" s="190" t="s">
        <v>824</v>
      </c>
      <c r="I814" s="190" t="s">
        <v>58</v>
      </c>
      <c r="Q814" s="190">
        <v>2000</v>
      </c>
      <c r="T814" s="190" t="s">
        <v>6148</v>
      </c>
      <c r="U814" s="190" t="s">
        <v>6148</v>
      </c>
      <c r="V814" s="190" t="s">
        <v>6148</v>
      </c>
      <c r="W814" s="190" t="s">
        <v>6148</v>
      </c>
      <c r="X814" s="190" t="s">
        <v>6149</v>
      </c>
    </row>
    <row r="815" spans="1:24" ht="17.25" customHeight="1" x14ac:dyDescent="0.2">
      <c r="A815" s="190">
        <v>811080</v>
      </c>
      <c r="B815" s="190" t="s">
        <v>5148</v>
      </c>
      <c r="C815" s="190" t="s">
        <v>548</v>
      </c>
      <c r="D815" s="190" t="s">
        <v>357</v>
      </c>
      <c r="E815" s="190" t="s">
        <v>142</v>
      </c>
      <c r="F815" s="193">
        <v>36161</v>
      </c>
      <c r="G815" s="190" t="s">
        <v>244</v>
      </c>
      <c r="H815" s="190" t="s">
        <v>824</v>
      </c>
      <c r="I815" s="190" t="s">
        <v>58</v>
      </c>
      <c r="Q815" s="190">
        <v>2000</v>
      </c>
      <c r="T815" s="190" t="s">
        <v>6148</v>
      </c>
      <c r="U815" s="190" t="s">
        <v>6148</v>
      </c>
      <c r="V815" s="190" t="s">
        <v>6148</v>
      </c>
      <c r="W815" s="190" t="s">
        <v>6148</v>
      </c>
      <c r="X815" s="190" t="s">
        <v>6149</v>
      </c>
    </row>
    <row r="816" spans="1:24" ht="17.25" customHeight="1" x14ac:dyDescent="0.2">
      <c r="A816" s="190">
        <v>811447</v>
      </c>
      <c r="B816" s="190" t="s">
        <v>5376</v>
      </c>
      <c r="C816" s="190" t="s">
        <v>6068</v>
      </c>
      <c r="D816" s="190" t="s">
        <v>396</v>
      </c>
      <c r="E816" s="190" t="s">
        <v>142</v>
      </c>
      <c r="F816" s="193">
        <v>36161</v>
      </c>
      <c r="G816" s="190" t="s">
        <v>921</v>
      </c>
      <c r="H816" s="190" t="s">
        <v>824</v>
      </c>
      <c r="I816" s="190" t="s">
        <v>58</v>
      </c>
      <c r="Q816" s="190">
        <v>2000</v>
      </c>
      <c r="T816" s="190" t="s">
        <v>6148</v>
      </c>
      <c r="U816" s="190" t="s">
        <v>6148</v>
      </c>
      <c r="V816" s="190" t="s">
        <v>6148</v>
      </c>
      <c r="W816" s="190" t="s">
        <v>6148</v>
      </c>
      <c r="X816" s="190" t="s">
        <v>6149</v>
      </c>
    </row>
    <row r="817" spans="1:24" ht="17.25" customHeight="1" x14ac:dyDescent="0.2">
      <c r="A817" s="190">
        <v>807720</v>
      </c>
      <c r="B817" s="190" t="s">
        <v>4470</v>
      </c>
      <c r="C817" s="190" t="s">
        <v>336</v>
      </c>
      <c r="D817" s="190" t="s">
        <v>925</v>
      </c>
      <c r="E817" s="190" t="s">
        <v>142</v>
      </c>
      <c r="F817" s="193">
        <v>36161</v>
      </c>
      <c r="G817" s="190" t="s">
        <v>249</v>
      </c>
      <c r="H817" s="190" t="s">
        <v>824</v>
      </c>
      <c r="I817" s="190" t="s">
        <v>58</v>
      </c>
      <c r="Q817" s="190">
        <v>2000</v>
      </c>
      <c r="T817" s="190" t="s">
        <v>6148</v>
      </c>
      <c r="U817" s="190" t="s">
        <v>6148</v>
      </c>
      <c r="V817" s="190" t="s">
        <v>6148</v>
      </c>
      <c r="W817" s="190" t="s">
        <v>6148</v>
      </c>
      <c r="X817" s="190" t="s">
        <v>6149</v>
      </c>
    </row>
    <row r="818" spans="1:24" ht="17.25" customHeight="1" x14ac:dyDescent="0.2">
      <c r="A818" s="190">
        <v>810073</v>
      </c>
      <c r="B818" s="190" t="s">
        <v>4852</v>
      </c>
      <c r="C818" s="190" t="s">
        <v>5921</v>
      </c>
      <c r="D818" s="190" t="s">
        <v>167</v>
      </c>
      <c r="E818" s="190" t="s">
        <v>142</v>
      </c>
      <c r="F818" s="193">
        <v>36166</v>
      </c>
      <c r="G818" s="190" t="s">
        <v>244</v>
      </c>
      <c r="H818" s="190" t="s">
        <v>824</v>
      </c>
      <c r="I818" s="190" t="s">
        <v>58</v>
      </c>
      <c r="Q818" s="190">
        <v>2000</v>
      </c>
      <c r="T818" s="190" t="s">
        <v>6148</v>
      </c>
      <c r="U818" s="190" t="s">
        <v>6148</v>
      </c>
      <c r="V818" s="190" t="s">
        <v>6148</v>
      </c>
      <c r="W818" s="190" t="s">
        <v>6148</v>
      </c>
      <c r="X818" s="190" t="s">
        <v>6149</v>
      </c>
    </row>
    <row r="819" spans="1:24" ht="17.25" customHeight="1" x14ac:dyDescent="0.2">
      <c r="A819" s="190">
        <v>809933</v>
      </c>
      <c r="B819" s="190" t="s">
        <v>4813</v>
      </c>
      <c r="C819" s="190" t="s">
        <v>417</v>
      </c>
      <c r="D819" s="190" t="s">
        <v>754</v>
      </c>
      <c r="E819" s="190" t="s">
        <v>142</v>
      </c>
      <c r="F819" s="193">
        <v>36167</v>
      </c>
      <c r="G819" s="190" t="s">
        <v>244</v>
      </c>
      <c r="H819" s="190" t="s">
        <v>824</v>
      </c>
      <c r="I819" s="190" t="s">
        <v>58</v>
      </c>
      <c r="Q819" s="190">
        <v>2000</v>
      </c>
      <c r="T819" s="190" t="s">
        <v>6148</v>
      </c>
      <c r="U819" s="190" t="s">
        <v>6148</v>
      </c>
      <c r="V819" s="190" t="s">
        <v>6148</v>
      </c>
      <c r="W819" s="190" t="s">
        <v>6148</v>
      </c>
      <c r="X819" s="190" t="s">
        <v>6149</v>
      </c>
    </row>
    <row r="820" spans="1:24" ht="17.25" customHeight="1" x14ac:dyDescent="0.2">
      <c r="A820" s="190">
        <v>808434</v>
      </c>
      <c r="B820" s="190" t="s">
        <v>4560</v>
      </c>
      <c r="C820" s="190" t="s">
        <v>61</v>
      </c>
      <c r="D820" s="190" t="s">
        <v>5831</v>
      </c>
      <c r="E820" s="190" t="s">
        <v>142</v>
      </c>
      <c r="F820" s="193">
        <v>36168</v>
      </c>
      <c r="G820" s="190" t="s">
        <v>244</v>
      </c>
      <c r="H820" s="190" t="s">
        <v>824</v>
      </c>
      <c r="I820" s="190" t="s">
        <v>58</v>
      </c>
      <c r="Q820" s="190">
        <v>2000</v>
      </c>
      <c r="T820" s="190" t="s">
        <v>6148</v>
      </c>
      <c r="U820" s="190" t="s">
        <v>6148</v>
      </c>
      <c r="V820" s="190" t="s">
        <v>6148</v>
      </c>
      <c r="W820" s="190" t="s">
        <v>6148</v>
      </c>
      <c r="X820" s="190" t="s">
        <v>6149</v>
      </c>
    </row>
    <row r="821" spans="1:24" ht="17.25" customHeight="1" x14ac:dyDescent="0.2">
      <c r="A821" s="190">
        <v>809404</v>
      </c>
      <c r="B821" s="190" t="s">
        <v>4716</v>
      </c>
      <c r="C821" s="190" t="s">
        <v>72</v>
      </c>
      <c r="D821" s="190" t="s">
        <v>166</v>
      </c>
      <c r="E821" s="190" t="s">
        <v>142</v>
      </c>
      <c r="F821" s="193">
        <v>36170</v>
      </c>
      <c r="G821" s="190" t="s">
        <v>249</v>
      </c>
      <c r="H821" s="190" t="s">
        <v>825</v>
      </c>
      <c r="I821" s="190" t="s">
        <v>58</v>
      </c>
      <c r="Q821" s="190">
        <v>2000</v>
      </c>
      <c r="T821" s="190" t="s">
        <v>6148</v>
      </c>
      <c r="U821" s="190" t="s">
        <v>6148</v>
      </c>
      <c r="V821" s="190" t="s">
        <v>6148</v>
      </c>
      <c r="W821" s="190" t="s">
        <v>6148</v>
      </c>
      <c r="X821" s="190" t="s">
        <v>6149</v>
      </c>
    </row>
    <row r="822" spans="1:24" ht="17.25" customHeight="1" x14ac:dyDescent="0.2">
      <c r="A822" s="190">
        <v>811534</v>
      </c>
      <c r="B822" s="190" t="s">
        <v>5424</v>
      </c>
      <c r="C822" s="190" t="s">
        <v>103</v>
      </c>
      <c r="D822" s="190" t="s">
        <v>477</v>
      </c>
      <c r="E822" s="190" t="s">
        <v>142</v>
      </c>
      <c r="F822" s="193">
        <v>36175</v>
      </c>
      <c r="G822" s="190" t="s">
        <v>3917</v>
      </c>
      <c r="H822" s="190" t="s">
        <v>824</v>
      </c>
      <c r="I822" s="190" t="s">
        <v>58</v>
      </c>
      <c r="Q822" s="190">
        <v>2000</v>
      </c>
      <c r="T822" s="190" t="s">
        <v>6148</v>
      </c>
      <c r="U822" s="190" t="s">
        <v>6148</v>
      </c>
      <c r="V822" s="190" t="s">
        <v>6148</v>
      </c>
      <c r="W822" s="190" t="s">
        <v>6148</v>
      </c>
      <c r="X822" s="190" t="s">
        <v>6149</v>
      </c>
    </row>
    <row r="823" spans="1:24" ht="17.25" customHeight="1" x14ac:dyDescent="0.2">
      <c r="A823" s="190">
        <v>810099</v>
      </c>
      <c r="B823" s="190" t="s">
        <v>4859</v>
      </c>
      <c r="C823" s="190" t="s">
        <v>1148</v>
      </c>
      <c r="D823" s="190" t="s">
        <v>801</v>
      </c>
      <c r="E823" s="190" t="s">
        <v>142</v>
      </c>
      <c r="F823" s="193">
        <v>36180</v>
      </c>
      <c r="G823" s="190" t="s">
        <v>244</v>
      </c>
      <c r="H823" s="190" t="s">
        <v>824</v>
      </c>
      <c r="I823" s="190" t="s">
        <v>58</v>
      </c>
      <c r="Q823" s="190">
        <v>2000</v>
      </c>
      <c r="T823" s="190" t="s">
        <v>6148</v>
      </c>
      <c r="U823" s="190" t="s">
        <v>6148</v>
      </c>
      <c r="V823" s="190" t="s">
        <v>6148</v>
      </c>
      <c r="W823" s="190" t="s">
        <v>6148</v>
      </c>
      <c r="X823" s="190" t="s">
        <v>6149</v>
      </c>
    </row>
    <row r="824" spans="1:24" ht="17.25" customHeight="1" x14ac:dyDescent="0.2">
      <c r="A824" s="190">
        <v>811248</v>
      </c>
      <c r="B824" s="190" t="s">
        <v>5250</v>
      </c>
      <c r="C824" s="190" t="s">
        <v>387</v>
      </c>
      <c r="D824" s="190" t="s">
        <v>309</v>
      </c>
      <c r="E824" s="190" t="s">
        <v>142</v>
      </c>
      <c r="F824" s="193">
        <v>36188</v>
      </c>
      <c r="G824" s="190" t="s">
        <v>1034</v>
      </c>
      <c r="H824" s="190" t="s">
        <v>824</v>
      </c>
      <c r="I824" s="190" t="s">
        <v>58</v>
      </c>
      <c r="Q824" s="190">
        <v>2000</v>
      </c>
      <c r="T824" s="190" t="s">
        <v>6148</v>
      </c>
      <c r="U824" s="190" t="s">
        <v>6148</v>
      </c>
      <c r="V824" s="190" t="s">
        <v>6148</v>
      </c>
      <c r="W824" s="190" t="s">
        <v>6148</v>
      </c>
      <c r="X824" s="190" t="s">
        <v>6149</v>
      </c>
    </row>
    <row r="825" spans="1:24" ht="17.25" customHeight="1" x14ac:dyDescent="0.2">
      <c r="A825" s="190">
        <v>811785</v>
      </c>
      <c r="B825" s="190" t="s">
        <v>5585</v>
      </c>
      <c r="C825" s="190" t="s">
        <v>64</v>
      </c>
      <c r="D825" s="190" t="s">
        <v>165</v>
      </c>
      <c r="E825" s="190" t="s">
        <v>142</v>
      </c>
      <c r="F825" s="193">
        <v>36190</v>
      </c>
      <c r="G825" s="190" t="s">
        <v>976</v>
      </c>
      <c r="H825" s="190" t="s">
        <v>824</v>
      </c>
      <c r="I825" s="190" t="s">
        <v>58</v>
      </c>
      <c r="Q825" s="190">
        <v>2000</v>
      </c>
      <c r="T825" s="190" t="s">
        <v>6148</v>
      </c>
      <c r="U825" s="190" t="s">
        <v>6148</v>
      </c>
      <c r="V825" s="190" t="s">
        <v>6148</v>
      </c>
      <c r="W825" s="190" t="s">
        <v>6148</v>
      </c>
      <c r="X825" s="190" t="s">
        <v>6149</v>
      </c>
    </row>
    <row r="826" spans="1:24" ht="17.25" customHeight="1" x14ac:dyDescent="0.2">
      <c r="A826" s="190">
        <v>810047</v>
      </c>
      <c r="B826" s="190" t="s">
        <v>4845</v>
      </c>
      <c r="C826" s="190" t="s">
        <v>64</v>
      </c>
      <c r="D826" s="190" t="s">
        <v>426</v>
      </c>
      <c r="E826" s="190" t="s">
        <v>142</v>
      </c>
      <c r="F826" s="193">
        <v>36228</v>
      </c>
      <c r="G826" s="190" t="s">
        <v>244</v>
      </c>
      <c r="H826" s="190" t="s">
        <v>824</v>
      </c>
      <c r="I826" s="190" t="s">
        <v>58</v>
      </c>
      <c r="Q826" s="190">
        <v>2000</v>
      </c>
      <c r="T826" s="190" t="s">
        <v>6148</v>
      </c>
      <c r="U826" s="190" t="s">
        <v>6148</v>
      </c>
      <c r="V826" s="190" t="s">
        <v>6148</v>
      </c>
      <c r="W826" s="190" t="s">
        <v>6148</v>
      </c>
      <c r="X826" s="190" t="s">
        <v>6149</v>
      </c>
    </row>
    <row r="827" spans="1:24" ht="17.25" customHeight="1" x14ac:dyDescent="0.2">
      <c r="A827" s="190">
        <v>809787</v>
      </c>
      <c r="B827" s="190" t="s">
        <v>4786</v>
      </c>
      <c r="C827" s="190" t="s">
        <v>5903</v>
      </c>
      <c r="D827" s="190" t="s">
        <v>790</v>
      </c>
      <c r="E827" s="190" t="s">
        <v>142</v>
      </c>
      <c r="F827" s="193">
        <v>36252</v>
      </c>
      <c r="G827" s="190" t="s">
        <v>827</v>
      </c>
      <c r="H827" s="190" t="s">
        <v>824</v>
      </c>
      <c r="I827" s="190" t="s">
        <v>58</v>
      </c>
      <c r="Q827" s="190">
        <v>2000</v>
      </c>
      <c r="T827" s="190" t="s">
        <v>6148</v>
      </c>
      <c r="U827" s="190" t="s">
        <v>6148</v>
      </c>
      <c r="V827" s="190" t="s">
        <v>6148</v>
      </c>
      <c r="W827" s="190" t="s">
        <v>6148</v>
      </c>
      <c r="X827" s="190" t="s">
        <v>6149</v>
      </c>
    </row>
    <row r="828" spans="1:24" ht="17.25" customHeight="1" x14ac:dyDescent="0.2">
      <c r="A828" s="190">
        <v>810504</v>
      </c>
      <c r="B828" s="190" t="s">
        <v>4946</v>
      </c>
      <c r="C828" s="190" t="s">
        <v>361</v>
      </c>
      <c r="D828" s="190" t="s">
        <v>186</v>
      </c>
      <c r="E828" s="190" t="s">
        <v>142</v>
      </c>
      <c r="F828" s="193">
        <v>36276</v>
      </c>
      <c r="G828" s="190" t="s">
        <v>244</v>
      </c>
      <c r="H828" s="190" t="s">
        <v>824</v>
      </c>
      <c r="I828" s="190" t="s">
        <v>58</v>
      </c>
      <c r="Q828" s="190">
        <v>2000</v>
      </c>
      <c r="T828" s="190" t="s">
        <v>6148</v>
      </c>
      <c r="U828" s="190" t="s">
        <v>6148</v>
      </c>
      <c r="V828" s="190" t="s">
        <v>6148</v>
      </c>
      <c r="W828" s="190" t="s">
        <v>6148</v>
      </c>
      <c r="X828" s="190" t="s">
        <v>6149</v>
      </c>
    </row>
    <row r="829" spans="1:24" ht="17.25" customHeight="1" x14ac:dyDescent="0.2">
      <c r="A829" s="190">
        <v>810244</v>
      </c>
      <c r="B829" s="190" t="s">
        <v>4896</v>
      </c>
      <c r="C829" s="190" t="s">
        <v>86</v>
      </c>
      <c r="D829" s="190" t="s">
        <v>179</v>
      </c>
      <c r="E829" s="190" t="s">
        <v>142</v>
      </c>
      <c r="F829" s="193">
        <v>36286</v>
      </c>
      <c r="G829" s="190" t="s">
        <v>244</v>
      </c>
      <c r="H829" s="190" t="s">
        <v>824</v>
      </c>
      <c r="I829" s="190" t="s">
        <v>58</v>
      </c>
      <c r="Q829" s="190">
        <v>2000</v>
      </c>
      <c r="T829" s="190" t="s">
        <v>6148</v>
      </c>
      <c r="U829" s="190" t="s">
        <v>6148</v>
      </c>
      <c r="V829" s="190" t="s">
        <v>6148</v>
      </c>
      <c r="W829" s="190" t="s">
        <v>6148</v>
      </c>
      <c r="X829" s="190" t="s">
        <v>6149</v>
      </c>
    </row>
    <row r="830" spans="1:24" ht="17.25" customHeight="1" x14ac:dyDescent="0.2">
      <c r="A830" s="190">
        <v>810153</v>
      </c>
      <c r="B830" s="190" t="s">
        <v>4871</v>
      </c>
      <c r="C830" s="190" t="s">
        <v>5924</v>
      </c>
      <c r="D830" s="190" t="s">
        <v>911</v>
      </c>
      <c r="E830" s="190" t="s">
        <v>142</v>
      </c>
      <c r="F830" s="193">
        <v>36295</v>
      </c>
      <c r="G830" s="190" t="s">
        <v>244</v>
      </c>
      <c r="H830" s="190" t="s">
        <v>824</v>
      </c>
      <c r="I830" s="190" t="s">
        <v>58</v>
      </c>
      <c r="Q830" s="190">
        <v>2000</v>
      </c>
      <c r="T830" s="190" t="s">
        <v>6148</v>
      </c>
      <c r="U830" s="190" t="s">
        <v>6148</v>
      </c>
      <c r="V830" s="190" t="s">
        <v>6148</v>
      </c>
      <c r="W830" s="190" t="s">
        <v>6148</v>
      </c>
      <c r="X830" s="190" t="s">
        <v>6149</v>
      </c>
    </row>
    <row r="831" spans="1:24" ht="17.25" customHeight="1" x14ac:dyDescent="0.2">
      <c r="A831" s="190">
        <v>808587</v>
      </c>
      <c r="B831" s="190" t="s">
        <v>4589</v>
      </c>
      <c r="C831" s="190" t="s">
        <v>71</v>
      </c>
      <c r="D831" s="190" t="s">
        <v>470</v>
      </c>
      <c r="E831" s="190" t="s">
        <v>142</v>
      </c>
      <c r="F831" s="193">
        <v>36431</v>
      </c>
      <c r="G831" s="190" t="s">
        <v>244</v>
      </c>
      <c r="H831" s="190" t="s">
        <v>824</v>
      </c>
      <c r="I831" s="190" t="s">
        <v>58</v>
      </c>
      <c r="Q831" s="190">
        <v>2000</v>
      </c>
      <c r="T831" s="190" t="s">
        <v>6148</v>
      </c>
      <c r="U831" s="190" t="s">
        <v>6148</v>
      </c>
      <c r="V831" s="190" t="s">
        <v>6148</v>
      </c>
      <c r="W831" s="190" t="s">
        <v>6148</v>
      </c>
      <c r="X831" s="190" t="s">
        <v>6149</v>
      </c>
    </row>
    <row r="832" spans="1:24" ht="17.25" customHeight="1" x14ac:dyDescent="0.2">
      <c r="A832" s="190">
        <v>809426</v>
      </c>
      <c r="B832" s="190" t="s">
        <v>4720</v>
      </c>
      <c r="C832" s="190" t="s">
        <v>1041</v>
      </c>
      <c r="D832" s="190" t="s">
        <v>185</v>
      </c>
      <c r="E832" s="190" t="s">
        <v>142</v>
      </c>
      <c r="F832" s="193">
        <v>36448</v>
      </c>
      <c r="G832" s="190" t="s">
        <v>244</v>
      </c>
      <c r="H832" s="190" t="s">
        <v>824</v>
      </c>
      <c r="I832" s="190" t="s">
        <v>58</v>
      </c>
      <c r="Q832" s="190">
        <v>2000</v>
      </c>
      <c r="T832" s="190" t="s">
        <v>6148</v>
      </c>
      <c r="U832" s="190" t="s">
        <v>6148</v>
      </c>
      <c r="V832" s="190" t="s">
        <v>6148</v>
      </c>
      <c r="W832" s="190" t="s">
        <v>6148</v>
      </c>
      <c r="X832" s="190" t="s">
        <v>6149</v>
      </c>
    </row>
    <row r="833" spans="1:24" ht="17.25" customHeight="1" x14ac:dyDescent="0.2">
      <c r="A833" s="190">
        <v>808487</v>
      </c>
      <c r="B833" s="190" t="s">
        <v>4568</v>
      </c>
      <c r="C833" s="190" t="s">
        <v>3483</v>
      </c>
      <c r="D833" s="190" t="s">
        <v>5832</v>
      </c>
      <c r="E833" s="190" t="s">
        <v>142</v>
      </c>
      <c r="F833" s="193">
        <v>36449</v>
      </c>
      <c r="G833" s="190" t="s">
        <v>5833</v>
      </c>
      <c r="H833" s="190" t="s">
        <v>824</v>
      </c>
      <c r="I833" s="190" t="s">
        <v>58</v>
      </c>
      <c r="Q833" s="190">
        <v>2000</v>
      </c>
      <c r="T833" s="190" t="s">
        <v>6148</v>
      </c>
      <c r="U833" s="190" t="s">
        <v>6148</v>
      </c>
      <c r="V833" s="190" t="s">
        <v>6148</v>
      </c>
      <c r="W833" s="190" t="s">
        <v>6148</v>
      </c>
      <c r="X833" s="190" t="s">
        <v>6149</v>
      </c>
    </row>
    <row r="834" spans="1:24" ht="17.25" customHeight="1" x14ac:dyDescent="0.2">
      <c r="A834" s="190">
        <v>808337</v>
      </c>
      <c r="B834" s="190" t="s">
        <v>4541</v>
      </c>
      <c r="C834" s="190" t="s">
        <v>66</v>
      </c>
      <c r="D834" s="190" t="s">
        <v>199</v>
      </c>
      <c r="E834" s="190" t="s">
        <v>142</v>
      </c>
      <c r="G834" s="190" t="s">
        <v>254</v>
      </c>
      <c r="H834" s="190" t="s">
        <v>824</v>
      </c>
      <c r="I834" s="190" t="s">
        <v>58</v>
      </c>
      <c r="Q834" s="190">
        <v>2000</v>
      </c>
      <c r="T834" s="190" t="s">
        <v>6148</v>
      </c>
      <c r="U834" s="190" t="s">
        <v>6148</v>
      </c>
      <c r="V834" s="190" t="s">
        <v>6148</v>
      </c>
      <c r="W834" s="190" t="s">
        <v>6148</v>
      </c>
      <c r="X834" s="190" t="s">
        <v>6149</v>
      </c>
    </row>
    <row r="835" spans="1:24" ht="17.25" customHeight="1" x14ac:dyDescent="0.2">
      <c r="A835" s="190">
        <v>811578</v>
      </c>
      <c r="B835" s="190" t="s">
        <v>5450</v>
      </c>
      <c r="C835" s="190" t="s">
        <v>96</v>
      </c>
      <c r="D835" s="190" t="s">
        <v>768</v>
      </c>
      <c r="E835" s="190" t="s">
        <v>142</v>
      </c>
      <c r="G835" s="190" t="s">
        <v>244</v>
      </c>
      <c r="H835" s="190" t="s">
        <v>824</v>
      </c>
      <c r="I835" s="190" t="s">
        <v>58</v>
      </c>
      <c r="Q835" s="190">
        <v>2000</v>
      </c>
      <c r="T835" s="190" t="s">
        <v>6148</v>
      </c>
      <c r="U835" s="190" t="s">
        <v>6148</v>
      </c>
      <c r="V835" s="190" t="s">
        <v>6148</v>
      </c>
      <c r="W835" s="190" t="s">
        <v>6148</v>
      </c>
      <c r="X835" s="190" t="s">
        <v>6149</v>
      </c>
    </row>
    <row r="836" spans="1:24" ht="17.25" customHeight="1" x14ac:dyDescent="0.2">
      <c r="A836" s="190">
        <v>806994</v>
      </c>
      <c r="B836" s="190" t="s">
        <v>4391</v>
      </c>
      <c r="C836" s="190" t="s">
        <v>83</v>
      </c>
      <c r="D836" s="190" t="s">
        <v>331</v>
      </c>
      <c r="E836" s="190" t="s">
        <v>142</v>
      </c>
      <c r="G836" s="190" t="s">
        <v>249</v>
      </c>
      <c r="H836" s="190" t="s">
        <v>824</v>
      </c>
      <c r="I836" s="190" t="s">
        <v>58</v>
      </c>
      <c r="Q836" s="190">
        <v>2000</v>
      </c>
      <c r="T836" s="190" t="s">
        <v>6148</v>
      </c>
      <c r="U836" s="190" t="s">
        <v>6148</v>
      </c>
      <c r="V836" s="190" t="s">
        <v>6148</v>
      </c>
      <c r="W836" s="190" t="s">
        <v>6148</v>
      </c>
      <c r="X836" s="190" t="s">
        <v>6149</v>
      </c>
    </row>
    <row r="837" spans="1:24" ht="17.25" customHeight="1" x14ac:dyDescent="0.2">
      <c r="A837" s="190">
        <v>807930</v>
      </c>
      <c r="B837" s="190" t="s">
        <v>4493</v>
      </c>
      <c r="C837" s="190" t="s">
        <v>770</v>
      </c>
      <c r="D837" s="190" t="s">
        <v>166</v>
      </c>
      <c r="E837" s="190" t="s">
        <v>142</v>
      </c>
      <c r="H837" s="190" t="s">
        <v>824</v>
      </c>
      <c r="I837" s="190" t="s">
        <v>58</v>
      </c>
      <c r="Q837" s="190">
        <v>2000</v>
      </c>
      <c r="T837" s="190" t="s">
        <v>6148</v>
      </c>
      <c r="U837" s="190" t="s">
        <v>6148</v>
      </c>
      <c r="V837" s="190" t="s">
        <v>6148</v>
      </c>
      <c r="W837" s="190" t="s">
        <v>6148</v>
      </c>
      <c r="X837" s="190" t="s">
        <v>6149</v>
      </c>
    </row>
    <row r="838" spans="1:24" ht="17.25" customHeight="1" x14ac:dyDescent="0.2">
      <c r="A838" s="190">
        <v>807346</v>
      </c>
      <c r="B838" s="190" t="s">
        <v>4427</v>
      </c>
      <c r="C838" s="190" t="s">
        <v>5667</v>
      </c>
      <c r="D838" s="190" t="s">
        <v>309</v>
      </c>
      <c r="E838" s="190" t="s">
        <v>142</v>
      </c>
      <c r="H838" s="190" t="s">
        <v>824</v>
      </c>
      <c r="I838" s="190" t="s">
        <v>58</v>
      </c>
      <c r="Q838" s="190">
        <v>2000</v>
      </c>
      <c r="T838" s="190" t="s">
        <v>6148</v>
      </c>
      <c r="U838" s="190" t="s">
        <v>6148</v>
      </c>
      <c r="V838" s="190" t="s">
        <v>6148</v>
      </c>
      <c r="W838" s="190" t="s">
        <v>6148</v>
      </c>
      <c r="X838" s="190" t="s">
        <v>6149</v>
      </c>
    </row>
    <row r="839" spans="1:24" ht="17.25" customHeight="1" x14ac:dyDescent="0.2">
      <c r="A839" s="190">
        <v>802924</v>
      </c>
      <c r="B839" s="190" t="s">
        <v>4191</v>
      </c>
      <c r="C839" s="190" t="s">
        <v>624</v>
      </c>
      <c r="D839" s="190" t="s">
        <v>546</v>
      </c>
      <c r="E839" s="190" t="s">
        <v>142</v>
      </c>
      <c r="H839" s="190" t="s">
        <v>824</v>
      </c>
      <c r="I839" s="190" t="s">
        <v>58</v>
      </c>
      <c r="Q839" s="190">
        <v>2000</v>
      </c>
      <c r="T839" s="190" t="s">
        <v>6148</v>
      </c>
      <c r="U839" s="190" t="s">
        <v>6148</v>
      </c>
      <c r="V839" s="190" t="s">
        <v>6148</v>
      </c>
      <c r="W839" s="190" t="s">
        <v>6148</v>
      </c>
      <c r="X839" s="190" t="s">
        <v>6149</v>
      </c>
    </row>
    <row r="840" spans="1:24" ht="17.25" customHeight="1" x14ac:dyDescent="0.2">
      <c r="A840" s="190">
        <v>807391</v>
      </c>
      <c r="B840" s="190" t="s">
        <v>4432</v>
      </c>
      <c r="C840" s="190" t="s">
        <v>61</v>
      </c>
      <c r="D840" s="190" t="s">
        <v>171</v>
      </c>
      <c r="E840" s="190" t="s">
        <v>142</v>
      </c>
      <c r="H840" s="190" t="s">
        <v>824</v>
      </c>
      <c r="I840" s="190" t="s">
        <v>58</v>
      </c>
      <c r="Q840" s="190">
        <v>2000</v>
      </c>
      <c r="T840" s="190" t="s">
        <v>6148</v>
      </c>
      <c r="U840" s="190" t="s">
        <v>6148</v>
      </c>
      <c r="V840" s="190" t="s">
        <v>6148</v>
      </c>
      <c r="W840" s="190" t="s">
        <v>6148</v>
      </c>
      <c r="X840" s="190" t="s">
        <v>6149</v>
      </c>
    </row>
    <row r="841" spans="1:24" ht="17.25" customHeight="1" x14ac:dyDescent="0.2">
      <c r="A841" s="190">
        <v>802237</v>
      </c>
      <c r="B841" s="190" t="s">
        <v>4175</v>
      </c>
      <c r="C841" s="190" t="s">
        <v>66</v>
      </c>
      <c r="D841" s="190" t="s">
        <v>198</v>
      </c>
      <c r="E841" s="190" t="s">
        <v>142</v>
      </c>
      <c r="H841" s="190" t="s">
        <v>824</v>
      </c>
      <c r="I841" s="190" t="s">
        <v>58</v>
      </c>
      <c r="Q841" s="190">
        <v>2000</v>
      </c>
      <c r="T841" s="190" t="s">
        <v>6148</v>
      </c>
      <c r="U841" s="190" t="s">
        <v>6148</v>
      </c>
      <c r="V841" s="190" t="s">
        <v>6148</v>
      </c>
      <c r="W841" s="190" t="s">
        <v>6148</v>
      </c>
      <c r="X841" s="190" t="s">
        <v>6149</v>
      </c>
    </row>
    <row r="842" spans="1:24" ht="17.25" customHeight="1" x14ac:dyDescent="0.2">
      <c r="A842" s="190">
        <v>810851</v>
      </c>
      <c r="B842" s="190" t="s">
        <v>5008</v>
      </c>
      <c r="C842" s="190" t="s">
        <v>368</v>
      </c>
      <c r="D842" s="190" t="s">
        <v>899</v>
      </c>
      <c r="E842" s="190" t="s">
        <v>143</v>
      </c>
      <c r="F842" s="193">
        <v>33409</v>
      </c>
      <c r="G842" s="190" t="s">
        <v>976</v>
      </c>
      <c r="H842" s="190" t="s">
        <v>824</v>
      </c>
      <c r="I842" s="190" t="s">
        <v>58</v>
      </c>
      <c r="Q842" s="190">
        <v>2000</v>
      </c>
      <c r="T842" s="190" t="s">
        <v>6148</v>
      </c>
      <c r="V842" s="190" t="s">
        <v>6148</v>
      </c>
      <c r="W842" s="190" t="s">
        <v>6148</v>
      </c>
      <c r="X842" s="190" t="s">
        <v>6149</v>
      </c>
    </row>
    <row r="843" spans="1:24" ht="17.25" customHeight="1" x14ac:dyDescent="0.2">
      <c r="A843" s="190">
        <v>809701</v>
      </c>
      <c r="B843" s="190" t="s">
        <v>4771</v>
      </c>
      <c r="C843" s="190" t="s">
        <v>112</v>
      </c>
      <c r="D843" s="190" t="s">
        <v>322</v>
      </c>
      <c r="E843" s="190" t="s">
        <v>143</v>
      </c>
      <c r="F843" s="193">
        <v>36831</v>
      </c>
      <c r="G843" s="190" t="s">
        <v>244</v>
      </c>
      <c r="H843" s="190" t="s">
        <v>824</v>
      </c>
      <c r="I843" s="190" t="s">
        <v>58</v>
      </c>
      <c r="Q843" s="190">
        <v>2000</v>
      </c>
      <c r="T843" s="190" t="s">
        <v>6148</v>
      </c>
      <c r="V843" s="190" t="s">
        <v>6148</v>
      </c>
      <c r="W843" s="190" t="s">
        <v>6148</v>
      </c>
      <c r="X843" s="190" t="s">
        <v>6149</v>
      </c>
    </row>
    <row r="844" spans="1:24" ht="17.25" customHeight="1" x14ac:dyDescent="0.2">
      <c r="A844" s="190">
        <v>809625</v>
      </c>
      <c r="B844" s="190" t="s">
        <v>4764</v>
      </c>
      <c r="C844" s="190" t="s">
        <v>5634</v>
      </c>
      <c r="D844" s="190" t="s">
        <v>5753</v>
      </c>
      <c r="E844" s="190" t="s">
        <v>142</v>
      </c>
      <c r="G844" s="190" t="s">
        <v>827</v>
      </c>
      <c r="H844" s="190" t="s">
        <v>824</v>
      </c>
      <c r="I844" s="190" t="s">
        <v>58</v>
      </c>
      <c r="Q844" s="190">
        <v>2000</v>
      </c>
      <c r="T844" s="190" t="s">
        <v>6148</v>
      </c>
      <c r="V844" s="190" t="s">
        <v>6148</v>
      </c>
      <c r="W844" s="190" t="s">
        <v>6148</v>
      </c>
      <c r="X844" s="190" t="s">
        <v>6149</v>
      </c>
    </row>
    <row r="845" spans="1:24" ht="17.25" customHeight="1" x14ac:dyDescent="0.2">
      <c r="A845" s="190">
        <v>810332</v>
      </c>
      <c r="B845" s="190" t="s">
        <v>4913</v>
      </c>
      <c r="C845" s="190" t="s">
        <v>521</v>
      </c>
      <c r="D845" s="190" t="s">
        <v>5938</v>
      </c>
      <c r="E845" s="190" t="s">
        <v>143</v>
      </c>
      <c r="F845" s="193">
        <v>26192</v>
      </c>
      <c r="G845" s="190" t="s">
        <v>827</v>
      </c>
      <c r="H845" s="190" t="s">
        <v>824</v>
      </c>
      <c r="I845" s="190" t="s">
        <v>58</v>
      </c>
      <c r="Q845" s="190">
        <v>2000</v>
      </c>
      <c r="U845" s="190" t="s">
        <v>6148</v>
      </c>
      <c r="V845" s="190" t="s">
        <v>6148</v>
      </c>
      <c r="W845" s="190" t="s">
        <v>6148</v>
      </c>
      <c r="X845" s="190" t="s">
        <v>6149</v>
      </c>
    </row>
    <row r="846" spans="1:24" ht="17.25" customHeight="1" x14ac:dyDescent="0.2">
      <c r="A846" s="190">
        <v>808765</v>
      </c>
      <c r="B846" s="190" t="s">
        <v>4614</v>
      </c>
      <c r="C846" s="190" t="s">
        <v>73</v>
      </c>
      <c r="D846" s="190" t="s">
        <v>582</v>
      </c>
      <c r="E846" s="190" t="s">
        <v>143</v>
      </c>
      <c r="F846" s="193">
        <v>27880</v>
      </c>
      <c r="G846" s="190" t="s">
        <v>244</v>
      </c>
      <c r="H846" s="190" t="s">
        <v>824</v>
      </c>
      <c r="I846" s="190" t="s">
        <v>58</v>
      </c>
      <c r="Q846" s="190">
        <v>2000</v>
      </c>
      <c r="U846" s="190" t="s">
        <v>6148</v>
      </c>
      <c r="V846" s="190" t="s">
        <v>6148</v>
      </c>
      <c r="W846" s="190" t="s">
        <v>6148</v>
      </c>
      <c r="X846" s="190" t="s">
        <v>6149</v>
      </c>
    </row>
    <row r="847" spans="1:24" ht="17.25" customHeight="1" x14ac:dyDescent="0.2">
      <c r="A847" s="190">
        <v>805903</v>
      </c>
      <c r="B847" s="190" t="s">
        <v>4310</v>
      </c>
      <c r="C847" s="190" t="s">
        <v>5633</v>
      </c>
      <c r="D847" s="190" t="s">
        <v>3502</v>
      </c>
      <c r="E847" s="190" t="s">
        <v>143</v>
      </c>
      <c r="F847" s="193">
        <v>29864</v>
      </c>
      <c r="G847" s="190" t="s">
        <v>914</v>
      </c>
      <c r="H847" s="190" t="s">
        <v>824</v>
      </c>
      <c r="I847" s="190" t="s">
        <v>58</v>
      </c>
      <c r="Q847" s="190">
        <v>2000</v>
      </c>
      <c r="U847" s="190" t="s">
        <v>6148</v>
      </c>
      <c r="V847" s="190" t="s">
        <v>6148</v>
      </c>
      <c r="W847" s="190" t="s">
        <v>6148</v>
      </c>
      <c r="X847" s="190" t="s">
        <v>6149</v>
      </c>
    </row>
    <row r="848" spans="1:24" ht="17.25" customHeight="1" x14ac:dyDescent="0.2">
      <c r="A848" s="190">
        <v>800274</v>
      </c>
      <c r="B848" s="190" t="s">
        <v>4139</v>
      </c>
      <c r="C848" s="190" t="s">
        <v>310</v>
      </c>
      <c r="D848" s="190" t="s">
        <v>5715</v>
      </c>
      <c r="E848" s="190" t="s">
        <v>143</v>
      </c>
      <c r="F848" s="193">
        <v>30286</v>
      </c>
      <c r="G848" s="190" t="s">
        <v>1137</v>
      </c>
      <c r="H848" s="190" t="s">
        <v>825</v>
      </c>
      <c r="I848" s="190" t="s">
        <v>58</v>
      </c>
      <c r="Q848" s="190">
        <v>2000</v>
      </c>
      <c r="U848" s="190" t="s">
        <v>6148</v>
      </c>
      <c r="V848" s="190" t="s">
        <v>6148</v>
      </c>
      <c r="W848" s="190" t="s">
        <v>6148</v>
      </c>
      <c r="X848" s="190" t="s">
        <v>6149</v>
      </c>
    </row>
    <row r="849" spans="1:24" ht="17.25" customHeight="1" x14ac:dyDescent="0.2">
      <c r="A849" s="190">
        <v>806890</v>
      </c>
      <c r="B849" s="190" t="s">
        <v>4374</v>
      </c>
      <c r="C849" s="190" t="s">
        <v>673</v>
      </c>
      <c r="D849" s="190" t="s">
        <v>1147</v>
      </c>
      <c r="E849" s="190" t="s">
        <v>143</v>
      </c>
      <c r="F849" s="193">
        <v>30930</v>
      </c>
      <c r="G849" s="190" t="s">
        <v>921</v>
      </c>
      <c r="H849" s="190" t="s">
        <v>825</v>
      </c>
      <c r="I849" s="190" t="s">
        <v>58</v>
      </c>
      <c r="Q849" s="190">
        <v>2000</v>
      </c>
      <c r="U849" s="190" t="s">
        <v>6148</v>
      </c>
      <c r="V849" s="190" t="s">
        <v>6148</v>
      </c>
      <c r="W849" s="190" t="s">
        <v>6148</v>
      </c>
      <c r="X849" s="190" t="s">
        <v>6149</v>
      </c>
    </row>
    <row r="850" spans="1:24" ht="17.25" customHeight="1" x14ac:dyDescent="0.2">
      <c r="A850" s="190">
        <v>811075</v>
      </c>
      <c r="B850" s="190" t="s">
        <v>5145</v>
      </c>
      <c r="C850" s="190" t="s">
        <v>3683</v>
      </c>
      <c r="D850" s="190" t="s">
        <v>5821</v>
      </c>
      <c r="E850" s="190" t="s">
        <v>143</v>
      </c>
      <c r="F850" s="193">
        <v>31388</v>
      </c>
      <c r="G850" s="190" t="s">
        <v>1302</v>
      </c>
      <c r="H850" s="190" t="s">
        <v>824</v>
      </c>
      <c r="I850" s="190" t="s">
        <v>58</v>
      </c>
      <c r="Q850" s="190">
        <v>2000</v>
      </c>
      <c r="U850" s="190" t="s">
        <v>6148</v>
      </c>
      <c r="V850" s="190" t="s">
        <v>6148</v>
      </c>
      <c r="W850" s="190" t="s">
        <v>6148</v>
      </c>
      <c r="X850" s="190" t="s">
        <v>6149</v>
      </c>
    </row>
    <row r="851" spans="1:24" ht="17.25" customHeight="1" x14ac:dyDescent="0.2">
      <c r="A851" s="190">
        <v>811650</v>
      </c>
      <c r="B851" s="190" t="s">
        <v>5499</v>
      </c>
      <c r="C851" s="190" t="s">
        <v>464</v>
      </c>
      <c r="D851" s="190" t="s">
        <v>416</v>
      </c>
      <c r="E851" s="190" t="s">
        <v>143</v>
      </c>
      <c r="F851" s="193">
        <v>31778</v>
      </c>
      <c r="G851" s="190" t="s">
        <v>244</v>
      </c>
      <c r="H851" s="190" t="s">
        <v>824</v>
      </c>
      <c r="I851" s="190" t="s">
        <v>58</v>
      </c>
      <c r="Q851" s="190">
        <v>2000</v>
      </c>
      <c r="U851" s="190" t="s">
        <v>6148</v>
      </c>
      <c r="V851" s="190" t="s">
        <v>6148</v>
      </c>
      <c r="W851" s="190" t="s">
        <v>6148</v>
      </c>
      <c r="X851" s="190" t="s">
        <v>6149</v>
      </c>
    </row>
    <row r="852" spans="1:24" ht="17.25" customHeight="1" x14ac:dyDescent="0.2">
      <c r="A852" s="190">
        <v>810279</v>
      </c>
      <c r="B852" s="190" t="s">
        <v>4904</v>
      </c>
      <c r="C852" s="190" t="s">
        <v>83</v>
      </c>
      <c r="D852" s="190" t="s">
        <v>218</v>
      </c>
      <c r="E852" s="190" t="s">
        <v>143</v>
      </c>
      <c r="F852" s="193">
        <v>31778</v>
      </c>
      <c r="G852" s="190" t="s">
        <v>244</v>
      </c>
      <c r="H852" s="190" t="s">
        <v>825</v>
      </c>
      <c r="I852" s="190" t="s">
        <v>58</v>
      </c>
      <c r="Q852" s="190">
        <v>2000</v>
      </c>
      <c r="U852" s="190" t="s">
        <v>6148</v>
      </c>
      <c r="V852" s="190" t="s">
        <v>6148</v>
      </c>
      <c r="W852" s="190" t="s">
        <v>6148</v>
      </c>
      <c r="X852" s="190" t="s">
        <v>6149</v>
      </c>
    </row>
    <row r="853" spans="1:24" ht="17.25" customHeight="1" x14ac:dyDescent="0.2">
      <c r="A853" s="190">
        <v>811731</v>
      </c>
      <c r="B853" s="190" t="s">
        <v>5551</v>
      </c>
      <c r="C853" s="190" t="s">
        <v>587</v>
      </c>
      <c r="D853" s="190" t="s">
        <v>6127</v>
      </c>
      <c r="E853" s="190" t="s">
        <v>143</v>
      </c>
      <c r="F853" s="193">
        <v>32143</v>
      </c>
      <c r="G853" s="190" t="s">
        <v>244</v>
      </c>
      <c r="H853" s="190" t="s">
        <v>824</v>
      </c>
      <c r="I853" s="190" t="s">
        <v>58</v>
      </c>
      <c r="Q853" s="190">
        <v>2000</v>
      </c>
      <c r="U853" s="190" t="s">
        <v>6148</v>
      </c>
      <c r="V853" s="190" t="s">
        <v>6148</v>
      </c>
      <c r="W853" s="190" t="s">
        <v>6148</v>
      </c>
      <c r="X853" s="190" t="s">
        <v>6149</v>
      </c>
    </row>
    <row r="854" spans="1:24" ht="17.25" customHeight="1" x14ac:dyDescent="0.2">
      <c r="A854" s="190">
        <v>808187</v>
      </c>
      <c r="B854" s="190" t="s">
        <v>4524</v>
      </c>
      <c r="C854" s="190" t="s">
        <v>5819</v>
      </c>
      <c r="D854" s="190" t="s">
        <v>178</v>
      </c>
      <c r="E854" s="190" t="s">
        <v>143</v>
      </c>
      <c r="F854" s="193">
        <v>32391</v>
      </c>
      <c r="G854" s="190" t="s">
        <v>251</v>
      </c>
      <c r="H854" s="190" t="s">
        <v>824</v>
      </c>
      <c r="I854" s="190" t="s">
        <v>58</v>
      </c>
      <c r="Q854" s="190">
        <v>2000</v>
      </c>
      <c r="U854" s="190" t="s">
        <v>6148</v>
      </c>
      <c r="V854" s="190" t="s">
        <v>6148</v>
      </c>
      <c r="W854" s="190" t="s">
        <v>6148</v>
      </c>
      <c r="X854" s="190" t="s">
        <v>6149</v>
      </c>
    </row>
    <row r="855" spans="1:24" ht="17.25" customHeight="1" x14ac:dyDescent="0.2">
      <c r="A855" s="190">
        <v>805829</v>
      </c>
      <c r="B855" s="190" t="s">
        <v>4305</v>
      </c>
      <c r="C855" s="190" t="s">
        <v>87</v>
      </c>
      <c r="D855" s="190" t="s">
        <v>397</v>
      </c>
      <c r="E855" s="190" t="s">
        <v>143</v>
      </c>
      <c r="F855" s="193">
        <v>32480</v>
      </c>
      <c r="G855" s="190" t="s">
        <v>244</v>
      </c>
      <c r="H855" s="190" t="s">
        <v>824</v>
      </c>
      <c r="I855" s="190" t="s">
        <v>58</v>
      </c>
      <c r="Q855" s="190">
        <v>2000</v>
      </c>
      <c r="U855" s="190" t="s">
        <v>6148</v>
      </c>
      <c r="V855" s="190" t="s">
        <v>6148</v>
      </c>
      <c r="W855" s="190" t="s">
        <v>6148</v>
      </c>
      <c r="X855" s="190" t="s">
        <v>6149</v>
      </c>
    </row>
    <row r="856" spans="1:24" ht="17.25" customHeight="1" x14ac:dyDescent="0.2">
      <c r="A856" s="190">
        <v>806180</v>
      </c>
      <c r="B856" s="190" t="s">
        <v>4328</v>
      </c>
      <c r="C856" s="190" t="s">
        <v>112</v>
      </c>
      <c r="D856" s="190" t="s">
        <v>165</v>
      </c>
      <c r="E856" s="190" t="s">
        <v>143</v>
      </c>
      <c r="F856" s="193">
        <v>32502</v>
      </c>
      <c r="G856" s="190" t="s">
        <v>244</v>
      </c>
      <c r="H856" s="190" t="s">
        <v>824</v>
      </c>
      <c r="I856" s="190" t="s">
        <v>58</v>
      </c>
      <c r="Q856" s="190">
        <v>2000</v>
      </c>
      <c r="U856" s="190" t="s">
        <v>6148</v>
      </c>
      <c r="V856" s="190" t="s">
        <v>6148</v>
      </c>
      <c r="W856" s="190" t="s">
        <v>6148</v>
      </c>
      <c r="X856" s="190" t="s">
        <v>6149</v>
      </c>
    </row>
    <row r="857" spans="1:24" ht="17.25" customHeight="1" x14ac:dyDescent="0.2">
      <c r="A857" s="190">
        <v>811128</v>
      </c>
      <c r="B857" s="190" t="s">
        <v>5179</v>
      </c>
      <c r="C857" s="190" t="s">
        <v>3290</v>
      </c>
      <c r="D857" s="190" t="s">
        <v>3936</v>
      </c>
      <c r="E857" s="190" t="s">
        <v>143</v>
      </c>
      <c r="F857" s="193">
        <v>32709</v>
      </c>
      <c r="G857" s="190" t="s">
        <v>244</v>
      </c>
      <c r="H857" s="190" t="s">
        <v>824</v>
      </c>
      <c r="I857" s="190" t="s">
        <v>58</v>
      </c>
      <c r="Q857" s="190">
        <v>2000</v>
      </c>
      <c r="U857" s="190" t="s">
        <v>6148</v>
      </c>
      <c r="V857" s="190" t="s">
        <v>6148</v>
      </c>
      <c r="W857" s="190" t="s">
        <v>6148</v>
      </c>
      <c r="X857" s="190" t="s">
        <v>6149</v>
      </c>
    </row>
    <row r="858" spans="1:24" ht="17.25" customHeight="1" x14ac:dyDescent="0.2">
      <c r="A858" s="190">
        <v>808557</v>
      </c>
      <c r="B858" s="190" t="s">
        <v>4579</v>
      </c>
      <c r="C858" s="190" t="s">
        <v>5839</v>
      </c>
      <c r="D858" s="190" t="s">
        <v>5840</v>
      </c>
      <c r="E858" s="190" t="s">
        <v>143</v>
      </c>
      <c r="F858" s="193">
        <v>32787</v>
      </c>
      <c r="G858" s="190" t="s">
        <v>443</v>
      </c>
      <c r="H858" s="190" t="s">
        <v>824</v>
      </c>
      <c r="I858" s="190" t="s">
        <v>58</v>
      </c>
      <c r="Q858" s="190">
        <v>2000</v>
      </c>
      <c r="U858" s="190" t="s">
        <v>6148</v>
      </c>
      <c r="V858" s="190" t="s">
        <v>6148</v>
      </c>
      <c r="W858" s="190" t="s">
        <v>6148</v>
      </c>
      <c r="X858" s="190" t="s">
        <v>6149</v>
      </c>
    </row>
    <row r="859" spans="1:24" ht="17.25" customHeight="1" x14ac:dyDescent="0.2">
      <c r="A859" s="190">
        <v>801755</v>
      </c>
      <c r="B859" s="190" t="s">
        <v>4166</v>
      </c>
      <c r="C859" s="190" t="s">
        <v>5668</v>
      </c>
      <c r="D859" s="190" t="s">
        <v>3355</v>
      </c>
      <c r="E859" s="190" t="s">
        <v>143</v>
      </c>
      <c r="F859" s="193">
        <v>33067</v>
      </c>
      <c r="G859" s="190" t="s">
        <v>827</v>
      </c>
      <c r="H859" s="190" t="s">
        <v>824</v>
      </c>
      <c r="I859" s="190" t="s">
        <v>58</v>
      </c>
      <c r="Q859" s="190">
        <v>2000</v>
      </c>
      <c r="U859" s="190" t="s">
        <v>6148</v>
      </c>
      <c r="V859" s="190" t="s">
        <v>6148</v>
      </c>
      <c r="W859" s="190" t="s">
        <v>6148</v>
      </c>
      <c r="X859" s="190" t="s">
        <v>6149</v>
      </c>
    </row>
    <row r="860" spans="1:24" ht="17.25" customHeight="1" x14ac:dyDescent="0.2">
      <c r="A860" s="190">
        <v>810886</v>
      </c>
      <c r="B860" s="190" t="s">
        <v>5028</v>
      </c>
      <c r="C860" s="190" t="s">
        <v>79</v>
      </c>
      <c r="D860" s="190" t="s">
        <v>3232</v>
      </c>
      <c r="E860" s="190" t="s">
        <v>143</v>
      </c>
      <c r="F860" s="193">
        <v>33114</v>
      </c>
      <c r="G860" s="190" t="s">
        <v>930</v>
      </c>
      <c r="H860" s="190" t="s">
        <v>824</v>
      </c>
      <c r="I860" s="190" t="s">
        <v>58</v>
      </c>
      <c r="Q860" s="190">
        <v>2000</v>
      </c>
      <c r="U860" s="190" t="s">
        <v>6148</v>
      </c>
      <c r="V860" s="190" t="s">
        <v>6148</v>
      </c>
      <c r="W860" s="190" t="s">
        <v>6148</v>
      </c>
      <c r="X860" s="190" t="s">
        <v>6149</v>
      </c>
    </row>
    <row r="861" spans="1:24" ht="17.25" customHeight="1" x14ac:dyDescent="0.2">
      <c r="A861" s="190">
        <v>803671</v>
      </c>
      <c r="B861" s="190" t="s">
        <v>4211</v>
      </c>
      <c r="C861" s="190" t="s">
        <v>356</v>
      </c>
      <c r="D861" s="190" t="s">
        <v>198</v>
      </c>
      <c r="E861" s="190" t="s">
        <v>143</v>
      </c>
      <c r="F861" s="193">
        <v>33149</v>
      </c>
      <c r="G861" s="190" t="s">
        <v>941</v>
      </c>
      <c r="H861" s="190" t="s">
        <v>825</v>
      </c>
      <c r="I861" s="190" t="s">
        <v>58</v>
      </c>
      <c r="Q861" s="190">
        <v>2000</v>
      </c>
      <c r="U861" s="190" t="s">
        <v>6148</v>
      </c>
      <c r="V861" s="190" t="s">
        <v>6148</v>
      </c>
      <c r="W861" s="190" t="s">
        <v>6148</v>
      </c>
      <c r="X861" s="190" t="s">
        <v>6149</v>
      </c>
    </row>
    <row r="862" spans="1:24" ht="17.25" customHeight="1" x14ac:dyDescent="0.2">
      <c r="A862" s="190">
        <v>811782</v>
      </c>
      <c r="B862" s="190" t="s">
        <v>5582</v>
      </c>
      <c r="C862" s="190" t="s">
        <v>61</v>
      </c>
      <c r="D862" s="190" t="s">
        <v>3505</v>
      </c>
      <c r="E862" s="190" t="s">
        <v>143</v>
      </c>
      <c r="F862" s="193">
        <v>33239</v>
      </c>
      <c r="G862" s="190" t="s">
        <v>244</v>
      </c>
      <c r="H862" s="190" t="s">
        <v>824</v>
      </c>
      <c r="I862" s="190" t="s">
        <v>58</v>
      </c>
      <c r="Q862" s="190">
        <v>2000</v>
      </c>
      <c r="U862" s="190" t="s">
        <v>6148</v>
      </c>
      <c r="V862" s="190" t="s">
        <v>6148</v>
      </c>
      <c r="W862" s="190" t="s">
        <v>6148</v>
      </c>
      <c r="X862" s="190" t="s">
        <v>6149</v>
      </c>
    </row>
    <row r="863" spans="1:24" ht="17.25" customHeight="1" x14ac:dyDescent="0.2">
      <c r="A863" s="190">
        <v>811215</v>
      </c>
      <c r="B863" s="190" t="s">
        <v>5232</v>
      </c>
      <c r="C863" s="190" t="s">
        <v>454</v>
      </c>
      <c r="D863" s="190" t="s">
        <v>789</v>
      </c>
      <c r="E863" s="190" t="s">
        <v>143</v>
      </c>
      <c r="F863" s="193">
        <v>33248</v>
      </c>
      <c r="G863" s="190" t="s">
        <v>1004</v>
      </c>
      <c r="H863" s="190" t="s">
        <v>824</v>
      </c>
      <c r="I863" s="190" t="s">
        <v>58</v>
      </c>
      <c r="Q863" s="190">
        <v>2000</v>
      </c>
      <c r="U863" s="190" t="s">
        <v>6148</v>
      </c>
      <c r="V863" s="190" t="s">
        <v>6148</v>
      </c>
      <c r="W863" s="190" t="s">
        <v>6148</v>
      </c>
      <c r="X863" s="190" t="s">
        <v>6149</v>
      </c>
    </row>
    <row r="864" spans="1:24" ht="17.25" customHeight="1" x14ac:dyDescent="0.2">
      <c r="A864" s="190">
        <v>807063</v>
      </c>
      <c r="B864" s="190" t="s">
        <v>4397</v>
      </c>
      <c r="C864" s="190" t="s">
        <v>136</v>
      </c>
      <c r="D864" s="190" t="s">
        <v>397</v>
      </c>
      <c r="E864" s="190" t="s">
        <v>143</v>
      </c>
      <c r="F864" s="193">
        <v>33256</v>
      </c>
      <c r="G864" s="190" t="s">
        <v>244</v>
      </c>
      <c r="H864" s="190" t="s">
        <v>824</v>
      </c>
      <c r="I864" s="190" t="s">
        <v>58</v>
      </c>
      <c r="Q864" s="190">
        <v>2000</v>
      </c>
      <c r="U864" s="190" t="s">
        <v>6148</v>
      </c>
      <c r="V864" s="190" t="s">
        <v>6148</v>
      </c>
      <c r="W864" s="190" t="s">
        <v>6148</v>
      </c>
      <c r="X864" s="190" t="s">
        <v>6149</v>
      </c>
    </row>
    <row r="865" spans="1:24" ht="17.25" customHeight="1" x14ac:dyDescent="0.2">
      <c r="A865" s="190">
        <v>805040</v>
      </c>
      <c r="B865" s="190" t="s">
        <v>4259</v>
      </c>
      <c r="C865" s="190" t="s">
        <v>63</v>
      </c>
      <c r="D865" s="190" t="s">
        <v>407</v>
      </c>
      <c r="E865" s="190" t="s">
        <v>143</v>
      </c>
      <c r="F865" s="193">
        <v>33517</v>
      </c>
      <c r="G865" s="190" t="s">
        <v>944</v>
      </c>
      <c r="H865" s="190" t="s">
        <v>824</v>
      </c>
      <c r="I865" s="190" t="s">
        <v>58</v>
      </c>
      <c r="Q865" s="190">
        <v>2000</v>
      </c>
      <c r="U865" s="190" t="s">
        <v>6148</v>
      </c>
      <c r="V865" s="190" t="s">
        <v>6148</v>
      </c>
      <c r="W865" s="190" t="s">
        <v>6148</v>
      </c>
      <c r="X865" s="190" t="s">
        <v>6149</v>
      </c>
    </row>
    <row r="866" spans="1:24" ht="17.25" customHeight="1" x14ac:dyDescent="0.2">
      <c r="A866" s="190">
        <v>808508</v>
      </c>
      <c r="B866" s="190" t="s">
        <v>4572</v>
      </c>
      <c r="C866" s="190" t="s">
        <v>61</v>
      </c>
      <c r="D866" s="190" t="s">
        <v>572</v>
      </c>
      <c r="E866" s="190" t="s">
        <v>143</v>
      </c>
      <c r="F866" s="193">
        <v>33609</v>
      </c>
      <c r="G866" s="190" t="s">
        <v>244</v>
      </c>
      <c r="H866" s="190" t="s">
        <v>824</v>
      </c>
      <c r="I866" s="190" t="s">
        <v>58</v>
      </c>
      <c r="Q866" s="190">
        <v>2000</v>
      </c>
      <c r="U866" s="190" t="s">
        <v>6148</v>
      </c>
      <c r="V866" s="190" t="s">
        <v>6148</v>
      </c>
      <c r="W866" s="190" t="s">
        <v>6148</v>
      </c>
      <c r="X866" s="190" t="s">
        <v>6149</v>
      </c>
    </row>
    <row r="867" spans="1:24" ht="17.25" customHeight="1" x14ac:dyDescent="0.2">
      <c r="A867" s="190">
        <v>811677</v>
      </c>
      <c r="B867" s="190" t="s">
        <v>5517</v>
      </c>
      <c r="C867" s="190" t="s">
        <v>105</v>
      </c>
      <c r="D867" s="190" t="s">
        <v>137</v>
      </c>
      <c r="E867" s="190" t="s">
        <v>143</v>
      </c>
      <c r="F867" s="193">
        <v>33618</v>
      </c>
      <c r="G867" s="190" t="s">
        <v>244</v>
      </c>
      <c r="H867" s="190" t="s">
        <v>824</v>
      </c>
      <c r="I867" s="190" t="s">
        <v>58</v>
      </c>
      <c r="Q867" s="190">
        <v>2000</v>
      </c>
      <c r="U867" s="190" t="s">
        <v>6148</v>
      </c>
      <c r="V867" s="190" t="s">
        <v>6148</v>
      </c>
      <c r="W867" s="190" t="s">
        <v>6148</v>
      </c>
      <c r="X867" s="190" t="s">
        <v>6149</v>
      </c>
    </row>
    <row r="868" spans="1:24" ht="17.25" customHeight="1" x14ac:dyDescent="0.2">
      <c r="A868" s="190">
        <v>806345</v>
      </c>
      <c r="B868" s="190" t="s">
        <v>4336</v>
      </c>
      <c r="C868" s="190" t="s">
        <v>81</v>
      </c>
      <c r="D868" s="190" t="s">
        <v>925</v>
      </c>
      <c r="E868" s="190" t="s">
        <v>143</v>
      </c>
      <c r="F868" s="193">
        <v>33629</v>
      </c>
      <c r="G868" s="190" t="s">
        <v>244</v>
      </c>
      <c r="H868" s="190" t="s">
        <v>824</v>
      </c>
      <c r="I868" s="190" t="s">
        <v>58</v>
      </c>
      <c r="Q868" s="190">
        <v>2000</v>
      </c>
      <c r="U868" s="190" t="s">
        <v>6148</v>
      </c>
      <c r="V868" s="190" t="s">
        <v>6148</v>
      </c>
      <c r="W868" s="190" t="s">
        <v>6148</v>
      </c>
      <c r="X868" s="190" t="s">
        <v>6149</v>
      </c>
    </row>
    <row r="869" spans="1:24" ht="17.25" customHeight="1" x14ac:dyDescent="0.2">
      <c r="A869" s="190">
        <v>802687</v>
      </c>
      <c r="B869" s="190" t="s">
        <v>4183</v>
      </c>
      <c r="C869" s="190" t="s">
        <v>348</v>
      </c>
      <c r="D869" s="190" t="s">
        <v>190</v>
      </c>
      <c r="E869" s="190" t="s">
        <v>143</v>
      </c>
      <c r="F869" s="193">
        <v>33682</v>
      </c>
      <c r="G869" s="190" t="s">
        <v>5729</v>
      </c>
      <c r="H869" s="190" t="s">
        <v>824</v>
      </c>
      <c r="I869" s="190" t="s">
        <v>58</v>
      </c>
      <c r="Q869" s="190">
        <v>2000</v>
      </c>
      <c r="U869" s="190" t="s">
        <v>6148</v>
      </c>
      <c r="V869" s="190" t="s">
        <v>6148</v>
      </c>
      <c r="W869" s="190" t="s">
        <v>6148</v>
      </c>
      <c r="X869" s="190" t="s">
        <v>6149</v>
      </c>
    </row>
    <row r="870" spans="1:24" ht="17.25" customHeight="1" x14ac:dyDescent="0.2">
      <c r="A870" s="190">
        <v>809063</v>
      </c>
      <c r="B870" s="190" t="s">
        <v>4669</v>
      </c>
      <c r="C870" s="190" t="s">
        <v>86</v>
      </c>
      <c r="D870" s="190" t="s">
        <v>5872</v>
      </c>
      <c r="E870" s="190" t="s">
        <v>143</v>
      </c>
      <c r="F870" s="193">
        <v>33752</v>
      </c>
      <c r="G870" s="190" t="s">
        <v>1045</v>
      </c>
      <c r="H870" s="190" t="s">
        <v>824</v>
      </c>
      <c r="I870" s="190" t="s">
        <v>58</v>
      </c>
      <c r="Q870" s="190">
        <v>2000</v>
      </c>
      <c r="U870" s="190" t="s">
        <v>6148</v>
      </c>
      <c r="V870" s="190" t="s">
        <v>6148</v>
      </c>
      <c r="W870" s="190" t="s">
        <v>6148</v>
      </c>
      <c r="X870" s="190" t="s">
        <v>6149</v>
      </c>
    </row>
    <row r="871" spans="1:24" ht="17.25" customHeight="1" x14ac:dyDescent="0.2">
      <c r="A871" s="190">
        <v>811413</v>
      </c>
      <c r="B871" s="190" t="s">
        <v>5356</v>
      </c>
      <c r="C871" s="190" t="s">
        <v>5662</v>
      </c>
      <c r="D871" s="190" t="s">
        <v>5671</v>
      </c>
      <c r="E871" s="190" t="s">
        <v>143</v>
      </c>
      <c r="F871" s="193">
        <v>33887</v>
      </c>
      <c r="G871" s="190" t="s">
        <v>6063</v>
      </c>
      <c r="H871" s="190" t="s">
        <v>824</v>
      </c>
      <c r="I871" s="190" t="s">
        <v>58</v>
      </c>
      <c r="Q871" s="190">
        <v>2000</v>
      </c>
      <c r="U871" s="190" t="s">
        <v>6148</v>
      </c>
      <c r="V871" s="190" t="s">
        <v>6148</v>
      </c>
      <c r="W871" s="190" t="s">
        <v>6148</v>
      </c>
      <c r="X871" s="190" t="s">
        <v>6149</v>
      </c>
    </row>
    <row r="872" spans="1:24" ht="17.25" customHeight="1" x14ac:dyDescent="0.2">
      <c r="A872" s="190">
        <v>811735</v>
      </c>
      <c r="B872" s="190" t="s">
        <v>5554</v>
      </c>
      <c r="C872" s="190" t="s">
        <v>3339</v>
      </c>
      <c r="D872" s="190" t="s">
        <v>6128</v>
      </c>
      <c r="E872" s="190" t="s">
        <v>143</v>
      </c>
      <c r="F872" s="193">
        <v>33990</v>
      </c>
      <c r="G872" s="190" t="s">
        <v>244</v>
      </c>
      <c r="H872" s="190" t="s">
        <v>824</v>
      </c>
      <c r="I872" s="190" t="s">
        <v>58</v>
      </c>
      <c r="Q872" s="190">
        <v>2000</v>
      </c>
      <c r="U872" s="190" t="s">
        <v>6148</v>
      </c>
      <c r="V872" s="190" t="s">
        <v>6148</v>
      </c>
      <c r="W872" s="190" t="s">
        <v>6148</v>
      </c>
      <c r="X872" s="190" t="s">
        <v>6149</v>
      </c>
    </row>
    <row r="873" spans="1:24" ht="17.25" customHeight="1" x14ac:dyDescent="0.2">
      <c r="A873" s="190">
        <v>807039</v>
      </c>
      <c r="B873" s="190" t="s">
        <v>4395</v>
      </c>
      <c r="C873" s="190" t="s">
        <v>5681</v>
      </c>
      <c r="D873" s="190" t="s">
        <v>311</v>
      </c>
      <c r="E873" s="190" t="s">
        <v>143</v>
      </c>
      <c r="F873" s="193">
        <v>34049</v>
      </c>
      <c r="G873" s="190" t="s">
        <v>956</v>
      </c>
      <c r="H873" s="190" t="s">
        <v>824</v>
      </c>
      <c r="I873" s="190" t="s">
        <v>58</v>
      </c>
      <c r="Q873" s="190">
        <v>2000</v>
      </c>
      <c r="U873" s="190" t="s">
        <v>6148</v>
      </c>
      <c r="V873" s="190" t="s">
        <v>6148</v>
      </c>
      <c r="W873" s="190" t="s">
        <v>6148</v>
      </c>
      <c r="X873" s="190" t="s">
        <v>6149</v>
      </c>
    </row>
    <row r="874" spans="1:24" ht="17.25" customHeight="1" x14ac:dyDescent="0.2">
      <c r="A874" s="190">
        <v>807088</v>
      </c>
      <c r="B874" s="190" t="s">
        <v>4402</v>
      </c>
      <c r="C874" s="190" t="s">
        <v>792</v>
      </c>
      <c r="D874" s="190" t="s">
        <v>160</v>
      </c>
      <c r="E874" s="190" t="s">
        <v>143</v>
      </c>
      <c r="F874" s="193">
        <v>34200</v>
      </c>
      <c r="G874" s="190" t="s">
        <v>244</v>
      </c>
      <c r="H874" s="190" t="s">
        <v>824</v>
      </c>
      <c r="I874" s="190" t="s">
        <v>58</v>
      </c>
      <c r="Q874" s="190">
        <v>2000</v>
      </c>
      <c r="U874" s="190" t="s">
        <v>6148</v>
      </c>
      <c r="V874" s="190" t="s">
        <v>6148</v>
      </c>
      <c r="W874" s="190" t="s">
        <v>6148</v>
      </c>
      <c r="X874" s="190" t="s">
        <v>6149</v>
      </c>
    </row>
    <row r="875" spans="1:24" ht="17.25" customHeight="1" x14ac:dyDescent="0.2">
      <c r="A875" s="190">
        <v>805371</v>
      </c>
      <c r="B875" s="190" t="s">
        <v>4283</v>
      </c>
      <c r="C875" s="190" t="s">
        <v>5757</v>
      </c>
      <c r="D875" s="190" t="s">
        <v>339</v>
      </c>
      <c r="E875" s="190" t="s">
        <v>143</v>
      </c>
      <c r="F875" s="193">
        <v>34232</v>
      </c>
      <c r="G875" s="190" t="s">
        <v>1171</v>
      </c>
      <c r="H875" s="190" t="s">
        <v>824</v>
      </c>
      <c r="I875" s="190" t="s">
        <v>58</v>
      </c>
      <c r="Q875" s="190">
        <v>2000</v>
      </c>
      <c r="U875" s="190" t="s">
        <v>6148</v>
      </c>
      <c r="V875" s="190" t="s">
        <v>6148</v>
      </c>
      <c r="W875" s="190" t="s">
        <v>6148</v>
      </c>
      <c r="X875" s="190" t="s">
        <v>6149</v>
      </c>
    </row>
    <row r="876" spans="1:24" ht="17.25" customHeight="1" x14ac:dyDescent="0.2">
      <c r="A876" s="190">
        <v>810460</v>
      </c>
      <c r="B876" s="190" t="s">
        <v>4941</v>
      </c>
      <c r="C876" s="190" t="s">
        <v>79</v>
      </c>
      <c r="D876" s="190" t="s">
        <v>215</v>
      </c>
      <c r="E876" s="190" t="s">
        <v>143</v>
      </c>
      <c r="F876" s="193">
        <v>34335</v>
      </c>
      <c r="G876" s="190" t="s">
        <v>244</v>
      </c>
      <c r="H876" s="190" t="s">
        <v>824</v>
      </c>
      <c r="I876" s="190" t="s">
        <v>58</v>
      </c>
      <c r="Q876" s="190">
        <v>2000</v>
      </c>
      <c r="U876" s="190" t="s">
        <v>6148</v>
      </c>
      <c r="V876" s="190" t="s">
        <v>6148</v>
      </c>
      <c r="W876" s="190" t="s">
        <v>6148</v>
      </c>
      <c r="X876" s="190" t="s">
        <v>6149</v>
      </c>
    </row>
    <row r="877" spans="1:24" ht="17.25" customHeight="1" x14ac:dyDescent="0.2">
      <c r="A877" s="190">
        <v>811386</v>
      </c>
      <c r="B877" s="190" t="s">
        <v>5338</v>
      </c>
      <c r="C877" s="190" t="s">
        <v>752</v>
      </c>
      <c r="D877" s="190" t="s">
        <v>158</v>
      </c>
      <c r="E877" s="190" t="s">
        <v>143</v>
      </c>
      <c r="F877" s="193">
        <v>34433</v>
      </c>
      <c r="G877" s="190" t="s">
        <v>244</v>
      </c>
      <c r="H877" s="190" t="s">
        <v>824</v>
      </c>
      <c r="I877" s="190" t="s">
        <v>58</v>
      </c>
      <c r="Q877" s="190">
        <v>2000</v>
      </c>
      <c r="U877" s="190" t="s">
        <v>6148</v>
      </c>
      <c r="V877" s="190" t="s">
        <v>6148</v>
      </c>
      <c r="W877" s="190" t="s">
        <v>6148</v>
      </c>
      <c r="X877" s="190" t="s">
        <v>6149</v>
      </c>
    </row>
    <row r="878" spans="1:24" ht="17.25" customHeight="1" x14ac:dyDescent="0.2">
      <c r="A878" s="190">
        <v>811161</v>
      </c>
      <c r="B878" s="190" t="s">
        <v>5199</v>
      </c>
      <c r="C878" s="190" t="s">
        <v>83</v>
      </c>
      <c r="D878" s="190" t="s">
        <v>1188</v>
      </c>
      <c r="E878" s="190" t="s">
        <v>143</v>
      </c>
      <c r="F878" s="193">
        <v>34492</v>
      </c>
      <c r="G878" s="190" t="s">
        <v>827</v>
      </c>
      <c r="H878" s="190" t="s">
        <v>824</v>
      </c>
      <c r="I878" s="190" t="s">
        <v>58</v>
      </c>
      <c r="Q878" s="190">
        <v>2000</v>
      </c>
      <c r="U878" s="190" t="s">
        <v>6148</v>
      </c>
      <c r="V878" s="190" t="s">
        <v>6148</v>
      </c>
      <c r="W878" s="190" t="s">
        <v>6148</v>
      </c>
      <c r="X878" s="190" t="s">
        <v>6149</v>
      </c>
    </row>
    <row r="879" spans="1:24" ht="17.25" customHeight="1" x14ac:dyDescent="0.2">
      <c r="A879" s="190">
        <v>803102</v>
      </c>
      <c r="B879" s="190" t="s">
        <v>4196</v>
      </c>
      <c r="C879" s="190" t="s">
        <v>92</v>
      </c>
      <c r="D879" s="190" t="s">
        <v>160</v>
      </c>
      <c r="E879" s="190" t="s">
        <v>143</v>
      </c>
      <c r="F879" s="193">
        <v>34505</v>
      </c>
      <c r="G879" s="190" t="s">
        <v>1331</v>
      </c>
      <c r="H879" s="190" t="s">
        <v>824</v>
      </c>
      <c r="I879" s="190" t="s">
        <v>58</v>
      </c>
      <c r="Q879" s="190">
        <v>2000</v>
      </c>
      <c r="U879" s="190" t="s">
        <v>6148</v>
      </c>
      <c r="V879" s="190" t="s">
        <v>6148</v>
      </c>
      <c r="W879" s="190" t="s">
        <v>6148</v>
      </c>
      <c r="X879" s="190" t="s">
        <v>6149</v>
      </c>
    </row>
    <row r="880" spans="1:24" ht="17.25" customHeight="1" x14ac:dyDescent="0.2">
      <c r="A880" s="190">
        <v>809815</v>
      </c>
      <c r="B880" s="190" t="s">
        <v>4792</v>
      </c>
      <c r="C880" s="190" t="s">
        <v>130</v>
      </c>
      <c r="D880" s="190" t="s">
        <v>166</v>
      </c>
      <c r="E880" s="190" t="s">
        <v>143</v>
      </c>
      <c r="F880" s="193">
        <v>34666</v>
      </c>
      <c r="G880" s="190" t="s">
        <v>244</v>
      </c>
      <c r="H880" s="190" t="s">
        <v>824</v>
      </c>
      <c r="I880" s="190" t="s">
        <v>58</v>
      </c>
      <c r="Q880" s="190">
        <v>2000</v>
      </c>
      <c r="U880" s="190" t="s">
        <v>6148</v>
      </c>
      <c r="V880" s="190" t="s">
        <v>6148</v>
      </c>
      <c r="W880" s="190" t="s">
        <v>6148</v>
      </c>
      <c r="X880" s="190" t="s">
        <v>6149</v>
      </c>
    </row>
    <row r="881" spans="1:24" ht="17.25" customHeight="1" x14ac:dyDescent="0.2">
      <c r="A881" s="190">
        <v>811357</v>
      </c>
      <c r="B881" s="190" t="s">
        <v>5317</v>
      </c>
      <c r="C881" s="190" t="s">
        <v>355</v>
      </c>
      <c r="D881" s="190" t="s">
        <v>190</v>
      </c>
      <c r="E881" s="190" t="s">
        <v>143</v>
      </c>
      <c r="F881" s="193">
        <v>34700</v>
      </c>
      <c r="G881" s="190" t="s">
        <v>254</v>
      </c>
      <c r="H881" s="190" t="s">
        <v>824</v>
      </c>
      <c r="I881" s="190" t="s">
        <v>58</v>
      </c>
      <c r="Q881" s="190">
        <v>2000</v>
      </c>
      <c r="U881" s="190" t="s">
        <v>6148</v>
      </c>
      <c r="V881" s="190" t="s">
        <v>6148</v>
      </c>
      <c r="W881" s="190" t="s">
        <v>6148</v>
      </c>
      <c r="X881" s="190" t="s">
        <v>6149</v>
      </c>
    </row>
    <row r="882" spans="1:24" ht="17.25" customHeight="1" x14ac:dyDescent="0.2">
      <c r="A882" s="190">
        <v>810986</v>
      </c>
      <c r="B882" s="190" t="s">
        <v>5088</v>
      </c>
      <c r="C882" s="190" t="s">
        <v>66</v>
      </c>
      <c r="D882" s="190" t="s">
        <v>190</v>
      </c>
      <c r="E882" s="190" t="s">
        <v>143</v>
      </c>
      <c r="F882" s="193">
        <v>34701</v>
      </c>
      <c r="G882" s="190" t="s">
        <v>1074</v>
      </c>
      <c r="H882" s="190" t="s">
        <v>824</v>
      </c>
      <c r="I882" s="190" t="s">
        <v>58</v>
      </c>
      <c r="Q882" s="190">
        <v>2000</v>
      </c>
      <c r="U882" s="190" t="s">
        <v>6148</v>
      </c>
      <c r="V882" s="190" t="s">
        <v>6148</v>
      </c>
      <c r="W882" s="190" t="s">
        <v>6148</v>
      </c>
      <c r="X882" s="190" t="s">
        <v>6149</v>
      </c>
    </row>
    <row r="883" spans="1:24" ht="17.25" customHeight="1" x14ac:dyDescent="0.2">
      <c r="A883" s="190">
        <v>811436</v>
      </c>
      <c r="B883" s="190" t="s">
        <v>5368</v>
      </c>
      <c r="C883" s="190" t="s">
        <v>403</v>
      </c>
      <c r="D883" s="190" t="s">
        <v>5654</v>
      </c>
      <c r="E883" s="190" t="s">
        <v>143</v>
      </c>
      <c r="F883" s="193">
        <v>34716</v>
      </c>
      <c r="G883" s="190" t="s">
        <v>833</v>
      </c>
      <c r="H883" s="190" t="s">
        <v>824</v>
      </c>
      <c r="I883" s="190" t="s">
        <v>58</v>
      </c>
      <c r="Q883" s="190">
        <v>2000</v>
      </c>
      <c r="U883" s="190" t="s">
        <v>6148</v>
      </c>
      <c r="V883" s="190" t="s">
        <v>6148</v>
      </c>
      <c r="W883" s="190" t="s">
        <v>6148</v>
      </c>
      <c r="X883" s="190" t="s">
        <v>6149</v>
      </c>
    </row>
    <row r="884" spans="1:24" ht="17.25" customHeight="1" x14ac:dyDescent="0.2">
      <c r="A884" s="190">
        <v>811169</v>
      </c>
      <c r="B884" s="190" t="s">
        <v>5205</v>
      </c>
      <c r="C884" s="190" t="s">
        <v>3533</v>
      </c>
      <c r="D884" s="190" t="s">
        <v>5969</v>
      </c>
      <c r="E884" s="190" t="s">
        <v>143</v>
      </c>
      <c r="F884" s="193">
        <v>34729</v>
      </c>
      <c r="G884" s="190" t="s">
        <v>244</v>
      </c>
      <c r="H884" s="190" t="s">
        <v>824</v>
      </c>
      <c r="I884" s="190" t="s">
        <v>58</v>
      </c>
      <c r="Q884" s="190">
        <v>2000</v>
      </c>
      <c r="U884" s="190" t="s">
        <v>6148</v>
      </c>
      <c r="V884" s="190" t="s">
        <v>6148</v>
      </c>
      <c r="W884" s="190" t="s">
        <v>6148</v>
      </c>
      <c r="X884" s="190" t="s">
        <v>6149</v>
      </c>
    </row>
    <row r="885" spans="1:24" ht="17.25" customHeight="1" x14ac:dyDescent="0.2">
      <c r="A885" s="190">
        <v>803475</v>
      </c>
      <c r="B885" s="190" t="s">
        <v>4205</v>
      </c>
      <c r="C885" s="190" t="s">
        <v>61</v>
      </c>
      <c r="D885" s="190" t="s">
        <v>5733</v>
      </c>
      <c r="E885" s="190" t="s">
        <v>143</v>
      </c>
      <c r="F885" s="193">
        <v>34830</v>
      </c>
      <c r="G885" s="190" t="s">
        <v>244</v>
      </c>
      <c r="H885" s="190" t="s">
        <v>824</v>
      </c>
      <c r="I885" s="190" t="s">
        <v>58</v>
      </c>
      <c r="Q885" s="190">
        <v>2000</v>
      </c>
      <c r="U885" s="190" t="s">
        <v>6148</v>
      </c>
      <c r="V885" s="190" t="s">
        <v>6148</v>
      </c>
      <c r="W885" s="190" t="s">
        <v>6148</v>
      </c>
      <c r="X885" s="190" t="s">
        <v>6149</v>
      </c>
    </row>
    <row r="886" spans="1:24" ht="17.25" customHeight="1" x14ac:dyDescent="0.2">
      <c r="A886" s="190">
        <v>805853</v>
      </c>
      <c r="B886" s="190" t="s">
        <v>4307</v>
      </c>
      <c r="C886" s="190" t="s">
        <v>5760</v>
      </c>
      <c r="D886" s="190" t="s">
        <v>5685</v>
      </c>
      <c r="E886" s="190" t="s">
        <v>143</v>
      </c>
      <c r="F886" s="193">
        <v>34908</v>
      </c>
      <c r="G886" s="190" t="s">
        <v>244</v>
      </c>
      <c r="H886" s="190" t="s">
        <v>824</v>
      </c>
      <c r="I886" s="190" t="s">
        <v>58</v>
      </c>
      <c r="Q886" s="190">
        <v>2000</v>
      </c>
      <c r="U886" s="190" t="s">
        <v>6148</v>
      </c>
      <c r="V886" s="190" t="s">
        <v>6148</v>
      </c>
      <c r="W886" s="190" t="s">
        <v>6148</v>
      </c>
      <c r="X886" s="190" t="s">
        <v>6149</v>
      </c>
    </row>
    <row r="887" spans="1:24" ht="17.25" customHeight="1" x14ac:dyDescent="0.2">
      <c r="A887" s="190">
        <v>811222</v>
      </c>
      <c r="B887" s="190" t="s">
        <v>5238</v>
      </c>
      <c r="C887" s="190" t="s">
        <v>5766</v>
      </c>
      <c r="D887" s="190" t="s">
        <v>3921</v>
      </c>
      <c r="E887" s="190" t="s">
        <v>143</v>
      </c>
      <c r="F887" s="193">
        <v>35072</v>
      </c>
      <c r="G887" s="190" t="s">
        <v>827</v>
      </c>
      <c r="H887" s="190" t="s">
        <v>824</v>
      </c>
      <c r="I887" s="190" t="s">
        <v>58</v>
      </c>
      <c r="Q887" s="190">
        <v>2000</v>
      </c>
      <c r="U887" s="190" t="s">
        <v>6148</v>
      </c>
      <c r="V887" s="190" t="s">
        <v>6148</v>
      </c>
      <c r="W887" s="190" t="s">
        <v>6148</v>
      </c>
      <c r="X887" s="190" t="s">
        <v>6149</v>
      </c>
    </row>
    <row r="888" spans="1:24" ht="17.25" customHeight="1" x14ac:dyDescent="0.2">
      <c r="A888" s="190">
        <v>807171</v>
      </c>
      <c r="B888" s="190" t="s">
        <v>4411</v>
      </c>
      <c r="C888" s="190" t="s">
        <v>5788</v>
      </c>
      <c r="D888" s="190" t="s">
        <v>3220</v>
      </c>
      <c r="E888" s="190" t="s">
        <v>143</v>
      </c>
      <c r="F888" s="193">
        <v>35094</v>
      </c>
      <c r="G888" s="190" t="s">
        <v>3789</v>
      </c>
      <c r="H888" s="190" t="s">
        <v>824</v>
      </c>
      <c r="I888" s="190" t="s">
        <v>58</v>
      </c>
      <c r="Q888" s="190">
        <v>2000</v>
      </c>
      <c r="U888" s="190" t="s">
        <v>6148</v>
      </c>
      <c r="V888" s="190" t="s">
        <v>6148</v>
      </c>
      <c r="W888" s="190" t="s">
        <v>6148</v>
      </c>
      <c r="X888" s="190" t="s">
        <v>6149</v>
      </c>
    </row>
    <row r="889" spans="1:24" ht="17.25" customHeight="1" x14ac:dyDescent="0.2">
      <c r="A889" s="190">
        <v>808499</v>
      </c>
      <c r="B889" s="190" t="s">
        <v>4571</v>
      </c>
      <c r="C889" s="190" t="s">
        <v>608</v>
      </c>
      <c r="D889" s="190" t="s">
        <v>131</v>
      </c>
      <c r="E889" s="190" t="s">
        <v>143</v>
      </c>
      <c r="F889" s="193">
        <v>35161</v>
      </c>
      <c r="G889" s="190" t="s">
        <v>244</v>
      </c>
      <c r="H889" s="190" t="s">
        <v>824</v>
      </c>
      <c r="I889" s="190" t="s">
        <v>58</v>
      </c>
      <c r="Q889" s="190">
        <v>2000</v>
      </c>
      <c r="U889" s="190" t="s">
        <v>6148</v>
      </c>
      <c r="V889" s="190" t="s">
        <v>6148</v>
      </c>
      <c r="W889" s="190" t="s">
        <v>6148</v>
      </c>
      <c r="X889" s="190" t="s">
        <v>6149</v>
      </c>
    </row>
    <row r="890" spans="1:24" ht="17.25" customHeight="1" x14ac:dyDescent="0.2">
      <c r="A890" s="190">
        <v>810767</v>
      </c>
      <c r="B890" s="190" t="s">
        <v>4975</v>
      </c>
      <c r="C890" s="190" t="s">
        <v>393</v>
      </c>
      <c r="D890" s="190" t="s">
        <v>3626</v>
      </c>
      <c r="E890" s="190" t="s">
        <v>143</v>
      </c>
      <c r="F890" s="193">
        <v>35172</v>
      </c>
      <c r="G890" s="190" t="s">
        <v>244</v>
      </c>
      <c r="H890" s="190" t="s">
        <v>824</v>
      </c>
      <c r="I890" s="190" t="s">
        <v>58</v>
      </c>
      <c r="Q890" s="190">
        <v>2000</v>
      </c>
      <c r="U890" s="190" t="s">
        <v>6148</v>
      </c>
      <c r="V890" s="190" t="s">
        <v>6148</v>
      </c>
      <c r="W890" s="190" t="s">
        <v>6148</v>
      </c>
      <c r="X890" s="190" t="s">
        <v>6149</v>
      </c>
    </row>
    <row r="891" spans="1:24" ht="17.25" customHeight="1" x14ac:dyDescent="0.2">
      <c r="A891" s="190">
        <v>807648</v>
      </c>
      <c r="B891" s="190" t="s">
        <v>4463</v>
      </c>
      <c r="C891" s="190" t="s">
        <v>358</v>
      </c>
      <c r="D891" s="190" t="s">
        <v>217</v>
      </c>
      <c r="E891" s="190" t="s">
        <v>143</v>
      </c>
      <c r="F891" s="193">
        <v>35314</v>
      </c>
      <c r="G891" s="190" t="s">
        <v>244</v>
      </c>
      <c r="H891" s="190" t="s">
        <v>824</v>
      </c>
      <c r="I891" s="190" t="s">
        <v>58</v>
      </c>
      <c r="Q891" s="190">
        <v>2000</v>
      </c>
      <c r="U891" s="190" t="s">
        <v>6148</v>
      </c>
      <c r="V891" s="190" t="s">
        <v>6148</v>
      </c>
      <c r="W891" s="190" t="s">
        <v>6148</v>
      </c>
      <c r="X891" s="190" t="s">
        <v>6149</v>
      </c>
    </row>
    <row r="892" spans="1:24" ht="17.25" customHeight="1" x14ac:dyDescent="0.2">
      <c r="A892" s="190">
        <v>807229</v>
      </c>
      <c r="B892" s="190" t="s">
        <v>4417</v>
      </c>
      <c r="C892" s="190" t="s">
        <v>95</v>
      </c>
      <c r="D892" s="190" t="s">
        <v>5660</v>
      </c>
      <c r="E892" s="190" t="s">
        <v>143</v>
      </c>
      <c r="F892" s="193">
        <v>35431</v>
      </c>
      <c r="G892" s="190" t="s">
        <v>827</v>
      </c>
      <c r="H892" s="190" t="s">
        <v>824</v>
      </c>
      <c r="I892" s="190" t="s">
        <v>58</v>
      </c>
      <c r="Q892" s="190">
        <v>2000</v>
      </c>
      <c r="U892" s="190" t="s">
        <v>6148</v>
      </c>
      <c r="V892" s="190" t="s">
        <v>6148</v>
      </c>
      <c r="W892" s="190" t="s">
        <v>6148</v>
      </c>
      <c r="X892" s="190" t="s">
        <v>6149</v>
      </c>
    </row>
    <row r="893" spans="1:24" ht="17.25" customHeight="1" x14ac:dyDescent="0.2">
      <c r="A893" s="190">
        <v>811182</v>
      </c>
      <c r="B893" s="190" t="s">
        <v>5212</v>
      </c>
      <c r="C893" s="190" t="s">
        <v>3394</v>
      </c>
      <c r="D893" s="190" t="s">
        <v>190</v>
      </c>
      <c r="E893" s="190" t="s">
        <v>143</v>
      </c>
      <c r="F893" s="193">
        <v>35445</v>
      </c>
      <c r="G893" s="190" t="s">
        <v>244</v>
      </c>
      <c r="H893" s="190" t="s">
        <v>824</v>
      </c>
      <c r="I893" s="190" t="s">
        <v>58</v>
      </c>
      <c r="Q893" s="190">
        <v>2000</v>
      </c>
      <c r="U893" s="190" t="s">
        <v>6148</v>
      </c>
      <c r="V893" s="190" t="s">
        <v>6148</v>
      </c>
      <c r="W893" s="190" t="s">
        <v>6148</v>
      </c>
      <c r="X893" s="190" t="s">
        <v>6149</v>
      </c>
    </row>
    <row r="894" spans="1:24" ht="17.25" customHeight="1" x14ac:dyDescent="0.2">
      <c r="A894" s="190">
        <v>810201</v>
      </c>
      <c r="B894" s="190" t="s">
        <v>4885</v>
      </c>
      <c r="C894" s="190" t="s">
        <v>337</v>
      </c>
      <c r="D894" s="190" t="s">
        <v>679</v>
      </c>
      <c r="E894" s="190" t="s">
        <v>143</v>
      </c>
      <c r="F894" s="193">
        <v>35455</v>
      </c>
      <c r="G894" s="190" t="s">
        <v>244</v>
      </c>
      <c r="H894" s="190" t="s">
        <v>824</v>
      </c>
      <c r="I894" s="190" t="s">
        <v>58</v>
      </c>
      <c r="Q894" s="190">
        <v>2000</v>
      </c>
      <c r="U894" s="190" t="s">
        <v>6148</v>
      </c>
      <c r="V894" s="190" t="s">
        <v>6148</v>
      </c>
      <c r="W894" s="190" t="s">
        <v>6148</v>
      </c>
      <c r="X894" s="190" t="s">
        <v>6149</v>
      </c>
    </row>
    <row r="895" spans="1:24" ht="17.25" customHeight="1" x14ac:dyDescent="0.2">
      <c r="A895" s="190">
        <v>807160</v>
      </c>
      <c r="B895" s="190" t="s">
        <v>4409</v>
      </c>
      <c r="C895" s="190" t="s">
        <v>61</v>
      </c>
      <c r="D895" s="190" t="s">
        <v>412</v>
      </c>
      <c r="E895" s="190" t="s">
        <v>143</v>
      </c>
      <c r="F895" s="193">
        <v>35461</v>
      </c>
      <c r="G895" s="190" t="s">
        <v>244</v>
      </c>
      <c r="H895" s="190" t="s">
        <v>824</v>
      </c>
      <c r="I895" s="190" t="s">
        <v>58</v>
      </c>
      <c r="Q895" s="190">
        <v>2000</v>
      </c>
      <c r="U895" s="190" t="s">
        <v>6148</v>
      </c>
      <c r="V895" s="190" t="s">
        <v>6148</v>
      </c>
      <c r="W895" s="190" t="s">
        <v>6148</v>
      </c>
      <c r="X895" s="190" t="s">
        <v>6149</v>
      </c>
    </row>
    <row r="896" spans="1:24" ht="17.25" customHeight="1" x14ac:dyDescent="0.2">
      <c r="A896" s="190">
        <v>810454</v>
      </c>
      <c r="B896" s="190" t="s">
        <v>4939</v>
      </c>
      <c r="C896" s="190" t="s">
        <v>63</v>
      </c>
      <c r="D896" s="190" t="s">
        <v>184</v>
      </c>
      <c r="E896" s="190" t="s">
        <v>143</v>
      </c>
      <c r="F896" s="193">
        <v>35490</v>
      </c>
      <c r="G896" s="190" t="s">
        <v>1271</v>
      </c>
      <c r="H896" s="190" t="s">
        <v>824</v>
      </c>
      <c r="I896" s="190" t="s">
        <v>58</v>
      </c>
      <c r="Q896" s="190">
        <v>2000</v>
      </c>
      <c r="U896" s="190" t="s">
        <v>6148</v>
      </c>
      <c r="V896" s="190" t="s">
        <v>6148</v>
      </c>
      <c r="W896" s="190" t="s">
        <v>6148</v>
      </c>
      <c r="X896" s="190" t="s">
        <v>6149</v>
      </c>
    </row>
    <row r="897" spans="1:24" ht="17.25" customHeight="1" x14ac:dyDescent="0.2">
      <c r="A897" s="190">
        <v>808881</v>
      </c>
      <c r="B897" s="190" t="s">
        <v>4631</v>
      </c>
      <c r="C897" s="190" t="s">
        <v>97</v>
      </c>
      <c r="D897" s="190" t="s">
        <v>594</v>
      </c>
      <c r="E897" s="190" t="s">
        <v>143</v>
      </c>
      <c r="F897" s="193">
        <v>35521</v>
      </c>
      <c r="G897" s="190" t="s">
        <v>249</v>
      </c>
      <c r="H897" s="190" t="s">
        <v>824</v>
      </c>
      <c r="I897" s="190" t="s">
        <v>58</v>
      </c>
      <c r="Q897" s="190">
        <v>2000</v>
      </c>
      <c r="U897" s="190" t="s">
        <v>6148</v>
      </c>
      <c r="V897" s="190" t="s">
        <v>6148</v>
      </c>
      <c r="W897" s="190" t="s">
        <v>6148</v>
      </c>
      <c r="X897" s="190" t="s">
        <v>6149</v>
      </c>
    </row>
    <row r="898" spans="1:24" ht="17.25" customHeight="1" x14ac:dyDescent="0.2">
      <c r="A898" s="190">
        <v>810555</v>
      </c>
      <c r="B898" s="190" t="s">
        <v>4951</v>
      </c>
      <c r="C898" s="190" t="s">
        <v>3384</v>
      </c>
      <c r="D898" s="190" t="s">
        <v>5674</v>
      </c>
      <c r="E898" s="190" t="s">
        <v>143</v>
      </c>
      <c r="F898" s="193">
        <v>35533</v>
      </c>
      <c r="G898" s="190" t="s">
        <v>827</v>
      </c>
      <c r="H898" s="190" t="s">
        <v>824</v>
      </c>
      <c r="I898" s="190" t="s">
        <v>58</v>
      </c>
      <c r="Q898" s="190">
        <v>2000</v>
      </c>
      <c r="U898" s="190" t="s">
        <v>6148</v>
      </c>
      <c r="V898" s="190" t="s">
        <v>6148</v>
      </c>
      <c r="W898" s="190" t="s">
        <v>6148</v>
      </c>
      <c r="X898" s="190" t="s">
        <v>6149</v>
      </c>
    </row>
    <row r="899" spans="1:24" ht="17.25" customHeight="1" x14ac:dyDescent="0.2">
      <c r="A899" s="190">
        <v>807073</v>
      </c>
      <c r="B899" s="190" t="s">
        <v>4399</v>
      </c>
      <c r="C899" s="190" t="s">
        <v>96</v>
      </c>
      <c r="D899" s="190" t="s">
        <v>216</v>
      </c>
      <c r="E899" s="190" t="s">
        <v>143</v>
      </c>
      <c r="F899" s="193">
        <v>35551</v>
      </c>
      <c r="G899" s="190" t="s">
        <v>827</v>
      </c>
      <c r="H899" s="190" t="s">
        <v>824</v>
      </c>
      <c r="I899" s="190" t="s">
        <v>58</v>
      </c>
      <c r="Q899" s="190">
        <v>2000</v>
      </c>
      <c r="U899" s="190" t="s">
        <v>6148</v>
      </c>
      <c r="V899" s="190" t="s">
        <v>6148</v>
      </c>
      <c r="W899" s="190" t="s">
        <v>6148</v>
      </c>
      <c r="X899" s="190" t="s">
        <v>6149</v>
      </c>
    </row>
    <row r="900" spans="1:24" ht="17.25" customHeight="1" x14ac:dyDescent="0.2">
      <c r="A900" s="190">
        <v>810559</v>
      </c>
      <c r="B900" s="190" t="s">
        <v>4954</v>
      </c>
      <c r="C900" s="190" t="s">
        <v>496</v>
      </c>
      <c r="D900" s="190" t="s">
        <v>768</v>
      </c>
      <c r="E900" s="190" t="s">
        <v>143</v>
      </c>
      <c r="F900" s="193">
        <v>35612</v>
      </c>
      <c r="G900" s="190" t="s">
        <v>244</v>
      </c>
      <c r="H900" s="190" t="s">
        <v>824</v>
      </c>
      <c r="I900" s="190" t="s">
        <v>58</v>
      </c>
      <c r="Q900" s="190">
        <v>2000</v>
      </c>
      <c r="U900" s="190" t="s">
        <v>6148</v>
      </c>
      <c r="V900" s="190" t="s">
        <v>6148</v>
      </c>
      <c r="W900" s="190" t="s">
        <v>6148</v>
      </c>
      <c r="X900" s="190" t="s">
        <v>6149</v>
      </c>
    </row>
    <row r="901" spans="1:24" ht="17.25" customHeight="1" x14ac:dyDescent="0.2">
      <c r="A901" s="190">
        <v>808957</v>
      </c>
      <c r="B901" s="190" t="s">
        <v>4648</v>
      </c>
      <c r="C901" s="190" t="s">
        <v>363</v>
      </c>
      <c r="D901" s="190" t="s">
        <v>5868</v>
      </c>
      <c r="E901" s="190" t="s">
        <v>143</v>
      </c>
      <c r="F901" s="193">
        <v>35742</v>
      </c>
      <c r="G901" s="190" t="s">
        <v>244</v>
      </c>
      <c r="H901" s="190" t="s">
        <v>825</v>
      </c>
      <c r="I901" s="190" t="s">
        <v>58</v>
      </c>
      <c r="Q901" s="190">
        <v>2000</v>
      </c>
      <c r="U901" s="190" t="s">
        <v>6148</v>
      </c>
      <c r="V901" s="190" t="s">
        <v>6148</v>
      </c>
      <c r="W901" s="190" t="s">
        <v>6148</v>
      </c>
      <c r="X901" s="190" t="s">
        <v>6149</v>
      </c>
    </row>
    <row r="902" spans="1:24" ht="17.25" customHeight="1" x14ac:dyDescent="0.2">
      <c r="A902" s="190">
        <v>811008</v>
      </c>
      <c r="B902" s="190" t="s">
        <v>5104</v>
      </c>
      <c r="C902" s="190" t="s">
        <v>75</v>
      </c>
      <c r="D902" s="190" t="s">
        <v>5680</v>
      </c>
      <c r="E902" s="190" t="s">
        <v>143</v>
      </c>
      <c r="F902" s="193">
        <v>35796</v>
      </c>
      <c r="G902" s="190" t="s">
        <v>831</v>
      </c>
      <c r="H902" s="190" t="s">
        <v>824</v>
      </c>
      <c r="I902" s="190" t="s">
        <v>58</v>
      </c>
      <c r="Q902" s="190">
        <v>2000</v>
      </c>
      <c r="U902" s="190" t="s">
        <v>6148</v>
      </c>
      <c r="V902" s="190" t="s">
        <v>6148</v>
      </c>
      <c r="W902" s="190" t="s">
        <v>6148</v>
      </c>
      <c r="X902" s="190" t="s">
        <v>6149</v>
      </c>
    </row>
    <row r="903" spans="1:24" ht="17.25" customHeight="1" x14ac:dyDescent="0.2">
      <c r="A903" s="190">
        <v>805047</v>
      </c>
      <c r="B903" s="190" t="s">
        <v>4260</v>
      </c>
      <c r="C903" s="190" t="s">
        <v>96</v>
      </c>
      <c r="D903" s="190" t="s">
        <v>309</v>
      </c>
      <c r="E903" s="190" t="s">
        <v>143</v>
      </c>
      <c r="F903" s="193">
        <v>35796</v>
      </c>
      <c r="G903" s="190" t="s">
        <v>244</v>
      </c>
      <c r="H903" s="190" t="s">
        <v>824</v>
      </c>
      <c r="I903" s="190" t="s">
        <v>58</v>
      </c>
      <c r="Q903" s="190">
        <v>2000</v>
      </c>
      <c r="U903" s="190" t="s">
        <v>6148</v>
      </c>
      <c r="V903" s="190" t="s">
        <v>6148</v>
      </c>
      <c r="W903" s="190" t="s">
        <v>6148</v>
      </c>
      <c r="X903" s="190" t="s">
        <v>6149</v>
      </c>
    </row>
    <row r="904" spans="1:24" ht="17.25" customHeight="1" x14ac:dyDescent="0.2">
      <c r="A904" s="190">
        <v>811445</v>
      </c>
      <c r="B904" s="190" t="s">
        <v>5375</v>
      </c>
      <c r="C904" s="190" t="s">
        <v>1287</v>
      </c>
      <c r="D904" s="190" t="s">
        <v>451</v>
      </c>
      <c r="E904" s="190" t="s">
        <v>143</v>
      </c>
      <c r="F904" s="193">
        <v>35817</v>
      </c>
      <c r="G904" s="190" t="s">
        <v>6067</v>
      </c>
      <c r="H904" s="190" t="s">
        <v>824</v>
      </c>
      <c r="I904" s="190" t="s">
        <v>58</v>
      </c>
      <c r="Q904" s="190">
        <v>2000</v>
      </c>
      <c r="U904" s="190" t="s">
        <v>6148</v>
      </c>
      <c r="V904" s="190" t="s">
        <v>6148</v>
      </c>
      <c r="W904" s="190" t="s">
        <v>6148</v>
      </c>
      <c r="X904" s="190" t="s">
        <v>6149</v>
      </c>
    </row>
    <row r="905" spans="1:24" ht="17.25" customHeight="1" x14ac:dyDescent="0.2">
      <c r="A905" s="190">
        <v>807191</v>
      </c>
      <c r="B905" s="190" t="s">
        <v>4412</v>
      </c>
      <c r="C905" s="190" t="s">
        <v>496</v>
      </c>
      <c r="D905" s="190" t="s">
        <v>1255</v>
      </c>
      <c r="E905" s="190" t="s">
        <v>143</v>
      </c>
      <c r="F905" s="193">
        <v>35909</v>
      </c>
      <c r="G905" s="190" t="s">
        <v>244</v>
      </c>
      <c r="H905" s="190" t="s">
        <v>824</v>
      </c>
      <c r="I905" s="190" t="s">
        <v>58</v>
      </c>
      <c r="Q905" s="190">
        <v>2000</v>
      </c>
      <c r="U905" s="190" t="s">
        <v>6148</v>
      </c>
      <c r="V905" s="190" t="s">
        <v>6148</v>
      </c>
      <c r="W905" s="190" t="s">
        <v>6148</v>
      </c>
      <c r="X905" s="190" t="s">
        <v>6149</v>
      </c>
    </row>
    <row r="906" spans="1:24" ht="17.25" customHeight="1" x14ac:dyDescent="0.2">
      <c r="A906" s="190">
        <v>811176</v>
      </c>
      <c r="B906" s="190" t="s">
        <v>5209</v>
      </c>
      <c r="C906" s="190" t="s">
        <v>361</v>
      </c>
      <c r="D906" s="190" t="s">
        <v>425</v>
      </c>
      <c r="E906" s="190" t="s">
        <v>143</v>
      </c>
      <c r="F906" s="193">
        <v>36055</v>
      </c>
      <c r="G906" s="190" t="s">
        <v>254</v>
      </c>
      <c r="H906" s="190" t="s">
        <v>824</v>
      </c>
      <c r="I906" s="190" t="s">
        <v>58</v>
      </c>
      <c r="Q906" s="190">
        <v>2000</v>
      </c>
      <c r="U906" s="190" t="s">
        <v>6148</v>
      </c>
      <c r="V906" s="190" t="s">
        <v>6148</v>
      </c>
      <c r="W906" s="190" t="s">
        <v>6148</v>
      </c>
      <c r="X906" s="190" t="s">
        <v>6149</v>
      </c>
    </row>
    <row r="907" spans="1:24" ht="17.25" customHeight="1" x14ac:dyDescent="0.2">
      <c r="A907" s="190">
        <v>811738</v>
      </c>
      <c r="B907" s="190" t="s">
        <v>5556</v>
      </c>
      <c r="C907" s="190" t="s">
        <v>6129</v>
      </c>
      <c r="D907" s="190" t="s">
        <v>5680</v>
      </c>
      <c r="E907" s="190" t="s">
        <v>143</v>
      </c>
      <c r="F907" s="193">
        <v>36074</v>
      </c>
      <c r="G907" s="190" t="s">
        <v>827</v>
      </c>
      <c r="H907" s="190" t="s">
        <v>824</v>
      </c>
      <c r="I907" s="190" t="s">
        <v>58</v>
      </c>
      <c r="Q907" s="190">
        <v>2000</v>
      </c>
      <c r="U907" s="190" t="s">
        <v>6148</v>
      </c>
      <c r="V907" s="190" t="s">
        <v>6148</v>
      </c>
      <c r="W907" s="190" t="s">
        <v>6148</v>
      </c>
      <c r="X907" s="190" t="s">
        <v>6149</v>
      </c>
    </row>
    <row r="908" spans="1:24" ht="17.25" customHeight="1" x14ac:dyDescent="0.2">
      <c r="A908" s="190">
        <v>807981</v>
      </c>
      <c r="B908" s="190" t="s">
        <v>4501</v>
      </c>
      <c r="C908" s="190" t="s">
        <v>5813</v>
      </c>
      <c r="D908" s="190" t="s">
        <v>235</v>
      </c>
      <c r="E908" s="190" t="s">
        <v>143</v>
      </c>
      <c r="F908" s="193">
        <v>36161</v>
      </c>
      <c r="G908" s="190" t="s">
        <v>244</v>
      </c>
      <c r="H908" s="190" t="s">
        <v>824</v>
      </c>
      <c r="I908" s="190" t="s">
        <v>58</v>
      </c>
      <c r="Q908" s="190">
        <v>2000</v>
      </c>
      <c r="U908" s="190" t="s">
        <v>6148</v>
      </c>
      <c r="V908" s="190" t="s">
        <v>6148</v>
      </c>
      <c r="W908" s="190" t="s">
        <v>6148</v>
      </c>
      <c r="X908" s="190" t="s">
        <v>6149</v>
      </c>
    </row>
    <row r="909" spans="1:24" ht="17.25" customHeight="1" x14ac:dyDescent="0.2">
      <c r="A909" s="190">
        <v>811093</v>
      </c>
      <c r="B909" s="190" t="s">
        <v>5154</v>
      </c>
      <c r="C909" s="190" t="s">
        <v>310</v>
      </c>
      <c r="D909" s="190" t="s">
        <v>319</v>
      </c>
      <c r="E909" s="190" t="s">
        <v>143</v>
      </c>
      <c r="F909" s="193">
        <v>36161</v>
      </c>
      <c r="G909" s="190" t="s">
        <v>921</v>
      </c>
      <c r="H909" s="190" t="s">
        <v>824</v>
      </c>
      <c r="I909" s="190" t="s">
        <v>58</v>
      </c>
      <c r="Q909" s="190">
        <v>2000</v>
      </c>
      <c r="U909" s="190" t="s">
        <v>6148</v>
      </c>
      <c r="V909" s="190" t="s">
        <v>6148</v>
      </c>
      <c r="W909" s="190" t="s">
        <v>6148</v>
      </c>
      <c r="X909" s="190" t="s">
        <v>6149</v>
      </c>
    </row>
    <row r="910" spans="1:24" ht="17.25" customHeight="1" x14ac:dyDescent="0.2">
      <c r="A910" s="190">
        <v>809469</v>
      </c>
      <c r="B910" s="190" t="s">
        <v>4728</v>
      </c>
      <c r="C910" s="190" t="s">
        <v>3344</v>
      </c>
      <c r="D910" s="190" t="s">
        <v>163</v>
      </c>
      <c r="E910" s="190" t="s">
        <v>143</v>
      </c>
      <c r="F910" s="193">
        <v>36164</v>
      </c>
      <c r="G910" s="190" t="s">
        <v>244</v>
      </c>
      <c r="H910" s="190" t="s">
        <v>824</v>
      </c>
      <c r="I910" s="190" t="s">
        <v>58</v>
      </c>
      <c r="Q910" s="190">
        <v>2000</v>
      </c>
      <c r="U910" s="190" t="s">
        <v>6148</v>
      </c>
      <c r="V910" s="190" t="s">
        <v>6148</v>
      </c>
      <c r="W910" s="190" t="s">
        <v>6148</v>
      </c>
      <c r="X910" s="190" t="s">
        <v>6149</v>
      </c>
    </row>
    <row r="911" spans="1:24" ht="17.25" customHeight="1" x14ac:dyDescent="0.2">
      <c r="A911" s="190">
        <v>807137</v>
      </c>
      <c r="B911" s="190" t="s">
        <v>4405</v>
      </c>
      <c r="C911" s="190" t="s">
        <v>61</v>
      </c>
      <c r="D911" s="190" t="s">
        <v>514</v>
      </c>
      <c r="E911" s="190" t="s">
        <v>143</v>
      </c>
      <c r="F911" s="193">
        <v>36342</v>
      </c>
      <c r="G911" s="190" t="s">
        <v>244</v>
      </c>
      <c r="H911" s="190" t="s">
        <v>824</v>
      </c>
      <c r="I911" s="190" t="s">
        <v>58</v>
      </c>
      <c r="Q911" s="190">
        <v>2000</v>
      </c>
      <c r="U911" s="190" t="s">
        <v>6148</v>
      </c>
      <c r="V911" s="190" t="s">
        <v>6148</v>
      </c>
      <c r="W911" s="190" t="s">
        <v>6148</v>
      </c>
      <c r="X911" s="190" t="s">
        <v>6149</v>
      </c>
    </row>
    <row r="912" spans="1:24" ht="17.25" customHeight="1" x14ac:dyDescent="0.2">
      <c r="A912" s="190">
        <v>809058</v>
      </c>
      <c r="B912" s="190" t="s">
        <v>4666</v>
      </c>
      <c r="C912" s="190" t="s">
        <v>61</v>
      </c>
      <c r="D912" s="190" t="s">
        <v>5870</v>
      </c>
      <c r="E912" s="190" t="s">
        <v>143</v>
      </c>
      <c r="F912" s="193">
        <v>36526</v>
      </c>
      <c r="G912" s="190" t="s">
        <v>244</v>
      </c>
      <c r="H912" s="190" t="s">
        <v>824</v>
      </c>
      <c r="I912" s="190" t="s">
        <v>58</v>
      </c>
      <c r="Q912" s="190">
        <v>2000</v>
      </c>
      <c r="U912" s="190" t="s">
        <v>6148</v>
      </c>
      <c r="V912" s="190" t="s">
        <v>6148</v>
      </c>
      <c r="W912" s="190" t="s">
        <v>6148</v>
      </c>
      <c r="X912" s="190" t="s">
        <v>6149</v>
      </c>
    </row>
    <row r="913" spans="1:24" ht="17.25" customHeight="1" x14ac:dyDescent="0.2">
      <c r="A913" s="190">
        <v>810359</v>
      </c>
      <c r="B913" s="190" t="s">
        <v>4920</v>
      </c>
      <c r="C913" s="190" t="s">
        <v>936</v>
      </c>
      <c r="D913" s="190" t="s">
        <v>1239</v>
      </c>
      <c r="E913" s="190" t="s">
        <v>143</v>
      </c>
      <c r="G913" s="190" t="s">
        <v>843</v>
      </c>
      <c r="H913" s="190" t="s">
        <v>824</v>
      </c>
      <c r="I913" s="190" t="s">
        <v>58</v>
      </c>
      <c r="Q913" s="190">
        <v>2000</v>
      </c>
      <c r="U913" s="190" t="s">
        <v>6148</v>
      </c>
      <c r="V913" s="190" t="s">
        <v>6148</v>
      </c>
      <c r="W913" s="190" t="s">
        <v>6148</v>
      </c>
      <c r="X913" s="190" t="s">
        <v>6149</v>
      </c>
    </row>
    <row r="914" spans="1:24" ht="17.25" customHeight="1" x14ac:dyDescent="0.2">
      <c r="A914" s="190">
        <v>808971</v>
      </c>
      <c r="B914" s="190" t="s">
        <v>4650</v>
      </c>
      <c r="C914" s="190" t="s">
        <v>348</v>
      </c>
      <c r="D914" s="190" t="s">
        <v>3245</v>
      </c>
      <c r="E914" s="190" t="s">
        <v>143</v>
      </c>
      <c r="H914" s="190" t="s">
        <v>824</v>
      </c>
      <c r="I914" s="190" t="s">
        <v>58</v>
      </c>
      <c r="Q914" s="190">
        <v>2000</v>
      </c>
      <c r="U914" s="190" t="s">
        <v>6148</v>
      </c>
      <c r="V914" s="190" t="s">
        <v>6148</v>
      </c>
      <c r="W914" s="190" t="s">
        <v>6148</v>
      </c>
      <c r="X914" s="190" t="s">
        <v>6149</v>
      </c>
    </row>
    <row r="915" spans="1:24" ht="17.25" customHeight="1" x14ac:dyDescent="0.2">
      <c r="A915" s="190">
        <v>808316</v>
      </c>
      <c r="B915" s="190" t="s">
        <v>4538</v>
      </c>
      <c r="C915" s="190" t="s">
        <v>65</v>
      </c>
      <c r="E915" s="190" t="s">
        <v>143</v>
      </c>
      <c r="H915" s="190" t="s">
        <v>824</v>
      </c>
      <c r="I915" s="190" t="s">
        <v>58</v>
      </c>
      <c r="Q915" s="190">
        <v>2000</v>
      </c>
      <c r="U915" s="190" t="s">
        <v>6148</v>
      </c>
      <c r="V915" s="190" t="s">
        <v>6148</v>
      </c>
      <c r="W915" s="190" t="s">
        <v>6148</v>
      </c>
      <c r="X915" s="190" t="s">
        <v>6149</v>
      </c>
    </row>
    <row r="916" spans="1:24" ht="17.25" customHeight="1" x14ac:dyDescent="0.2">
      <c r="A916" s="190">
        <v>810518</v>
      </c>
      <c r="B916" s="190" t="s">
        <v>4947</v>
      </c>
      <c r="C916" s="190" t="s">
        <v>63</v>
      </c>
      <c r="D916" s="190" t="s">
        <v>448</v>
      </c>
      <c r="E916" s="190" t="s">
        <v>143</v>
      </c>
      <c r="H916" s="190" t="s">
        <v>824</v>
      </c>
      <c r="I916" s="190" t="s">
        <v>58</v>
      </c>
      <c r="Q916" s="190">
        <v>2000</v>
      </c>
      <c r="U916" s="190" t="s">
        <v>6148</v>
      </c>
      <c r="V916" s="190" t="s">
        <v>6148</v>
      </c>
      <c r="W916" s="190" t="s">
        <v>6148</v>
      </c>
      <c r="X916" s="190" t="s">
        <v>6149</v>
      </c>
    </row>
    <row r="917" spans="1:24" ht="17.25" customHeight="1" x14ac:dyDescent="0.2">
      <c r="A917" s="190">
        <v>810862</v>
      </c>
      <c r="B917" s="190" t="s">
        <v>5015</v>
      </c>
      <c r="C917" s="190" t="s">
        <v>5922</v>
      </c>
      <c r="D917" s="190" t="s">
        <v>5965</v>
      </c>
      <c r="E917" s="190" t="s">
        <v>143</v>
      </c>
      <c r="H917" s="190" t="s">
        <v>824</v>
      </c>
      <c r="I917" s="190" t="s">
        <v>58</v>
      </c>
      <c r="Q917" s="190">
        <v>2000</v>
      </c>
      <c r="U917" s="190" t="s">
        <v>6148</v>
      </c>
      <c r="V917" s="190" t="s">
        <v>6148</v>
      </c>
      <c r="W917" s="190" t="s">
        <v>6148</v>
      </c>
      <c r="X917" s="190" t="s">
        <v>6149</v>
      </c>
    </row>
    <row r="918" spans="1:24" ht="17.25" customHeight="1" x14ac:dyDescent="0.2">
      <c r="A918" s="190">
        <v>810408</v>
      </c>
      <c r="B918" s="190" t="s">
        <v>4929</v>
      </c>
      <c r="C918" s="190" t="s">
        <v>106</v>
      </c>
      <c r="D918" s="190" t="s">
        <v>160</v>
      </c>
      <c r="E918" s="190" t="s">
        <v>143</v>
      </c>
      <c r="H918" s="190" t="s">
        <v>824</v>
      </c>
      <c r="I918" s="190" t="s">
        <v>58</v>
      </c>
      <c r="Q918" s="190">
        <v>2000</v>
      </c>
      <c r="U918" s="190" t="s">
        <v>6148</v>
      </c>
      <c r="V918" s="190" t="s">
        <v>6148</v>
      </c>
      <c r="W918" s="190" t="s">
        <v>6148</v>
      </c>
      <c r="X918" s="190" t="s">
        <v>6149</v>
      </c>
    </row>
    <row r="919" spans="1:24" ht="17.25" customHeight="1" x14ac:dyDescent="0.2">
      <c r="A919" s="190">
        <v>801741</v>
      </c>
      <c r="B919" s="190" t="s">
        <v>4164</v>
      </c>
      <c r="C919" s="190" t="s">
        <v>346</v>
      </c>
      <c r="D919" s="190" t="s">
        <v>5723</v>
      </c>
      <c r="E919" s="190" t="s">
        <v>142</v>
      </c>
      <c r="F919" s="193">
        <v>26084</v>
      </c>
      <c r="G919" s="190" t="s">
        <v>244</v>
      </c>
      <c r="H919" s="190" t="s">
        <v>824</v>
      </c>
      <c r="I919" s="190" t="s">
        <v>58</v>
      </c>
      <c r="Q919" s="190">
        <v>2000</v>
      </c>
      <c r="U919" s="190" t="s">
        <v>6148</v>
      </c>
      <c r="V919" s="190" t="s">
        <v>6148</v>
      </c>
      <c r="W919" s="190" t="s">
        <v>6148</v>
      </c>
      <c r="X919" s="190" t="s">
        <v>6149</v>
      </c>
    </row>
    <row r="920" spans="1:24" ht="17.25" customHeight="1" x14ac:dyDescent="0.2">
      <c r="A920" s="190">
        <v>807712</v>
      </c>
      <c r="B920" s="190" t="s">
        <v>4469</v>
      </c>
      <c r="C920" s="190" t="s">
        <v>417</v>
      </c>
      <c r="D920" s="190" t="s">
        <v>5802</v>
      </c>
      <c r="E920" s="190" t="s">
        <v>142</v>
      </c>
      <c r="F920" s="193">
        <v>28121</v>
      </c>
      <c r="G920" s="190" t="s">
        <v>1036</v>
      </c>
      <c r="H920" s="190" t="s">
        <v>839</v>
      </c>
      <c r="I920" s="190" t="s">
        <v>58</v>
      </c>
      <c r="Q920" s="190">
        <v>2000</v>
      </c>
      <c r="U920" s="190" t="s">
        <v>6148</v>
      </c>
      <c r="V920" s="190" t="s">
        <v>6148</v>
      </c>
      <c r="W920" s="190" t="s">
        <v>6148</v>
      </c>
      <c r="X920" s="190" t="s">
        <v>6149</v>
      </c>
    </row>
    <row r="921" spans="1:24" ht="17.25" customHeight="1" x14ac:dyDescent="0.2">
      <c r="A921" s="190">
        <v>809833</v>
      </c>
      <c r="B921" s="190" t="s">
        <v>4148</v>
      </c>
      <c r="C921" s="190" t="s">
        <v>344</v>
      </c>
      <c r="D921" s="190" t="s">
        <v>768</v>
      </c>
      <c r="E921" s="190" t="s">
        <v>142</v>
      </c>
      <c r="F921" s="193">
        <v>28164</v>
      </c>
      <c r="G921" s="190" t="s">
        <v>244</v>
      </c>
      <c r="H921" s="190" t="s">
        <v>824</v>
      </c>
      <c r="I921" s="190" t="s">
        <v>58</v>
      </c>
      <c r="Q921" s="190">
        <v>2000</v>
      </c>
      <c r="U921" s="190" t="s">
        <v>6148</v>
      </c>
      <c r="V921" s="190" t="s">
        <v>6148</v>
      </c>
      <c r="W921" s="190" t="s">
        <v>6148</v>
      </c>
      <c r="X921" s="190" t="s">
        <v>6149</v>
      </c>
    </row>
    <row r="922" spans="1:24" ht="17.25" customHeight="1" x14ac:dyDescent="0.2">
      <c r="A922" s="190">
        <v>811174</v>
      </c>
      <c r="B922" s="190" t="s">
        <v>5208</v>
      </c>
      <c r="C922" s="190" t="s">
        <v>84</v>
      </c>
      <c r="D922" s="190" t="s">
        <v>1073</v>
      </c>
      <c r="E922" s="190" t="s">
        <v>142</v>
      </c>
      <c r="F922" s="193">
        <v>28330</v>
      </c>
      <c r="G922" s="190" t="s">
        <v>249</v>
      </c>
      <c r="H922" s="190" t="s">
        <v>824</v>
      </c>
      <c r="I922" s="190" t="s">
        <v>58</v>
      </c>
      <c r="Q922" s="190">
        <v>2000</v>
      </c>
      <c r="U922" s="190" t="s">
        <v>6148</v>
      </c>
      <c r="V922" s="190" t="s">
        <v>6148</v>
      </c>
      <c r="W922" s="190" t="s">
        <v>6148</v>
      </c>
      <c r="X922" s="190" t="s">
        <v>6149</v>
      </c>
    </row>
    <row r="923" spans="1:24" ht="17.25" customHeight="1" x14ac:dyDescent="0.2">
      <c r="A923" s="190">
        <v>803658</v>
      </c>
      <c r="B923" s="190" t="s">
        <v>4210</v>
      </c>
      <c r="C923" s="190" t="s">
        <v>83</v>
      </c>
      <c r="D923" s="190" t="s">
        <v>162</v>
      </c>
      <c r="E923" s="190" t="s">
        <v>142</v>
      </c>
      <c r="F923" s="193">
        <v>28578</v>
      </c>
      <c r="G923" s="190" t="s">
        <v>249</v>
      </c>
      <c r="H923" s="190" t="s">
        <v>824</v>
      </c>
      <c r="I923" s="190" t="s">
        <v>58</v>
      </c>
      <c r="Q923" s="190">
        <v>2000</v>
      </c>
      <c r="U923" s="190" t="s">
        <v>6148</v>
      </c>
      <c r="V923" s="190" t="s">
        <v>6148</v>
      </c>
      <c r="W923" s="190" t="s">
        <v>6148</v>
      </c>
      <c r="X923" s="190" t="s">
        <v>6149</v>
      </c>
    </row>
    <row r="924" spans="1:24" ht="17.25" customHeight="1" x14ac:dyDescent="0.2">
      <c r="A924" s="190">
        <v>811191</v>
      </c>
      <c r="B924" s="190" t="s">
        <v>5217</v>
      </c>
      <c r="C924" s="190" t="s">
        <v>374</v>
      </c>
      <c r="D924" s="190" t="s">
        <v>165</v>
      </c>
      <c r="E924" s="190" t="s">
        <v>142</v>
      </c>
      <c r="F924" s="193">
        <v>29087</v>
      </c>
      <c r="G924" s="190" t="s">
        <v>244</v>
      </c>
      <c r="H924" s="190" t="s">
        <v>824</v>
      </c>
      <c r="I924" s="190" t="s">
        <v>58</v>
      </c>
      <c r="Q924" s="190">
        <v>2000</v>
      </c>
      <c r="U924" s="190" t="s">
        <v>6148</v>
      </c>
      <c r="V924" s="190" t="s">
        <v>6148</v>
      </c>
      <c r="W924" s="190" t="s">
        <v>6148</v>
      </c>
      <c r="X924" s="190" t="s">
        <v>6149</v>
      </c>
    </row>
    <row r="925" spans="1:24" ht="17.25" customHeight="1" x14ac:dyDescent="0.2">
      <c r="A925" s="190">
        <v>801171</v>
      </c>
      <c r="B925" s="190" t="s">
        <v>4156</v>
      </c>
      <c r="C925" s="190" t="s">
        <v>404</v>
      </c>
      <c r="D925" s="190" t="s">
        <v>163</v>
      </c>
      <c r="E925" s="190" t="s">
        <v>142</v>
      </c>
      <c r="F925" s="193">
        <v>29207</v>
      </c>
      <c r="G925" s="190" t="s">
        <v>250</v>
      </c>
      <c r="H925" s="190" t="s">
        <v>824</v>
      </c>
      <c r="I925" s="190" t="s">
        <v>58</v>
      </c>
      <c r="Q925" s="190">
        <v>2000</v>
      </c>
      <c r="U925" s="190" t="s">
        <v>6148</v>
      </c>
      <c r="V925" s="190" t="s">
        <v>6148</v>
      </c>
      <c r="W925" s="190" t="s">
        <v>6148</v>
      </c>
      <c r="X925" s="190" t="s">
        <v>6149</v>
      </c>
    </row>
    <row r="926" spans="1:24" ht="17.25" customHeight="1" x14ac:dyDescent="0.2">
      <c r="A926" s="190">
        <v>807550</v>
      </c>
      <c r="B926" s="190" t="s">
        <v>4452</v>
      </c>
      <c r="C926" s="190" t="s">
        <v>316</v>
      </c>
      <c r="D926" s="190" t="s">
        <v>167</v>
      </c>
      <c r="E926" s="190" t="s">
        <v>142</v>
      </c>
      <c r="F926" s="193">
        <v>29417</v>
      </c>
      <c r="G926" s="190" t="s">
        <v>974</v>
      </c>
      <c r="H926" s="190" t="s">
        <v>824</v>
      </c>
      <c r="I926" s="190" t="s">
        <v>58</v>
      </c>
      <c r="Q926" s="190">
        <v>2000</v>
      </c>
      <c r="U926" s="190" t="s">
        <v>6148</v>
      </c>
      <c r="V926" s="190" t="s">
        <v>6148</v>
      </c>
      <c r="W926" s="190" t="s">
        <v>6148</v>
      </c>
      <c r="X926" s="190" t="s">
        <v>6149</v>
      </c>
    </row>
    <row r="927" spans="1:24" ht="17.25" customHeight="1" x14ac:dyDescent="0.2">
      <c r="A927" s="190">
        <v>801794</v>
      </c>
      <c r="B927" s="190" t="s">
        <v>4167</v>
      </c>
      <c r="C927" s="190" t="s">
        <v>66</v>
      </c>
      <c r="D927" s="190" t="s">
        <v>517</v>
      </c>
      <c r="E927" s="190" t="s">
        <v>142</v>
      </c>
      <c r="F927" s="193">
        <v>29971</v>
      </c>
      <c r="G927" s="190" t="s">
        <v>873</v>
      </c>
      <c r="H927" s="190" t="s">
        <v>824</v>
      </c>
      <c r="I927" s="190" t="s">
        <v>58</v>
      </c>
      <c r="Q927" s="190">
        <v>2000</v>
      </c>
      <c r="U927" s="190" t="s">
        <v>6148</v>
      </c>
      <c r="V927" s="190" t="s">
        <v>6148</v>
      </c>
      <c r="W927" s="190" t="s">
        <v>6148</v>
      </c>
      <c r="X927" s="190" t="s">
        <v>6149</v>
      </c>
    </row>
    <row r="928" spans="1:24" ht="17.25" customHeight="1" x14ac:dyDescent="0.2">
      <c r="A928" s="190">
        <v>805994</v>
      </c>
      <c r="B928" s="190" t="s">
        <v>4316</v>
      </c>
      <c r="C928" s="190" t="s">
        <v>3252</v>
      </c>
      <c r="D928" s="190" t="s">
        <v>334</v>
      </c>
      <c r="E928" s="190" t="s">
        <v>142</v>
      </c>
      <c r="F928" s="193">
        <v>30397</v>
      </c>
      <c r="G928" s="190" t="s">
        <v>244</v>
      </c>
      <c r="H928" s="190" t="s">
        <v>824</v>
      </c>
      <c r="I928" s="190" t="s">
        <v>58</v>
      </c>
      <c r="Q928" s="190">
        <v>2000</v>
      </c>
      <c r="U928" s="190" t="s">
        <v>6148</v>
      </c>
      <c r="V928" s="190" t="s">
        <v>6148</v>
      </c>
      <c r="W928" s="190" t="s">
        <v>6148</v>
      </c>
      <c r="X928" s="190" t="s">
        <v>6149</v>
      </c>
    </row>
    <row r="929" spans="1:24" ht="17.25" customHeight="1" x14ac:dyDescent="0.2">
      <c r="A929" s="190">
        <v>811208</v>
      </c>
      <c r="B929" s="190" t="s">
        <v>5228</v>
      </c>
      <c r="C929" s="190" t="s">
        <v>80</v>
      </c>
      <c r="D929" s="190" t="s">
        <v>331</v>
      </c>
      <c r="E929" s="190" t="s">
        <v>142</v>
      </c>
      <c r="F929" s="193">
        <v>30527</v>
      </c>
      <c r="G929" s="190" t="s">
        <v>244</v>
      </c>
      <c r="H929" s="190" t="s">
        <v>824</v>
      </c>
      <c r="I929" s="190" t="s">
        <v>58</v>
      </c>
      <c r="Q929" s="190">
        <v>2000</v>
      </c>
      <c r="U929" s="190" t="s">
        <v>6148</v>
      </c>
      <c r="V929" s="190" t="s">
        <v>6148</v>
      </c>
      <c r="W929" s="190" t="s">
        <v>6148</v>
      </c>
      <c r="X929" s="190" t="s">
        <v>6149</v>
      </c>
    </row>
    <row r="930" spans="1:24" ht="17.25" customHeight="1" x14ac:dyDescent="0.2">
      <c r="A930" s="190">
        <v>801191</v>
      </c>
      <c r="B930" s="190" t="s">
        <v>4158</v>
      </c>
      <c r="C930" s="190" t="s">
        <v>5625</v>
      </c>
      <c r="D930" s="190" t="s">
        <v>3773</v>
      </c>
      <c r="E930" s="190" t="s">
        <v>142</v>
      </c>
      <c r="F930" s="193">
        <v>30604</v>
      </c>
      <c r="G930" s="190" t="s">
        <v>846</v>
      </c>
      <c r="H930" s="190" t="s">
        <v>824</v>
      </c>
      <c r="I930" s="190" t="s">
        <v>58</v>
      </c>
      <c r="Q930" s="190">
        <v>2000</v>
      </c>
      <c r="U930" s="190" t="s">
        <v>6148</v>
      </c>
      <c r="V930" s="190" t="s">
        <v>6148</v>
      </c>
      <c r="W930" s="190" t="s">
        <v>6148</v>
      </c>
      <c r="X930" s="190" t="s">
        <v>6149</v>
      </c>
    </row>
    <row r="931" spans="1:24" ht="17.25" customHeight="1" x14ac:dyDescent="0.2">
      <c r="A931" s="190">
        <v>806394</v>
      </c>
      <c r="B931" s="190" t="s">
        <v>4340</v>
      </c>
      <c r="C931" s="190" t="s">
        <v>333</v>
      </c>
      <c r="D931" s="190" t="s">
        <v>137</v>
      </c>
      <c r="E931" s="190" t="s">
        <v>142</v>
      </c>
      <c r="F931" s="193">
        <v>30682</v>
      </c>
      <c r="G931" s="190" t="s">
        <v>3448</v>
      </c>
      <c r="H931" s="190" t="s">
        <v>824</v>
      </c>
      <c r="I931" s="190" t="s">
        <v>58</v>
      </c>
      <c r="Q931" s="190">
        <v>2000</v>
      </c>
      <c r="U931" s="190" t="s">
        <v>6148</v>
      </c>
      <c r="V931" s="190" t="s">
        <v>6148</v>
      </c>
      <c r="W931" s="190" t="s">
        <v>6148</v>
      </c>
      <c r="X931" s="190" t="s">
        <v>6149</v>
      </c>
    </row>
    <row r="932" spans="1:24" ht="17.25" customHeight="1" x14ac:dyDescent="0.2">
      <c r="A932" s="190">
        <v>809653</v>
      </c>
      <c r="B932" s="190" t="s">
        <v>4767</v>
      </c>
      <c r="C932" s="190" t="s">
        <v>88</v>
      </c>
      <c r="D932" s="190" t="s">
        <v>191</v>
      </c>
      <c r="E932" s="190" t="s">
        <v>142</v>
      </c>
      <c r="F932" s="193">
        <v>30904</v>
      </c>
      <c r="G932" s="190" t="s">
        <v>3778</v>
      </c>
      <c r="H932" s="190" t="s">
        <v>824</v>
      </c>
      <c r="I932" s="190" t="s">
        <v>58</v>
      </c>
      <c r="Q932" s="190">
        <v>2000</v>
      </c>
      <c r="U932" s="190" t="s">
        <v>6148</v>
      </c>
      <c r="V932" s="190" t="s">
        <v>6148</v>
      </c>
      <c r="W932" s="190" t="s">
        <v>6148</v>
      </c>
      <c r="X932" s="190" t="s">
        <v>6149</v>
      </c>
    </row>
    <row r="933" spans="1:24" ht="17.25" customHeight="1" x14ac:dyDescent="0.2">
      <c r="A933" s="190">
        <v>808591</v>
      </c>
      <c r="B933" s="190" t="s">
        <v>4592</v>
      </c>
      <c r="C933" s="190" t="s">
        <v>5844</v>
      </c>
      <c r="D933" s="190" t="s">
        <v>1104</v>
      </c>
      <c r="E933" s="190" t="s">
        <v>142</v>
      </c>
      <c r="F933" s="193">
        <v>30928</v>
      </c>
      <c r="G933" s="190" t="s">
        <v>1315</v>
      </c>
      <c r="H933" s="190" t="s">
        <v>824</v>
      </c>
      <c r="I933" s="190" t="s">
        <v>58</v>
      </c>
      <c r="Q933" s="190">
        <v>2000</v>
      </c>
      <c r="U933" s="190" t="s">
        <v>6148</v>
      </c>
      <c r="V933" s="190" t="s">
        <v>6148</v>
      </c>
      <c r="W933" s="190" t="s">
        <v>6148</v>
      </c>
      <c r="X933" s="190" t="s">
        <v>6149</v>
      </c>
    </row>
    <row r="934" spans="1:24" ht="17.25" customHeight="1" x14ac:dyDescent="0.2">
      <c r="A934" s="190">
        <v>809517</v>
      </c>
      <c r="B934" s="190" t="s">
        <v>4741</v>
      </c>
      <c r="C934" s="190" t="s">
        <v>310</v>
      </c>
      <c r="D934" s="190" t="s">
        <v>184</v>
      </c>
      <c r="E934" s="190" t="s">
        <v>142</v>
      </c>
      <c r="F934" s="193">
        <v>30942</v>
      </c>
      <c r="H934" s="190" t="s">
        <v>824</v>
      </c>
      <c r="I934" s="190" t="s">
        <v>58</v>
      </c>
      <c r="Q934" s="190">
        <v>2000</v>
      </c>
      <c r="U934" s="190" t="s">
        <v>6148</v>
      </c>
      <c r="V934" s="190" t="s">
        <v>6148</v>
      </c>
      <c r="W934" s="190" t="s">
        <v>6148</v>
      </c>
      <c r="X934" s="190" t="s">
        <v>6149</v>
      </c>
    </row>
    <row r="935" spans="1:24" ht="17.25" customHeight="1" x14ac:dyDescent="0.2">
      <c r="A935" s="190">
        <v>807879</v>
      </c>
      <c r="B935" s="190" t="s">
        <v>4487</v>
      </c>
      <c r="C935" s="190" t="s">
        <v>61</v>
      </c>
      <c r="D935" s="190" t="s">
        <v>159</v>
      </c>
      <c r="E935" s="190" t="s">
        <v>142</v>
      </c>
      <c r="F935" s="193">
        <v>30996</v>
      </c>
      <c r="G935" s="190" t="s">
        <v>246</v>
      </c>
      <c r="H935" s="190" t="s">
        <v>825</v>
      </c>
      <c r="I935" s="190" t="s">
        <v>58</v>
      </c>
      <c r="Q935" s="190">
        <v>2000</v>
      </c>
      <c r="U935" s="190" t="s">
        <v>6148</v>
      </c>
      <c r="V935" s="190" t="s">
        <v>6148</v>
      </c>
      <c r="W935" s="190" t="s">
        <v>6148</v>
      </c>
      <c r="X935" s="190" t="s">
        <v>6149</v>
      </c>
    </row>
    <row r="936" spans="1:24" ht="17.25" customHeight="1" x14ac:dyDescent="0.2">
      <c r="A936" s="190">
        <v>807474</v>
      </c>
      <c r="B936" s="190" t="s">
        <v>4445</v>
      </c>
      <c r="C936" s="190" t="s">
        <v>119</v>
      </c>
      <c r="D936" s="190" t="s">
        <v>5799</v>
      </c>
      <c r="E936" s="190" t="s">
        <v>142</v>
      </c>
      <c r="F936" s="193">
        <v>31413</v>
      </c>
      <c r="H936" s="190" t="s">
        <v>824</v>
      </c>
      <c r="I936" s="190" t="s">
        <v>58</v>
      </c>
      <c r="Q936" s="190">
        <v>2000</v>
      </c>
      <c r="U936" s="190" t="s">
        <v>6148</v>
      </c>
      <c r="V936" s="190" t="s">
        <v>6148</v>
      </c>
      <c r="W936" s="190" t="s">
        <v>6148</v>
      </c>
      <c r="X936" s="190" t="s">
        <v>6149</v>
      </c>
    </row>
    <row r="937" spans="1:24" ht="17.25" customHeight="1" x14ac:dyDescent="0.2">
      <c r="A937" s="190">
        <v>803706</v>
      </c>
      <c r="B937" s="190" t="s">
        <v>4214</v>
      </c>
      <c r="C937" s="190" t="s">
        <v>403</v>
      </c>
      <c r="D937" s="190" t="s">
        <v>1026</v>
      </c>
      <c r="E937" s="190" t="s">
        <v>142</v>
      </c>
      <c r="F937" s="193">
        <v>31778</v>
      </c>
      <c r="G937" s="190" t="s">
        <v>244</v>
      </c>
      <c r="H937" s="190" t="s">
        <v>824</v>
      </c>
      <c r="I937" s="190" t="s">
        <v>58</v>
      </c>
      <c r="Q937" s="190">
        <v>2000</v>
      </c>
      <c r="U937" s="190" t="s">
        <v>6148</v>
      </c>
      <c r="V937" s="190" t="s">
        <v>6148</v>
      </c>
      <c r="W937" s="190" t="s">
        <v>6148</v>
      </c>
      <c r="X937" s="190" t="s">
        <v>6149</v>
      </c>
    </row>
    <row r="938" spans="1:24" ht="17.25" customHeight="1" x14ac:dyDescent="0.2">
      <c r="A938" s="190">
        <v>800642</v>
      </c>
      <c r="B938" s="190" t="s">
        <v>4147</v>
      </c>
      <c r="C938" s="190" t="s">
        <v>63</v>
      </c>
      <c r="D938" s="190" t="s">
        <v>186</v>
      </c>
      <c r="E938" s="190" t="s">
        <v>142</v>
      </c>
      <c r="F938" s="193">
        <v>31802</v>
      </c>
      <c r="G938" s="190" t="s">
        <v>525</v>
      </c>
      <c r="H938" s="190" t="s">
        <v>824</v>
      </c>
      <c r="I938" s="190" t="s">
        <v>58</v>
      </c>
      <c r="Q938" s="190">
        <v>2000</v>
      </c>
      <c r="U938" s="190" t="s">
        <v>6148</v>
      </c>
      <c r="V938" s="190" t="s">
        <v>6148</v>
      </c>
      <c r="W938" s="190" t="s">
        <v>6148</v>
      </c>
      <c r="X938" s="190" t="s">
        <v>6149</v>
      </c>
    </row>
    <row r="939" spans="1:24" ht="17.25" customHeight="1" x14ac:dyDescent="0.2">
      <c r="A939" s="190">
        <v>811330</v>
      </c>
      <c r="B939" s="190" t="s">
        <v>5298</v>
      </c>
      <c r="C939" s="190" t="s">
        <v>3451</v>
      </c>
      <c r="D939" s="190" t="s">
        <v>999</v>
      </c>
      <c r="E939" s="190" t="s">
        <v>142</v>
      </c>
      <c r="F939" s="193">
        <v>31945</v>
      </c>
      <c r="G939" s="190" t="s">
        <v>827</v>
      </c>
      <c r="H939" s="190" t="s">
        <v>824</v>
      </c>
      <c r="I939" s="190" t="s">
        <v>58</v>
      </c>
      <c r="Q939" s="190">
        <v>2000</v>
      </c>
      <c r="U939" s="190" t="s">
        <v>6148</v>
      </c>
      <c r="V939" s="190" t="s">
        <v>6148</v>
      </c>
      <c r="W939" s="190" t="s">
        <v>6148</v>
      </c>
      <c r="X939" s="190" t="s">
        <v>6149</v>
      </c>
    </row>
    <row r="940" spans="1:24" ht="17.25" customHeight="1" x14ac:dyDescent="0.2">
      <c r="A940" s="190">
        <v>810868</v>
      </c>
      <c r="B940" s="190" t="s">
        <v>5020</v>
      </c>
      <c r="C940" s="190" t="s">
        <v>63</v>
      </c>
      <c r="D940" s="190" t="s">
        <v>5967</v>
      </c>
      <c r="E940" s="190" t="s">
        <v>142</v>
      </c>
      <c r="F940" s="193">
        <v>32143</v>
      </c>
      <c r="G940" s="190" t="s">
        <v>1341</v>
      </c>
      <c r="H940" s="190" t="s">
        <v>824</v>
      </c>
      <c r="I940" s="190" t="s">
        <v>58</v>
      </c>
      <c r="Q940" s="190">
        <v>2000</v>
      </c>
      <c r="U940" s="190" t="s">
        <v>6148</v>
      </c>
      <c r="V940" s="190" t="s">
        <v>6148</v>
      </c>
      <c r="W940" s="190" t="s">
        <v>6148</v>
      </c>
      <c r="X940" s="190" t="s">
        <v>6149</v>
      </c>
    </row>
    <row r="941" spans="1:24" ht="17.25" customHeight="1" x14ac:dyDescent="0.2">
      <c r="A941" s="190">
        <v>806046</v>
      </c>
      <c r="B941" s="190" t="s">
        <v>4319</v>
      </c>
      <c r="C941" s="190" t="s">
        <v>369</v>
      </c>
      <c r="D941" s="190" t="s">
        <v>183</v>
      </c>
      <c r="E941" s="190" t="s">
        <v>142</v>
      </c>
      <c r="F941" s="193">
        <v>32170</v>
      </c>
      <c r="G941" s="190" t="s">
        <v>244</v>
      </c>
      <c r="H941" s="190" t="s">
        <v>824</v>
      </c>
      <c r="I941" s="190" t="s">
        <v>58</v>
      </c>
      <c r="Q941" s="190">
        <v>2000</v>
      </c>
      <c r="U941" s="190" t="s">
        <v>6148</v>
      </c>
      <c r="V941" s="190" t="s">
        <v>6148</v>
      </c>
      <c r="W941" s="190" t="s">
        <v>6148</v>
      </c>
      <c r="X941" s="190" t="s">
        <v>6149</v>
      </c>
    </row>
    <row r="942" spans="1:24" ht="17.25" customHeight="1" x14ac:dyDescent="0.2">
      <c r="A942" s="190">
        <v>811053</v>
      </c>
      <c r="B942" s="190" t="s">
        <v>5132</v>
      </c>
      <c r="C942" s="190" t="s">
        <v>1321</v>
      </c>
      <c r="D942" s="190" t="s">
        <v>794</v>
      </c>
      <c r="E942" s="190" t="s">
        <v>142</v>
      </c>
      <c r="F942" s="193">
        <v>32429</v>
      </c>
      <c r="G942" s="190" t="s">
        <v>1347</v>
      </c>
      <c r="H942" s="190" t="s">
        <v>825</v>
      </c>
      <c r="I942" s="190" t="s">
        <v>58</v>
      </c>
      <c r="Q942" s="190">
        <v>2000</v>
      </c>
      <c r="U942" s="190" t="s">
        <v>6148</v>
      </c>
      <c r="V942" s="190" t="s">
        <v>6148</v>
      </c>
      <c r="W942" s="190" t="s">
        <v>6148</v>
      </c>
      <c r="X942" s="190" t="s">
        <v>6149</v>
      </c>
    </row>
    <row r="943" spans="1:24" ht="17.25" customHeight="1" x14ac:dyDescent="0.2">
      <c r="A943" s="190">
        <v>808861</v>
      </c>
      <c r="B943" s="190" t="s">
        <v>4625</v>
      </c>
      <c r="C943" s="190" t="s">
        <v>310</v>
      </c>
      <c r="D943" s="190" t="s">
        <v>5858</v>
      </c>
      <c r="E943" s="190" t="s">
        <v>142</v>
      </c>
      <c r="F943" s="193">
        <v>32524</v>
      </c>
      <c r="G943" s="190" t="s">
        <v>989</v>
      </c>
      <c r="H943" s="190" t="s">
        <v>825</v>
      </c>
      <c r="I943" s="190" t="s">
        <v>58</v>
      </c>
      <c r="Q943" s="190">
        <v>2000</v>
      </c>
      <c r="U943" s="190" t="s">
        <v>6148</v>
      </c>
      <c r="V943" s="190" t="s">
        <v>6148</v>
      </c>
      <c r="W943" s="190" t="s">
        <v>6148</v>
      </c>
      <c r="X943" s="190" t="s">
        <v>6149</v>
      </c>
    </row>
    <row r="944" spans="1:24" ht="17.25" customHeight="1" x14ac:dyDescent="0.2">
      <c r="A944" s="190">
        <v>810557</v>
      </c>
      <c r="B944" s="190" t="s">
        <v>4952</v>
      </c>
      <c r="C944" s="190" t="s">
        <v>797</v>
      </c>
      <c r="D944" s="190" t="s">
        <v>5943</v>
      </c>
      <c r="E944" s="190" t="s">
        <v>142</v>
      </c>
      <c r="F944" s="193">
        <v>32673</v>
      </c>
      <c r="G944" s="190" t="s">
        <v>251</v>
      </c>
      <c r="H944" s="190" t="s">
        <v>824</v>
      </c>
      <c r="I944" s="190" t="s">
        <v>58</v>
      </c>
      <c r="Q944" s="190">
        <v>2000</v>
      </c>
      <c r="U944" s="190" t="s">
        <v>6148</v>
      </c>
      <c r="V944" s="190" t="s">
        <v>6148</v>
      </c>
      <c r="W944" s="190" t="s">
        <v>6148</v>
      </c>
      <c r="X944" s="190" t="s">
        <v>6149</v>
      </c>
    </row>
    <row r="945" spans="1:24" ht="17.25" customHeight="1" x14ac:dyDescent="0.2">
      <c r="A945" s="190">
        <v>809447</v>
      </c>
      <c r="B945" s="190" t="s">
        <v>4726</v>
      </c>
      <c r="C945" s="190" t="s">
        <v>310</v>
      </c>
      <c r="D945" s="190" t="s">
        <v>1168</v>
      </c>
      <c r="E945" s="190" t="s">
        <v>142</v>
      </c>
      <c r="F945" s="193">
        <v>32874</v>
      </c>
      <c r="G945" s="190" t="s">
        <v>1078</v>
      </c>
      <c r="H945" s="190" t="s">
        <v>824</v>
      </c>
      <c r="I945" s="190" t="s">
        <v>58</v>
      </c>
      <c r="Q945" s="190">
        <v>2000</v>
      </c>
      <c r="U945" s="190" t="s">
        <v>6148</v>
      </c>
      <c r="V945" s="190" t="s">
        <v>6148</v>
      </c>
      <c r="W945" s="190" t="s">
        <v>6148</v>
      </c>
      <c r="X945" s="190" t="s">
        <v>6149</v>
      </c>
    </row>
    <row r="946" spans="1:24" ht="17.25" customHeight="1" x14ac:dyDescent="0.2">
      <c r="A946" s="190">
        <v>810050</v>
      </c>
      <c r="B946" s="190" t="s">
        <v>4847</v>
      </c>
      <c r="C946" s="190" t="s">
        <v>123</v>
      </c>
      <c r="D946" s="190" t="s">
        <v>3510</v>
      </c>
      <c r="E946" s="190" t="s">
        <v>142</v>
      </c>
      <c r="F946" s="193">
        <v>32874</v>
      </c>
      <c r="G946" s="190" t="s">
        <v>1152</v>
      </c>
      <c r="H946" s="190" t="s">
        <v>824</v>
      </c>
      <c r="I946" s="190" t="s">
        <v>58</v>
      </c>
      <c r="Q946" s="190">
        <v>2000</v>
      </c>
      <c r="U946" s="190" t="s">
        <v>6148</v>
      </c>
      <c r="V946" s="190" t="s">
        <v>6148</v>
      </c>
      <c r="W946" s="190" t="s">
        <v>6148</v>
      </c>
      <c r="X946" s="190" t="s">
        <v>6149</v>
      </c>
    </row>
    <row r="947" spans="1:24" ht="17.25" customHeight="1" x14ac:dyDescent="0.2">
      <c r="A947" s="190">
        <v>807397</v>
      </c>
      <c r="B947" s="190" t="s">
        <v>4434</v>
      </c>
      <c r="C947" s="190" t="s">
        <v>5794</v>
      </c>
      <c r="D947" s="190" t="s">
        <v>526</v>
      </c>
      <c r="E947" s="190" t="s">
        <v>142</v>
      </c>
      <c r="F947" s="193">
        <v>33092</v>
      </c>
      <c r="G947" s="190" t="s">
        <v>253</v>
      </c>
      <c r="H947" s="190" t="s">
        <v>824</v>
      </c>
      <c r="I947" s="190" t="s">
        <v>58</v>
      </c>
      <c r="Q947" s="190">
        <v>2000</v>
      </c>
      <c r="U947" s="190" t="s">
        <v>6148</v>
      </c>
      <c r="V947" s="190" t="s">
        <v>6148</v>
      </c>
      <c r="W947" s="190" t="s">
        <v>6148</v>
      </c>
      <c r="X947" s="190" t="s">
        <v>6149</v>
      </c>
    </row>
    <row r="948" spans="1:24" ht="17.25" customHeight="1" x14ac:dyDescent="0.2">
      <c r="A948" s="190">
        <v>804827</v>
      </c>
      <c r="B948" s="190" t="s">
        <v>4243</v>
      </c>
      <c r="C948" s="190" t="s">
        <v>5741</v>
      </c>
      <c r="D948" s="190" t="s">
        <v>322</v>
      </c>
      <c r="E948" s="190" t="s">
        <v>142</v>
      </c>
      <c r="F948" s="193">
        <v>33239</v>
      </c>
      <c r="G948" s="190" t="s">
        <v>244</v>
      </c>
      <c r="H948" s="190" t="s">
        <v>824</v>
      </c>
      <c r="I948" s="190" t="s">
        <v>58</v>
      </c>
      <c r="Q948" s="190">
        <v>2000</v>
      </c>
      <c r="U948" s="190" t="s">
        <v>6148</v>
      </c>
      <c r="V948" s="190" t="s">
        <v>6148</v>
      </c>
      <c r="W948" s="190" t="s">
        <v>6148</v>
      </c>
      <c r="X948" s="190" t="s">
        <v>6149</v>
      </c>
    </row>
    <row r="949" spans="1:24" ht="17.25" customHeight="1" x14ac:dyDescent="0.2">
      <c r="A949" s="190">
        <v>801676</v>
      </c>
      <c r="B949" s="190" t="s">
        <v>4161</v>
      </c>
      <c r="C949" s="190" t="s">
        <v>66</v>
      </c>
      <c r="D949" s="190" t="s">
        <v>201</v>
      </c>
      <c r="E949" s="190" t="s">
        <v>142</v>
      </c>
      <c r="F949" s="193">
        <v>33322</v>
      </c>
      <c r="G949" s="190" t="s">
        <v>976</v>
      </c>
      <c r="H949" s="190" t="s">
        <v>824</v>
      </c>
      <c r="I949" s="190" t="s">
        <v>58</v>
      </c>
      <c r="Q949" s="190">
        <v>2000</v>
      </c>
      <c r="U949" s="190" t="s">
        <v>6148</v>
      </c>
      <c r="V949" s="190" t="s">
        <v>6148</v>
      </c>
      <c r="W949" s="190" t="s">
        <v>6148</v>
      </c>
      <c r="X949" s="190" t="s">
        <v>6149</v>
      </c>
    </row>
    <row r="950" spans="1:24" ht="17.25" customHeight="1" x14ac:dyDescent="0.2">
      <c r="A950" s="190">
        <v>805202</v>
      </c>
      <c r="B950" s="190" t="s">
        <v>4270</v>
      </c>
      <c r="C950" s="190" t="s">
        <v>5749</v>
      </c>
      <c r="D950" s="190" t="s">
        <v>446</v>
      </c>
      <c r="E950" s="190" t="s">
        <v>142</v>
      </c>
      <c r="F950" s="193">
        <v>33579</v>
      </c>
      <c r="G950" s="190" t="s">
        <v>244</v>
      </c>
      <c r="H950" s="190" t="s">
        <v>824</v>
      </c>
      <c r="I950" s="190" t="s">
        <v>58</v>
      </c>
      <c r="Q950" s="190">
        <v>2000</v>
      </c>
      <c r="U950" s="190" t="s">
        <v>6148</v>
      </c>
      <c r="V950" s="190" t="s">
        <v>6148</v>
      </c>
      <c r="W950" s="190" t="s">
        <v>6148</v>
      </c>
      <c r="X950" s="190" t="s">
        <v>6149</v>
      </c>
    </row>
    <row r="951" spans="1:24" ht="17.25" customHeight="1" x14ac:dyDescent="0.2">
      <c r="A951" s="190">
        <v>807794</v>
      </c>
      <c r="B951" s="190" t="s">
        <v>4477</v>
      </c>
      <c r="C951" s="190" t="s">
        <v>1172</v>
      </c>
      <c r="D951" s="190" t="s">
        <v>131</v>
      </c>
      <c r="E951" s="190" t="s">
        <v>142</v>
      </c>
      <c r="F951" s="193">
        <v>33604</v>
      </c>
      <c r="G951" s="190" t="s">
        <v>244</v>
      </c>
      <c r="H951" s="190" t="s">
        <v>824</v>
      </c>
      <c r="I951" s="190" t="s">
        <v>58</v>
      </c>
      <c r="Q951" s="190">
        <v>2000</v>
      </c>
      <c r="U951" s="190" t="s">
        <v>6148</v>
      </c>
      <c r="V951" s="190" t="s">
        <v>6148</v>
      </c>
      <c r="W951" s="190" t="s">
        <v>6148</v>
      </c>
      <c r="X951" s="190" t="s">
        <v>6149</v>
      </c>
    </row>
    <row r="952" spans="1:24" ht="17.25" customHeight="1" x14ac:dyDescent="0.2">
      <c r="A952" s="190">
        <v>800254</v>
      </c>
      <c r="B952" s="190" t="s">
        <v>4138</v>
      </c>
      <c r="C952" s="190" t="s">
        <v>369</v>
      </c>
      <c r="D952" s="190" t="s">
        <v>167</v>
      </c>
      <c r="E952" s="190" t="s">
        <v>142</v>
      </c>
      <c r="F952" s="193">
        <v>33766</v>
      </c>
      <c r="G952" s="190" t="s">
        <v>1197</v>
      </c>
      <c r="H952" s="190" t="s">
        <v>824</v>
      </c>
      <c r="I952" s="190" t="s">
        <v>58</v>
      </c>
      <c r="Q952" s="190">
        <v>2000</v>
      </c>
      <c r="U952" s="190" t="s">
        <v>6148</v>
      </c>
      <c r="V952" s="190" t="s">
        <v>6148</v>
      </c>
      <c r="W952" s="190" t="s">
        <v>6148</v>
      </c>
      <c r="X952" s="190" t="s">
        <v>6149</v>
      </c>
    </row>
    <row r="953" spans="1:24" ht="17.25" customHeight="1" x14ac:dyDescent="0.2">
      <c r="A953" s="190">
        <v>809615</v>
      </c>
      <c r="B953" s="190" t="s">
        <v>4760</v>
      </c>
      <c r="C953" s="190" t="s">
        <v>417</v>
      </c>
      <c r="D953" s="190" t="s">
        <v>5894</v>
      </c>
      <c r="E953" s="190" t="s">
        <v>142</v>
      </c>
      <c r="F953" s="193">
        <v>33776</v>
      </c>
      <c r="G953" s="190" t="s">
        <v>974</v>
      </c>
      <c r="H953" s="190" t="s">
        <v>824</v>
      </c>
      <c r="I953" s="190" t="s">
        <v>58</v>
      </c>
      <c r="Q953" s="190">
        <v>2000</v>
      </c>
      <c r="U953" s="190" t="s">
        <v>6148</v>
      </c>
      <c r="V953" s="190" t="s">
        <v>6148</v>
      </c>
      <c r="W953" s="190" t="s">
        <v>6148</v>
      </c>
      <c r="X953" s="190" t="s">
        <v>6149</v>
      </c>
    </row>
    <row r="954" spans="1:24" ht="17.25" customHeight="1" x14ac:dyDescent="0.2">
      <c r="A954" s="190">
        <v>808091</v>
      </c>
      <c r="B954" s="190" t="s">
        <v>4515</v>
      </c>
      <c r="C954" s="190" t="s">
        <v>384</v>
      </c>
      <c r="D954" s="190" t="s">
        <v>216</v>
      </c>
      <c r="E954" s="190" t="s">
        <v>142</v>
      </c>
      <c r="F954" s="193">
        <v>33787</v>
      </c>
      <c r="H954" s="190" t="s">
        <v>824</v>
      </c>
      <c r="I954" s="190" t="s">
        <v>58</v>
      </c>
      <c r="Q954" s="190">
        <v>2000</v>
      </c>
      <c r="U954" s="190" t="s">
        <v>6148</v>
      </c>
      <c r="V954" s="190" t="s">
        <v>6148</v>
      </c>
      <c r="W954" s="190" t="s">
        <v>6148</v>
      </c>
      <c r="X954" s="190" t="s">
        <v>6149</v>
      </c>
    </row>
    <row r="955" spans="1:24" ht="17.25" customHeight="1" x14ac:dyDescent="0.2">
      <c r="A955" s="190">
        <v>807841</v>
      </c>
      <c r="B955" s="190" t="s">
        <v>4485</v>
      </c>
      <c r="C955" s="190" t="s">
        <v>127</v>
      </c>
      <c r="D955" s="190" t="s">
        <v>309</v>
      </c>
      <c r="E955" s="190" t="s">
        <v>142</v>
      </c>
      <c r="F955" s="193">
        <v>33817</v>
      </c>
      <c r="G955" s="190" t="s">
        <v>244</v>
      </c>
      <c r="H955" s="190" t="s">
        <v>824</v>
      </c>
      <c r="I955" s="190" t="s">
        <v>58</v>
      </c>
      <c r="Q955" s="190">
        <v>2000</v>
      </c>
      <c r="U955" s="190" t="s">
        <v>6148</v>
      </c>
      <c r="V955" s="190" t="s">
        <v>6148</v>
      </c>
      <c r="W955" s="190" t="s">
        <v>6148</v>
      </c>
      <c r="X955" s="190" t="s">
        <v>6149</v>
      </c>
    </row>
    <row r="956" spans="1:24" ht="17.25" customHeight="1" x14ac:dyDescent="0.2">
      <c r="A956" s="190">
        <v>805554</v>
      </c>
      <c r="B956" s="190" t="s">
        <v>4288</v>
      </c>
      <c r="C956" s="190" t="s">
        <v>377</v>
      </c>
      <c r="D956" s="190" t="s">
        <v>165</v>
      </c>
      <c r="E956" s="190" t="s">
        <v>142</v>
      </c>
      <c r="F956" s="193">
        <v>33896</v>
      </c>
      <c r="G956" s="190" t="s">
        <v>244</v>
      </c>
      <c r="H956" s="190" t="s">
        <v>824</v>
      </c>
      <c r="I956" s="190" t="s">
        <v>58</v>
      </c>
      <c r="Q956" s="190">
        <v>2000</v>
      </c>
      <c r="U956" s="190" t="s">
        <v>6148</v>
      </c>
      <c r="V956" s="190" t="s">
        <v>6148</v>
      </c>
      <c r="W956" s="190" t="s">
        <v>6148</v>
      </c>
      <c r="X956" s="190" t="s">
        <v>6149</v>
      </c>
    </row>
    <row r="957" spans="1:24" ht="17.25" customHeight="1" x14ac:dyDescent="0.2">
      <c r="A957" s="190">
        <v>811460</v>
      </c>
      <c r="B957" s="190" t="s">
        <v>5382</v>
      </c>
      <c r="C957" s="190" t="s">
        <v>373</v>
      </c>
      <c r="D957" s="190" t="s">
        <v>161</v>
      </c>
      <c r="E957" s="190" t="s">
        <v>142</v>
      </c>
      <c r="F957" s="193">
        <v>33901</v>
      </c>
      <c r="G957" s="190" t="s">
        <v>885</v>
      </c>
      <c r="H957" s="190" t="s">
        <v>824</v>
      </c>
      <c r="I957" s="190" t="s">
        <v>58</v>
      </c>
      <c r="Q957" s="190">
        <v>2000</v>
      </c>
      <c r="U957" s="190" t="s">
        <v>6148</v>
      </c>
      <c r="V957" s="190" t="s">
        <v>6148</v>
      </c>
      <c r="W957" s="190" t="s">
        <v>6148</v>
      </c>
      <c r="X957" s="190" t="s">
        <v>6149</v>
      </c>
    </row>
    <row r="958" spans="1:24" ht="17.25" customHeight="1" x14ac:dyDescent="0.2">
      <c r="A958" s="190">
        <v>803842</v>
      </c>
      <c r="B958" s="190" t="s">
        <v>4216</v>
      </c>
      <c r="C958" s="190" t="s">
        <v>63</v>
      </c>
      <c r="D958" s="190" t="s">
        <v>158</v>
      </c>
      <c r="E958" s="190" t="s">
        <v>142</v>
      </c>
      <c r="F958" s="193">
        <v>33970</v>
      </c>
      <c r="G958" s="190" t="s">
        <v>244</v>
      </c>
      <c r="H958" s="190" t="s">
        <v>824</v>
      </c>
      <c r="I958" s="190" t="s">
        <v>58</v>
      </c>
      <c r="Q958" s="190">
        <v>2000</v>
      </c>
      <c r="U958" s="190" t="s">
        <v>6148</v>
      </c>
      <c r="V958" s="190" t="s">
        <v>6148</v>
      </c>
      <c r="W958" s="190" t="s">
        <v>6148</v>
      </c>
      <c r="X958" s="190" t="s">
        <v>6149</v>
      </c>
    </row>
    <row r="959" spans="1:24" ht="17.25" customHeight="1" x14ac:dyDescent="0.2">
      <c r="A959" s="190">
        <v>802934</v>
      </c>
      <c r="B959" s="190" t="s">
        <v>4192</v>
      </c>
      <c r="C959" s="190" t="s">
        <v>118</v>
      </c>
      <c r="D959" s="190" t="s">
        <v>179</v>
      </c>
      <c r="E959" s="190" t="s">
        <v>142</v>
      </c>
      <c r="F959" s="193">
        <v>34042</v>
      </c>
      <c r="G959" s="190" t="s">
        <v>244</v>
      </c>
      <c r="H959" s="190" t="s">
        <v>824</v>
      </c>
      <c r="I959" s="190" t="s">
        <v>58</v>
      </c>
      <c r="Q959" s="190">
        <v>2000</v>
      </c>
      <c r="U959" s="190" t="s">
        <v>6148</v>
      </c>
      <c r="V959" s="190" t="s">
        <v>6148</v>
      </c>
      <c r="W959" s="190" t="s">
        <v>6148</v>
      </c>
      <c r="X959" s="190" t="s">
        <v>6149</v>
      </c>
    </row>
    <row r="960" spans="1:24" ht="17.25" customHeight="1" x14ac:dyDescent="0.2">
      <c r="A960" s="190">
        <v>805908</v>
      </c>
      <c r="B960" s="190" t="s">
        <v>4311</v>
      </c>
      <c r="C960" s="190" t="s">
        <v>108</v>
      </c>
      <c r="D960" s="190" t="s">
        <v>212</v>
      </c>
      <c r="E960" s="190" t="s">
        <v>142</v>
      </c>
      <c r="F960" s="193">
        <v>34045</v>
      </c>
      <c r="G960" s="190" t="s">
        <v>244</v>
      </c>
      <c r="H960" s="190" t="s">
        <v>824</v>
      </c>
      <c r="I960" s="190" t="s">
        <v>58</v>
      </c>
      <c r="Q960" s="190">
        <v>2000</v>
      </c>
      <c r="U960" s="190" t="s">
        <v>6148</v>
      </c>
      <c r="V960" s="190" t="s">
        <v>6148</v>
      </c>
      <c r="W960" s="190" t="s">
        <v>6148</v>
      </c>
      <c r="X960" s="190" t="s">
        <v>6149</v>
      </c>
    </row>
    <row r="961" spans="1:24" ht="17.25" customHeight="1" x14ac:dyDescent="0.2">
      <c r="A961" s="190">
        <v>805568</v>
      </c>
      <c r="B961" s="190" t="s">
        <v>4289</v>
      </c>
      <c r="C961" s="190" t="s">
        <v>92</v>
      </c>
      <c r="D961" s="190" t="s">
        <v>190</v>
      </c>
      <c r="E961" s="190" t="s">
        <v>142</v>
      </c>
      <c r="F961" s="193">
        <v>34125</v>
      </c>
      <c r="G961" s="190" t="s">
        <v>244</v>
      </c>
      <c r="H961" s="190" t="s">
        <v>824</v>
      </c>
      <c r="I961" s="190" t="s">
        <v>58</v>
      </c>
      <c r="Q961" s="190">
        <v>2000</v>
      </c>
      <c r="U961" s="190" t="s">
        <v>6148</v>
      </c>
      <c r="V961" s="190" t="s">
        <v>6148</v>
      </c>
      <c r="W961" s="190" t="s">
        <v>6148</v>
      </c>
      <c r="X961" s="190" t="s">
        <v>6149</v>
      </c>
    </row>
    <row r="962" spans="1:24" ht="17.25" customHeight="1" x14ac:dyDescent="0.2">
      <c r="A962" s="190">
        <v>804343</v>
      </c>
      <c r="B962" s="190" t="s">
        <v>4227</v>
      </c>
      <c r="C962" s="190" t="s">
        <v>5739</v>
      </c>
      <c r="D962" s="190" t="s">
        <v>536</v>
      </c>
      <c r="E962" s="190" t="s">
        <v>142</v>
      </c>
      <c r="F962" s="193">
        <v>34151</v>
      </c>
      <c r="G962" s="190" t="s">
        <v>923</v>
      </c>
      <c r="H962" s="190" t="s">
        <v>824</v>
      </c>
      <c r="I962" s="190" t="s">
        <v>58</v>
      </c>
      <c r="Q962" s="190">
        <v>2000</v>
      </c>
      <c r="U962" s="190" t="s">
        <v>6148</v>
      </c>
      <c r="V962" s="190" t="s">
        <v>6148</v>
      </c>
      <c r="W962" s="190" t="s">
        <v>6148</v>
      </c>
      <c r="X962" s="190" t="s">
        <v>6149</v>
      </c>
    </row>
    <row r="963" spans="1:24" ht="17.25" customHeight="1" x14ac:dyDescent="0.2">
      <c r="A963" s="190">
        <v>807791</v>
      </c>
      <c r="B963" s="190" t="s">
        <v>4476</v>
      </c>
      <c r="C963" s="190" t="s">
        <v>65</v>
      </c>
      <c r="D963" s="190" t="s">
        <v>604</v>
      </c>
      <c r="E963" s="190" t="s">
        <v>142</v>
      </c>
      <c r="F963" s="193">
        <v>34197</v>
      </c>
      <c r="G963" s="190" t="s">
        <v>244</v>
      </c>
      <c r="H963" s="190" t="s">
        <v>824</v>
      </c>
      <c r="I963" s="190" t="s">
        <v>58</v>
      </c>
      <c r="Q963" s="190">
        <v>2000</v>
      </c>
      <c r="U963" s="190" t="s">
        <v>6148</v>
      </c>
      <c r="V963" s="190" t="s">
        <v>6148</v>
      </c>
      <c r="W963" s="190" t="s">
        <v>6148</v>
      </c>
      <c r="X963" s="190" t="s">
        <v>6149</v>
      </c>
    </row>
    <row r="964" spans="1:24" ht="17.25" customHeight="1" x14ac:dyDescent="0.2">
      <c r="A964" s="190">
        <v>806071</v>
      </c>
      <c r="B964" s="190" t="s">
        <v>4322</v>
      </c>
      <c r="C964" s="190" t="s">
        <v>82</v>
      </c>
      <c r="D964" s="190" t="s">
        <v>1162</v>
      </c>
      <c r="E964" s="190" t="s">
        <v>142</v>
      </c>
      <c r="F964" s="193">
        <v>34210</v>
      </c>
      <c r="G964" s="190" t="s">
        <v>244</v>
      </c>
      <c r="H964" s="190" t="s">
        <v>824</v>
      </c>
      <c r="I964" s="190" t="s">
        <v>58</v>
      </c>
      <c r="Q964" s="190">
        <v>2000</v>
      </c>
      <c r="U964" s="190" t="s">
        <v>6148</v>
      </c>
      <c r="V964" s="190" t="s">
        <v>6148</v>
      </c>
      <c r="W964" s="190" t="s">
        <v>6148</v>
      </c>
      <c r="X964" s="190" t="s">
        <v>6149</v>
      </c>
    </row>
    <row r="965" spans="1:24" ht="17.25" customHeight="1" x14ac:dyDescent="0.2">
      <c r="A965" s="190">
        <v>802544</v>
      </c>
      <c r="B965" s="190" t="s">
        <v>4179</v>
      </c>
      <c r="C965" s="190" t="s">
        <v>65</v>
      </c>
      <c r="D965" s="190" t="s">
        <v>5726</v>
      </c>
      <c r="E965" s="190" t="s">
        <v>142</v>
      </c>
      <c r="F965" s="193">
        <v>34265</v>
      </c>
      <c r="G965" s="190" t="s">
        <v>244</v>
      </c>
      <c r="H965" s="190" t="s">
        <v>824</v>
      </c>
      <c r="I965" s="190" t="s">
        <v>58</v>
      </c>
      <c r="Q965" s="190">
        <v>2000</v>
      </c>
      <c r="U965" s="190" t="s">
        <v>6148</v>
      </c>
      <c r="V965" s="190" t="s">
        <v>6148</v>
      </c>
      <c r="W965" s="190" t="s">
        <v>6148</v>
      </c>
      <c r="X965" s="190" t="s">
        <v>6149</v>
      </c>
    </row>
    <row r="966" spans="1:24" ht="17.25" customHeight="1" x14ac:dyDescent="0.2">
      <c r="A966" s="190">
        <v>802701</v>
      </c>
      <c r="B966" s="190" t="s">
        <v>4184</v>
      </c>
      <c r="C966" s="190" t="s">
        <v>463</v>
      </c>
      <c r="D966" s="190" t="s">
        <v>194</v>
      </c>
      <c r="E966" s="190" t="s">
        <v>142</v>
      </c>
      <c r="F966" s="193">
        <v>34335</v>
      </c>
      <c r="G966" s="190" t="s">
        <v>5730</v>
      </c>
      <c r="H966" s="190" t="s">
        <v>824</v>
      </c>
      <c r="I966" s="190" t="s">
        <v>58</v>
      </c>
      <c r="Q966" s="190">
        <v>2000</v>
      </c>
      <c r="U966" s="190" t="s">
        <v>6148</v>
      </c>
      <c r="V966" s="190" t="s">
        <v>6148</v>
      </c>
      <c r="W966" s="190" t="s">
        <v>6148</v>
      </c>
      <c r="X966" s="190" t="s">
        <v>6149</v>
      </c>
    </row>
    <row r="967" spans="1:24" ht="17.25" customHeight="1" x14ac:dyDescent="0.2">
      <c r="A967" s="190">
        <v>804417</v>
      </c>
      <c r="B967" s="190" t="s">
        <v>1293</v>
      </c>
      <c r="C967" s="190" t="s">
        <v>430</v>
      </c>
      <c r="D967" s="190" t="s">
        <v>5740</v>
      </c>
      <c r="E967" s="190" t="s">
        <v>142</v>
      </c>
      <c r="F967" s="193">
        <v>34344</v>
      </c>
      <c r="G967" s="190" t="s">
        <v>249</v>
      </c>
      <c r="H967" s="190" t="s">
        <v>824</v>
      </c>
      <c r="I967" s="190" t="s">
        <v>58</v>
      </c>
      <c r="Q967" s="190">
        <v>2000</v>
      </c>
      <c r="U967" s="190" t="s">
        <v>6148</v>
      </c>
      <c r="V967" s="190" t="s">
        <v>6148</v>
      </c>
      <c r="W967" s="190" t="s">
        <v>6148</v>
      </c>
      <c r="X967" s="190" t="s">
        <v>6149</v>
      </c>
    </row>
    <row r="968" spans="1:24" ht="17.25" customHeight="1" x14ac:dyDescent="0.2">
      <c r="A968" s="190">
        <v>801678</v>
      </c>
      <c r="B968" s="190" t="s">
        <v>4162</v>
      </c>
      <c r="C968" s="190" t="s">
        <v>104</v>
      </c>
      <c r="D968" s="190" t="s">
        <v>456</v>
      </c>
      <c r="E968" s="190" t="s">
        <v>142</v>
      </c>
      <c r="F968" s="193">
        <v>34349</v>
      </c>
      <c r="G968" s="190" t="s">
        <v>244</v>
      </c>
      <c r="H968" s="190" t="s">
        <v>824</v>
      </c>
      <c r="I968" s="190" t="s">
        <v>58</v>
      </c>
      <c r="Q968" s="190">
        <v>2000</v>
      </c>
      <c r="U968" s="190" t="s">
        <v>6148</v>
      </c>
      <c r="V968" s="190" t="s">
        <v>6148</v>
      </c>
      <c r="W968" s="190" t="s">
        <v>6148</v>
      </c>
      <c r="X968" s="190" t="s">
        <v>6149</v>
      </c>
    </row>
    <row r="969" spans="1:24" ht="17.25" customHeight="1" x14ac:dyDescent="0.2">
      <c r="A969" s="190">
        <v>810854</v>
      </c>
      <c r="B969" s="190" t="s">
        <v>5010</v>
      </c>
      <c r="C969" s="190" t="s">
        <v>64</v>
      </c>
      <c r="D969" s="190" t="s">
        <v>162</v>
      </c>
      <c r="E969" s="190" t="s">
        <v>142</v>
      </c>
      <c r="F969" s="193">
        <v>34457</v>
      </c>
      <c r="G969" s="190" t="s">
        <v>1232</v>
      </c>
      <c r="H969" s="190" t="s">
        <v>824</v>
      </c>
      <c r="I969" s="190" t="s">
        <v>58</v>
      </c>
      <c r="Q969" s="190">
        <v>2000</v>
      </c>
      <c r="U969" s="190" t="s">
        <v>6148</v>
      </c>
      <c r="V969" s="190" t="s">
        <v>6148</v>
      </c>
      <c r="W969" s="190" t="s">
        <v>6148</v>
      </c>
      <c r="X969" s="190" t="s">
        <v>6149</v>
      </c>
    </row>
    <row r="970" spans="1:24" ht="17.25" customHeight="1" x14ac:dyDescent="0.2">
      <c r="A970" s="190">
        <v>806242</v>
      </c>
      <c r="B970" s="190" t="s">
        <v>4331</v>
      </c>
      <c r="C970" s="190" t="s">
        <v>63</v>
      </c>
      <c r="D970" s="190" t="s">
        <v>780</v>
      </c>
      <c r="E970" s="190" t="s">
        <v>142</v>
      </c>
      <c r="F970" s="193">
        <v>34468</v>
      </c>
      <c r="G970" s="190" t="s">
        <v>244</v>
      </c>
      <c r="H970" s="190" t="s">
        <v>824</v>
      </c>
      <c r="I970" s="190" t="s">
        <v>58</v>
      </c>
      <c r="Q970" s="190">
        <v>2000</v>
      </c>
      <c r="U970" s="190" t="s">
        <v>6148</v>
      </c>
      <c r="V970" s="190" t="s">
        <v>6148</v>
      </c>
      <c r="W970" s="190" t="s">
        <v>6148</v>
      </c>
      <c r="X970" s="190" t="s">
        <v>6149</v>
      </c>
    </row>
    <row r="971" spans="1:24" ht="17.25" customHeight="1" x14ac:dyDescent="0.2">
      <c r="A971" s="190">
        <v>805356</v>
      </c>
      <c r="B971" s="190" t="s">
        <v>4281</v>
      </c>
      <c r="C971" s="190" t="s">
        <v>81</v>
      </c>
      <c r="D971" s="190" t="s">
        <v>5756</v>
      </c>
      <c r="E971" s="190" t="s">
        <v>142</v>
      </c>
      <c r="F971" s="193">
        <v>34492</v>
      </c>
      <c r="G971" s="190" t="s">
        <v>244</v>
      </c>
      <c r="H971" s="190" t="s">
        <v>824</v>
      </c>
      <c r="I971" s="190" t="s">
        <v>58</v>
      </c>
      <c r="Q971" s="190">
        <v>2000</v>
      </c>
      <c r="U971" s="190" t="s">
        <v>6148</v>
      </c>
      <c r="V971" s="190" t="s">
        <v>6148</v>
      </c>
      <c r="W971" s="190" t="s">
        <v>6148</v>
      </c>
      <c r="X971" s="190" t="s">
        <v>6149</v>
      </c>
    </row>
    <row r="972" spans="1:24" ht="17.25" customHeight="1" x14ac:dyDescent="0.2">
      <c r="A972" s="190">
        <v>804368</v>
      </c>
      <c r="B972" s="190" t="s">
        <v>4229</v>
      </c>
      <c r="C972" s="190" t="s">
        <v>636</v>
      </c>
      <c r="D972" s="190" t="s">
        <v>216</v>
      </c>
      <c r="E972" s="190" t="s">
        <v>142</v>
      </c>
      <c r="F972" s="193">
        <v>34505</v>
      </c>
      <c r="G972" s="190" t="s">
        <v>244</v>
      </c>
      <c r="H972" s="190" t="s">
        <v>824</v>
      </c>
      <c r="I972" s="190" t="s">
        <v>58</v>
      </c>
      <c r="Q972" s="190">
        <v>2000</v>
      </c>
      <c r="U972" s="190" t="s">
        <v>6148</v>
      </c>
      <c r="V972" s="190" t="s">
        <v>6148</v>
      </c>
      <c r="W972" s="190" t="s">
        <v>6148</v>
      </c>
      <c r="X972" s="190" t="s">
        <v>6149</v>
      </c>
    </row>
    <row r="973" spans="1:24" ht="17.25" customHeight="1" x14ac:dyDescent="0.2">
      <c r="A973" s="190">
        <v>804780</v>
      </c>
      <c r="B973" s="190" t="s">
        <v>4241</v>
      </c>
      <c r="C973" s="190" t="s">
        <v>112</v>
      </c>
      <c r="D973" s="190" t="s">
        <v>221</v>
      </c>
      <c r="E973" s="190" t="s">
        <v>142</v>
      </c>
      <c r="F973" s="193">
        <v>34550</v>
      </c>
      <c r="G973" s="190" t="s">
        <v>3217</v>
      </c>
      <c r="H973" s="190" t="s">
        <v>824</v>
      </c>
      <c r="I973" s="190" t="s">
        <v>58</v>
      </c>
      <c r="Q973" s="190">
        <v>2000</v>
      </c>
      <c r="U973" s="190" t="s">
        <v>6148</v>
      </c>
      <c r="V973" s="190" t="s">
        <v>6148</v>
      </c>
      <c r="W973" s="190" t="s">
        <v>6148</v>
      </c>
      <c r="X973" s="190" t="s">
        <v>6149</v>
      </c>
    </row>
    <row r="974" spans="1:24" ht="17.25" customHeight="1" x14ac:dyDescent="0.2">
      <c r="A974" s="190">
        <v>805608</v>
      </c>
      <c r="B974" s="190" t="s">
        <v>4292</v>
      </c>
      <c r="C974" s="190" t="s">
        <v>428</v>
      </c>
      <c r="D974" s="190" t="s">
        <v>189</v>
      </c>
      <c r="E974" s="190" t="s">
        <v>142</v>
      </c>
      <c r="F974" s="193">
        <v>34563</v>
      </c>
      <c r="G974" s="190" t="s">
        <v>1186</v>
      </c>
      <c r="H974" s="190" t="s">
        <v>824</v>
      </c>
      <c r="I974" s="190" t="s">
        <v>58</v>
      </c>
      <c r="Q974" s="190">
        <v>2000</v>
      </c>
      <c r="U974" s="190" t="s">
        <v>6148</v>
      </c>
      <c r="V974" s="190" t="s">
        <v>6148</v>
      </c>
      <c r="W974" s="190" t="s">
        <v>6148</v>
      </c>
      <c r="X974" s="190" t="s">
        <v>6149</v>
      </c>
    </row>
    <row r="975" spans="1:24" ht="17.25" customHeight="1" x14ac:dyDescent="0.2">
      <c r="A975" s="190">
        <v>804469</v>
      </c>
      <c r="B975" s="190" t="s">
        <v>4232</v>
      </c>
      <c r="C975" s="190" t="s">
        <v>452</v>
      </c>
      <c r="D975" s="190" t="s">
        <v>357</v>
      </c>
      <c r="E975" s="190" t="s">
        <v>142</v>
      </c>
      <c r="F975" s="193">
        <v>34630</v>
      </c>
      <c r="G975" s="190" t="s">
        <v>244</v>
      </c>
      <c r="H975" s="190" t="s">
        <v>824</v>
      </c>
      <c r="I975" s="190" t="s">
        <v>58</v>
      </c>
      <c r="Q975" s="190">
        <v>2000</v>
      </c>
      <c r="U975" s="190" t="s">
        <v>6148</v>
      </c>
      <c r="V975" s="190" t="s">
        <v>6148</v>
      </c>
      <c r="W975" s="190" t="s">
        <v>6148</v>
      </c>
      <c r="X975" s="190" t="s">
        <v>6149</v>
      </c>
    </row>
    <row r="976" spans="1:24" ht="17.25" customHeight="1" x14ac:dyDescent="0.2">
      <c r="A976" s="190">
        <v>805595</v>
      </c>
      <c r="B976" s="190" t="s">
        <v>4291</v>
      </c>
      <c r="C976" s="190" t="s">
        <v>680</v>
      </c>
      <c r="D976" s="190" t="s">
        <v>764</v>
      </c>
      <c r="E976" s="190" t="s">
        <v>142</v>
      </c>
      <c r="F976" s="193">
        <v>34700</v>
      </c>
      <c r="G976" s="190" t="s">
        <v>831</v>
      </c>
      <c r="H976" s="190" t="s">
        <v>824</v>
      </c>
      <c r="I976" s="190" t="s">
        <v>58</v>
      </c>
      <c r="Q976" s="190">
        <v>2000</v>
      </c>
      <c r="U976" s="190" t="s">
        <v>6148</v>
      </c>
      <c r="V976" s="190" t="s">
        <v>6148</v>
      </c>
      <c r="W976" s="190" t="s">
        <v>6148</v>
      </c>
      <c r="X976" s="190" t="s">
        <v>6149</v>
      </c>
    </row>
    <row r="977" spans="1:24" ht="17.25" customHeight="1" x14ac:dyDescent="0.2">
      <c r="A977" s="190">
        <v>803230</v>
      </c>
      <c r="B977" s="190" t="s">
        <v>4198</v>
      </c>
      <c r="C977" s="190" t="s">
        <v>960</v>
      </c>
      <c r="D977" s="190" t="s">
        <v>179</v>
      </c>
      <c r="E977" s="190" t="s">
        <v>142</v>
      </c>
      <c r="F977" s="193">
        <v>34700</v>
      </c>
      <c r="G977" s="190" t="s">
        <v>244</v>
      </c>
      <c r="H977" s="190" t="s">
        <v>824</v>
      </c>
      <c r="I977" s="190" t="s">
        <v>58</v>
      </c>
      <c r="Q977" s="190">
        <v>2000</v>
      </c>
      <c r="U977" s="190" t="s">
        <v>6148</v>
      </c>
      <c r="V977" s="190" t="s">
        <v>6148</v>
      </c>
      <c r="W977" s="190" t="s">
        <v>6148</v>
      </c>
      <c r="X977" s="190" t="s">
        <v>6149</v>
      </c>
    </row>
    <row r="978" spans="1:24" ht="17.25" customHeight="1" x14ac:dyDescent="0.2">
      <c r="A978" s="190">
        <v>810129</v>
      </c>
      <c r="B978" s="190" t="s">
        <v>4866</v>
      </c>
      <c r="C978" s="190" t="s">
        <v>408</v>
      </c>
      <c r="D978" s="190" t="s">
        <v>382</v>
      </c>
      <c r="E978" s="190" t="s">
        <v>142</v>
      </c>
      <c r="F978" s="193">
        <v>34700</v>
      </c>
      <c r="G978" s="190" t="s">
        <v>244</v>
      </c>
      <c r="H978" s="190" t="s">
        <v>824</v>
      </c>
      <c r="I978" s="190" t="s">
        <v>58</v>
      </c>
      <c r="Q978" s="190">
        <v>2000</v>
      </c>
      <c r="U978" s="190" t="s">
        <v>6148</v>
      </c>
      <c r="V978" s="190" t="s">
        <v>6148</v>
      </c>
      <c r="W978" s="190" t="s">
        <v>6148</v>
      </c>
      <c r="X978" s="190" t="s">
        <v>6149</v>
      </c>
    </row>
    <row r="979" spans="1:24" ht="17.25" customHeight="1" x14ac:dyDescent="0.2">
      <c r="A979" s="190">
        <v>811580</v>
      </c>
      <c r="B979" s="190" t="s">
        <v>5452</v>
      </c>
      <c r="C979" s="190" t="s">
        <v>6092</v>
      </c>
      <c r="D979" s="190" t="s">
        <v>5612</v>
      </c>
      <c r="E979" s="190" t="s">
        <v>142</v>
      </c>
      <c r="F979" s="193">
        <v>34700</v>
      </c>
      <c r="G979" s="190" t="s">
        <v>827</v>
      </c>
      <c r="H979" s="190" t="s">
        <v>824</v>
      </c>
      <c r="I979" s="190" t="s">
        <v>58</v>
      </c>
      <c r="Q979" s="190">
        <v>2000</v>
      </c>
      <c r="U979" s="190" t="s">
        <v>6148</v>
      </c>
      <c r="V979" s="190" t="s">
        <v>6148</v>
      </c>
      <c r="W979" s="190" t="s">
        <v>6148</v>
      </c>
      <c r="X979" s="190" t="s">
        <v>6149</v>
      </c>
    </row>
    <row r="980" spans="1:24" ht="17.25" customHeight="1" x14ac:dyDescent="0.2">
      <c r="A980" s="190">
        <v>802382</v>
      </c>
      <c r="B980" s="190" t="s">
        <v>4177</v>
      </c>
      <c r="C980" s="190" t="s">
        <v>374</v>
      </c>
      <c r="D980" s="190" t="s">
        <v>366</v>
      </c>
      <c r="E980" s="190" t="s">
        <v>142</v>
      </c>
      <c r="F980" s="193">
        <v>34729</v>
      </c>
      <c r="G980" s="190" t="s">
        <v>244</v>
      </c>
      <c r="H980" s="190" t="s">
        <v>824</v>
      </c>
      <c r="I980" s="190" t="s">
        <v>58</v>
      </c>
      <c r="Q980" s="190">
        <v>2000</v>
      </c>
      <c r="U980" s="190" t="s">
        <v>6148</v>
      </c>
      <c r="V980" s="190" t="s">
        <v>6148</v>
      </c>
      <c r="W980" s="190" t="s">
        <v>6148</v>
      </c>
      <c r="X980" s="190" t="s">
        <v>6149</v>
      </c>
    </row>
    <row r="981" spans="1:24" ht="17.25" customHeight="1" x14ac:dyDescent="0.2">
      <c r="A981" s="190">
        <v>805207</v>
      </c>
      <c r="B981" s="190" t="s">
        <v>4271</v>
      </c>
      <c r="C981" s="190" t="s">
        <v>5750</v>
      </c>
      <c r="D981" s="190" t="s">
        <v>209</v>
      </c>
      <c r="E981" s="190" t="s">
        <v>142</v>
      </c>
      <c r="F981" s="193">
        <v>34772</v>
      </c>
      <c r="G981" s="190" t="s">
        <v>244</v>
      </c>
      <c r="H981" s="190" t="s">
        <v>824</v>
      </c>
      <c r="I981" s="190" t="s">
        <v>58</v>
      </c>
      <c r="Q981" s="190">
        <v>2000</v>
      </c>
      <c r="U981" s="190" t="s">
        <v>6148</v>
      </c>
      <c r="V981" s="190" t="s">
        <v>6148</v>
      </c>
      <c r="W981" s="190" t="s">
        <v>6148</v>
      </c>
      <c r="X981" s="190" t="s">
        <v>6149</v>
      </c>
    </row>
    <row r="982" spans="1:24" ht="17.25" customHeight="1" x14ac:dyDescent="0.2">
      <c r="A982" s="190">
        <v>809535</v>
      </c>
      <c r="B982" s="190" t="s">
        <v>4344</v>
      </c>
      <c r="C982" s="190" t="s">
        <v>406</v>
      </c>
      <c r="D982" s="190" t="s">
        <v>901</v>
      </c>
      <c r="E982" s="190" t="s">
        <v>142</v>
      </c>
      <c r="F982" s="193">
        <v>34778</v>
      </c>
      <c r="G982" s="190" t="s">
        <v>244</v>
      </c>
      <c r="H982" s="190" t="s">
        <v>824</v>
      </c>
      <c r="I982" s="190" t="s">
        <v>58</v>
      </c>
      <c r="Q982" s="190">
        <v>2000</v>
      </c>
      <c r="U982" s="190" t="s">
        <v>6148</v>
      </c>
      <c r="V982" s="190" t="s">
        <v>6148</v>
      </c>
      <c r="W982" s="190" t="s">
        <v>6148</v>
      </c>
      <c r="X982" s="190" t="s">
        <v>6149</v>
      </c>
    </row>
    <row r="983" spans="1:24" ht="17.25" customHeight="1" x14ac:dyDescent="0.2">
      <c r="A983" s="190">
        <v>811333</v>
      </c>
      <c r="B983" s="190" t="s">
        <v>5301</v>
      </c>
      <c r="C983" s="190" t="s">
        <v>361</v>
      </c>
      <c r="D983" s="190" t="s">
        <v>181</v>
      </c>
      <c r="E983" s="190" t="s">
        <v>142</v>
      </c>
      <c r="F983" s="193">
        <v>34823</v>
      </c>
      <c r="G983" s="190" t="s">
        <v>959</v>
      </c>
      <c r="H983" s="190" t="s">
        <v>824</v>
      </c>
      <c r="I983" s="190" t="s">
        <v>58</v>
      </c>
      <c r="Q983" s="190">
        <v>2000</v>
      </c>
      <c r="U983" s="190" t="s">
        <v>6148</v>
      </c>
      <c r="V983" s="190" t="s">
        <v>6148</v>
      </c>
      <c r="W983" s="190" t="s">
        <v>6148</v>
      </c>
      <c r="X983" s="190" t="s">
        <v>6149</v>
      </c>
    </row>
    <row r="984" spans="1:24" ht="17.25" customHeight="1" x14ac:dyDescent="0.2">
      <c r="A984" s="190">
        <v>811270</v>
      </c>
      <c r="B984" s="190" t="s">
        <v>5265</v>
      </c>
      <c r="C984" s="190" t="s">
        <v>313</v>
      </c>
      <c r="D984" s="190" t="s">
        <v>3344</v>
      </c>
      <c r="E984" s="190" t="s">
        <v>142</v>
      </c>
      <c r="F984" s="193">
        <v>35065</v>
      </c>
      <c r="G984" s="190" t="s">
        <v>244</v>
      </c>
      <c r="H984" s="190" t="s">
        <v>824</v>
      </c>
      <c r="I984" s="190" t="s">
        <v>58</v>
      </c>
      <c r="Q984" s="190">
        <v>2000</v>
      </c>
      <c r="U984" s="190" t="s">
        <v>6148</v>
      </c>
      <c r="V984" s="190" t="s">
        <v>6148</v>
      </c>
      <c r="W984" s="190" t="s">
        <v>6148</v>
      </c>
      <c r="X984" s="190" t="s">
        <v>6149</v>
      </c>
    </row>
    <row r="985" spans="1:24" ht="17.25" customHeight="1" x14ac:dyDescent="0.2">
      <c r="A985" s="190">
        <v>811491</v>
      </c>
      <c r="B985" s="190" t="s">
        <v>5397</v>
      </c>
      <c r="C985" s="190" t="s">
        <v>346</v>
      </c>
      <c r="D985" s="190" t="s">
        <v>179</v>
      </c>
      <c r="E985" s="190" t="s">
        <v>142</v>
      </c>
      <c r="F985" s="193">
        <v>35065</v>
      </c>
      <c r="G985" s="190" t="s">
        <v>249</v>
      </c>
      <c r="H985" s="190" t="s">
        <v>824</v>
      </c>
      <c r="I985" s="190" t="s">
        <v>58</v>
      </c>
      <c r="Q985" s="190">
        <v>2000</v>
      </c>
      <c r="U985" s="190" t="s">
        <v>6148</v>
      </c>
      <c r="V985" s="190" t="s">
        <v>6148</v>
      </c>
      <c r="W985" s="190" t="s">
        <v>6148</v>
      </c>
      <c r="X985" s="190" t="s">
        <v>6149</v>
      </c>
    </row>
    <row r="986" spans="1:24" ht="17.25" customHeight="1" x14ac:dyDescent="0.2">
      <c r="A986" s="190">
        <v>804948</v>
      </c>
      <c r="B986" s="190" t="s">
        <v>4251</v>
      </c>
      <c r="C986" s="190" t="s">
        <v>61</v>
      </c>
      <c r="D986" s="190" t="s">
        <v>1104</v>
      </c>
      <c r="E986" s="190" t="s">
        <v>142</v>
      </c>
      <c r="F986" s="193">
        <v>35065</v>
      </c>
      <c r="G986" s="190" t="s">
        <v>1277</v>
      </c>
      <c r="H986" s="190" t="s">
        <v>824</v>
      </c>
      <c r="I986" s="190" t="s">
        <v>58</v>
      </c>
      <c r="Q986" s="190">
        <v>2000</v>
      </c>
      <c r="U986" s="190" t="s">
        <v>6148</v>
      </c>
      <c r="V986" s="190" t="s">
        <v>6148</v>
      </c>
      <c r="W986" s="190" t="s">
        <v>6148</v>
      </c>
      <c r="X986" s="190" t="s">
        <v>6149</v>
      </c>
    </row>
    <row r="987" spans="1:24" ht="17.25" customHeight="1" x14ac:dyDescent="0.2">
      <c r="A987" s="190">
        <v>808686</v>
      </c>
      <c r="B987" s="190" t="s">
        <v>1241</v>
      </c>
      <c r="C987" s="190" t="s">
        <v>310</v>
      </c>
      <c r="D987" s="190" t="s">
        <v>329</v>
      </c>
      <c r="E987" s="190" t="s">
        <v>142</v>
      </c>
      <c r="F987" s="193">
        <v>35065</v>
      </c>
      <c r="H987" s="190" t="s">
        <v>824</v>
      </c>
      <c r="I987" s="190" t="s">
        <v>58</v>
      </c>
      <c r="Q987" s="190">
        <v>2000</v>
      </c>
      <c r="U987" s="190" t="s">
        <v>6148</v>
      </c>
      <c r="V987" s="190" t="s">
        <v>6148</v>
      </c>
      <c r="W987" s="190" t="s">
        <v>6148</v>
      </c>
      <c r="X987" s="190" t="s">
        <v>6149</v>
      </c>
    </row>
    <row r="988" spans="1:24" ht="17.25" customHeight="1" x14ac:dyDescent="0.2">
      <c r="A988" s="190">
        <v>809534</v>
      </c>
      <c r="B988" s="190" t="s">
        <v>3058</v>
      </c>
      <c r="C988" s="190" t="s">
        <v>523</v>
      </c>
      <c r="D988" s="190" t="s">
        <v>4063</v>
      </c>
      <c r="E988" s="190" t="s">
        <v>142</v>
      </c>
      <c r="F988" s="193">
        <v>35065</v>
      </c>
      <c r="H988" s="190" t="s">
        <v>824</v>
      </c>
      <c r="I988" s="190" t="s">
        <v>58</v>
      </c>
      <c r="Q988" s="190">
        <v>2000</v>
      </c>
      <c r="U988" s="190" t="s">
        <v>6148</v>
      </c>
      <c r="V988" s="190" t="s">
        <v>6148</v>
      </c>
      <c r="W988" s="190" t="s">
        <v>6148</v>
      </c>
      <c r="X988" s="190" t="s">
        <v>6149</v>
      </c>
    </row>
    <row r="989" spans="1:24" ht="17.25" customHeight="1" x14ac:dyDescent="0.2">
      <c r="A989" s="190">
        <v>806646</v>
      </c>
      <c r="B989" s="190" t="s">
        <v>2427</v>
      </c>
      <c r="C989" s="190" t="s">
        <v>98</v>
      </c>
      <c r="D989" s="190" t="s">
        <v>201</v>
      </c>
      <c r="E989" s="190" t="s">
        <v>142</v>
      </c>
      <c r="F989" s="193">
        <v>35067</v>
      </c>
      <c r="G989" s="190" t="s">
        <v>244</v>
      </c>
      <c r="H989" s="190" t="s">
        <v>824</v>
      </c>
      <c r="I989" s="190" t="s">
        <v>58</v>
      </c>
      <c r="Q989" s="190">
        <v>2000</v>
      </c>
      <c r="U989" s="190" t="s">
        <v>6148</v>
      </c>
      <c r="V989" s="190" t="s">
        <v>6148</v>
      </c>
      <c r="W989" s="190" t="s">
        <v>6148</v>
      </c>
      <c r="X989" s="190" t="s">
        <v>6149</v>
      </c>
    </row>
    <row r="990" spans="1:24" ht="17.25" customHeight="1" x14ac:dyDescent="0.2">
      <c r="A990" s="190">
        <v>804219</v>
      </c>
      <c r="B990" s="190" t="s">
        <v>4225</v>
      </c>
      <c r="C990" s="190" t="s">
        <v>65</v>
      </c>
      <c r="D990" s="190" t="s">
        <v>218</v>
      </c>
      <c r="E990" s="190" t="s">
        <v>142</v>
      </c>
      <c r="F990" s="193">
        <v>35068</v>
      </c>
      <c r="G990" s="190" t="s">
        <v>3338</v>
      </c>
      <c r="H990" s="190" t="s">
        <v>824</v>
      </c>
      <c r="I990" s="190" t="s">
        <v>58</v>
      </c>
      <c r="Q990" s="190">
        <v>2000</v>
      </c>
      <c r="U990" s="190" t="s">
        <v>6148</v>
      </c>
      <c r="V990" s="190" t="s">
        <v>6148</v>
      </c>
      <c r="W990" s="190" t="s">
        <v>6148</v>
      </c>
      <c r="X990" s="190" t="s">
        <v>6149</v>
      </c>
    </row>
    <row r="991" spans="1:24" ht="17.25" customHeight="1" x14ac:dyDescent="0.2">
      <c r="A991" s="190">
        <v>810079</v>
      </c>
      <c r="B991" s="190" t="s">
        <v>4854</v>
      </c>
      <c r="C991" s="190" t="s">
        <v>411</v>
      </c>
      <c r="D991" s="190" t="s">
        <v>198</v>
      </c>
      <c r="E991" s="190" t="s">
        <v>142</v>
      </c>
      <c r="F991" s="193">
        <v>35088</v>
      </c>
      <c r="G991" s="190" t="s">
        <v>244</v>
      </c>
      <c r="H991" s="190" t="s">
        <v>824</v>
      </c>
      <c r="I991" s="190" t="s">
        <v>58</v>
      </c>
      <c r="Q991" s="190">
        <v>2000</v>
      </c>
      <c r="U991" s="190" t="s">
        <v>6148</v>
      </c>
      <c r="V991" s="190" t="s">
        <v>6148</v>
      </c>
      <c r="W991" s="190" t="s">
        <v>6148</v>
      </c>
      <c r="X991" s="190" t="s">
        <v>6149</v>
      </c>
    </row>
    <row r="992" spans="1:24" ht="17.25" customHeight="1" x14ac:dyDescent="0.2">
      <c r="A992" s="190">
        <v>809439</v>
      </c>
      <c r="B992" s="190" t="s">
        <v>4723</v>
      </c>
      <c r="C992" s="190" t="s">
        <v>112</v>
      </c>
      <c r="D992" s="190" t="s">
        <v>192</v>
      </c>
      <c r="E992" s="190" t="s">
        <v>142</v>
      </c>
      <c r="F992" s="193">
        <v>35266</v>
      </c>
      <c r="G992" s="190" t="s">
        <v>244</v>
      </c>
      <c r="H992" s="190" t="s">
        <v>824</v>
      </c>
      <c r="I992" s="190" t="s">
        <v>58</v>
      </c>
      <c r="Q992" s="190">
        <v>2000</v>
      </c>
      <c r="U992" s="190" t="s">
        <v>6148</v>
      </c>
      <c r="V992" s="190" t="s">
        <v>6148</v>
      </c>
      <c r="W992" s="190" t="s">
        <v>6148</v>
      </c>
      <c r="X992" s="190" t="s">
        <v>6149</v>
      </c>
    </row>
    <row r="993" spans="1:24" ht="17.25" customHeight="1" x14ac:dyDescent="0.2">
      <c r="A993" s="190">
        <v>804525</v>
      </c>
      <c r="B993" s="190" t="s">
        <v>4233</v>
      </c>
      <c r="C993" s="190" t="s">
        <v>580</v>
      </c>
      <c r="D993" s="190" t="s">
        <v>448</v>
      </c>
      <c r="E993" s="190" t="s">
        <v>142</v>
      </c>
      <c r="F993" s="193">
        <v>35267</v>
      </c>
      <c r="G993" s="190" t="s">
        <v>244</v>
      </c>
      <c r="H993" s="190" t="s">
        <v>824</v>
      </c>
      <c r="I993" s="190" t="s">
        <v>58</v>
      </c>
      <c r="Q993" s="190">
        <v>2000</v>
      </c>
      <c r="U993" s="190" t="s">
        <v>6148</v>
      </c>
      <c r="V993" s="190" t="s">
        <v>6148</v>
      </c>
      <c r="W993" s="190" t="s">
        <v>6148</v>
      </c>
      <c r="X993" s="190" t="s">
        <v>6149</v>
      </c>
    </row>
    <row r="994" spans="1:24" ht="17.25" customHeight="1" x14ac:dyDescent="0.2">
      <c r="A994" s="190">
        <v>806308</v>
      </c>
      <c r="B994" s="190" t="s">
        <v>4333</v>
      </c>
      <c r="C994" s="190" t="s">
        <v>648</v>
      </c>
      <c r="D994" s="190" t="s">
        <v>91</v>
      </c>
      <c r="E994" s="190" t="s">
        <v>142</v>
      </c>
      <c r="F994" s="193">
        <v>35301</v>
      </c>
      <c r="G994" s="190" t="s">
        <v>244</v>
      </c>
      <c r="H994" s="190" t="s">
        <v>824</v>
      </c>
      <c r="I994" s="190" t="s">
        <v>58</v>
      </c>
      <c r="Q994" s="190">
        <v>2000</v>
      </c>
      <c r="U994" s="190" t="s">
        <v>6148</v>
      </c>
      <c r="V994" s="190" t="s">
        <v>6148</v>
      </c>
      <c r="W994" s="190" t="s">
        <v>6148</v>
      </c>
      <c r="X994" s="190" t="s">
        <v>6149</v>
      </c>
    </row>
    <row r="995" spans="1:24" ht="17.25" customHeight="1" x14ac:dyDescent="0.2">
      <c r="A995" s="190">
        <v>811276</v>
      </c>
      <c r="B995" s="190" t="s">
        <v>5269</v>
      </c>
      <c r="C995" s="190" t="s">
        <v>595</v>
      </c>
      <c r="D995" s="190" t="s">
        <v>190</v>
      </c>
      <c r="E995" s="190" t="s">
        <v>142</v>
      </c>
      <c r="F995" s="193">
        <v>35317</v>
      </c>
      <c r="G995" s="190" t="s">
        <v>827</v>
      </c>
      <c r="H995" s="190" t="s">
        <v>824</v>
      </c>
      <c r="I995" s="190" t="s">
        <v>58</v>
      </c>
      <c r="Q995" s="190">
        <v>2000</v>
      </c>
      <c r="U995" s="190" t="s">
        <v>6148</v>
      </c>
      <c r="V995" s="190" t="s">
        <v>6148</v>
      </c>
      <c r="W995" s="190" t="s">
        <v>6148</v>
      </c>
      <c r="X995" s="190" t="s">
        <v>6149</v>
      </c>
    </row>
    <row r="996" spans="1:24" ht="17.25" customHeight="1" x14ac:dyDescent="0.2">
      <c r="A996" s="190">
        <v>811788</v>
      </c>
      <c r="B996" s="190" t="s">
        <v>4342</v>
      </c>
      <c r="C996" s="190" t="s">
        <v>87</v>
      </c>
      <c r="D996" s="190" t="s">
        <v>570</v>
      </c>
      <c r="E996" s="190" t="s">
        <v>142</v>
      </c>
      <c r="F996" s="193">
        <v>35345</v>
      </c>
      <c r="G996" s="190" t="s">
        <v>244</v>
      </c>
      <c r="H996" s="190" t="s">
        <v>824</v>
      </c>
      <c r="I996" s="190" t="s">
        <v>58</v>
      </c>
      <c r="Q996" s="190">
        <v>2000</v>
      </c>
      <c r="U996" s="190" t="s">
        <v>6148</v>
      </c>
      <c r="V996" s="190" t="s">
        <v>6148</v>
      </c>
      <c r="W996" s="190" t="s">
        <v>6148</v>
      </c>
      <c r="X996" s="190" t="s">
        <v>6149</v>
      </c>
    </row>
    <row r="997" spans="1:24" ht="17.25" customHeight="1" x14ac:dyDescent="0.2">
      <c r="A997" s="190">
        <v>807884</v>
      </c>
      <c r="B997" s="190" t="s">
        <v>4488</v>
      </c>
      <c r="C997" s="190" t="s">
        <v>506</v>
      </c>
      <c r="D997" s="190" t="s">
        <v>886</v>
      </c>
      <c r="E997" s="190" t="s">
        <v>142</v>
      </c>
      <c r="F997" s="193">
        <v>35431</v>
      </c>
      <c r="G997" s="190" t="s">
        <v>244</v>
      </c>
      <c r="H997" s="190" t="s">
        <v>824</v>
      </c>
      <c r="I997" s="190" t="s">
        <v>58</v>
      </c>
      <c r="Q997" s="190">
        <v>2000</v>
      </c>
      <c r="U997" s="190" t="s">
        <v>6148</v>
      </c>
      <c r="V997" s="190" t="s">
        <v>6148</v>
      </c>
      <c r="W997" s="190" t="s">
        <v>6148</v>
      </c>
      <c r="X997" s="190" t="s">
        <v>6149</v>
      </c>
    </row>
    <row r="998" spans="1:24" ht="17.25" customHeight="1" x14ac:dyDescent="0.2">
      <c r="A998" s="190">
        <v>810027</v>
      </c>
      <c r="B998" s="190" t="s">
        <v>4839</v>
      </c>
      <c r="C998" s="190" t="s">
        <v>61</v>
      </c>
      <c r="D998" s="190" t="s">
        <v>566</v>
      </c>
      <c r="E998" s="190" t="s">
        <v>142</v>
      </c>
      <c r="F998" s="193">
        <v>35431</v>
      </c>
      <c r="G998" s="190" t="s">
        <v>244</v>
      </c>
      <c r="H998" s="190" t="s">
        <v>824</v>
      </c>
      <c r="I998" s="190" t="s">
        <v>58</v>
      </c>
      <c r="Q998" s="190">
        <v>2000</v>
      </c>
      <c r="U998" s="190" t="s">
        <v>6148</v>
      </c>
      <c r="V998" s="190" t="s">
        <v>6148</v>
      </c>
      <c r="W998" s="190" t="s">
        <v>6148</v>
      </c>
      <c r="X998" s="190" t="s">
        <v>6149</v>
      </c>
    </row>
    <row r="999" spans="1:24" ht="17.25" customHeight="1" x14ac:dyDescent="0.2">
      <c r="A999" s="190">
        <v>811243</v>
      </c>
      <c r="B999" s="190" t="s">
        <v>5247</v>
      </c>
      <c r="C999" s="190" t="s">
        <v>439</v>
      </c>
      <c r="D999" s="190" t="s">
        <v>485</v>
      </c>
      <c r="E999" s="190" t="s">
        <v>142</v>
      </c>
      <c r="F999" s="193">
        <v>35431</v>
      </c>
      <c r="G999" s="190" t="s">
        <v>244</v>
      </c>
      <c r="H999" s="190" t="s">
        <v>824</v>
      </c>
      <c r="I999" s="190" t="s">
        <v>58</v>
      </c>
      <c r="Q999" s="190">
        <v>2000</v>
      </c>
      <c r="U999" s="190" t="s">
        <v>6148</v>
      </c>
      <c r="V999" s="190" t="s">
        <v>6148</v>
      </c>
      <c r="W999" s="190" t="s">
        <v>6148</v>
      </c>
      <c r="X999" s="190" t="s">
        <v>6149</v>
      </c>
    </row>
    <row r="1000" spans="1:24" ht="17.25" customHeight="1" x14ac:dyDescent="0.2">
      <c r="A1000" s="190">
        <v>804958</v>
      </c>
      <c r="B1000" s="190" t="s">
        <v>4253</v>
      </c>
      <c r="C1000" s="190" t="s">
        <v>753</v>
      </c>
      <c r="D1000" s="190" t="s">
        <v>1144</v>
      </c>
      <c r="E1000" s="190" t="s">
        <v>142</v>
      </c>
      <c r="F1000" s="193">
        <v>35431</v>
      </c>
      <c r="G1000" s="190" t="s">
        <v>827</v>
      </c>
      <c r="H1000" s="190" t="s">
        <v>824</v>
      </c>
      <c r="I1000" s="190" t="s">
        <v>58</v>
      </c>
      <c r="Q1000" s="190">
        <v>2000</v>
      </c>
      <c r="U1000" s="190" t="s">
        <v>6148</v>
      </c>
      <c r="V1000" s="190" t="s">
        <v>6148</v>
      </c>
      <c r="W1000" s="190" t="s">
        <v>6148</v>
      </c>
      <c r="X1000" s="190" t="s">
        <v>6149</v>
      </c>
    </row>
    <row r="1001" spans="1:24" ht="17.25" customHeight="1" x14ac:dyDescent="0.2">
      <c r="A1001" s="190">
        <v>811009</v>
      </c>
      <c r="B1001" s="190" t="s">
        <v>5105</v>
      </c>
      <c r="C1001" s="190" t="s">
        <v>61</v>
      </c>
      <c r="D1001" s="190" t="s">
        <v>5992</v>
      </c>
      <c r="E1001" s="190" t="s">
        <v>142</v>
      </c>
      <c r="F1001" s="193">
        <v>35431</v>
      </c>
      <c r="G1001" s="190" t="s">
        <v>827</v>
      </c>
      <c r="H1001" s="190" t="s">
        <v>824</v>
      </c>
      <c r="I1001" s="190" t="s">
        <v>58</v>
      </c>
      <c r="Q1001" s="190">
        <v>2000</v>
      </c>
      <c r="U1001" s="190" t="s">
        <v>6148</v>
      </c>
      <c r="V1001" s="190" t="s">
        <v>6148</v>
      </c>
      <c r="W1001" s="190" t="s">
        <v>6148</v>
      </c>
      <c r="X1001" s="190" t="s">
        <v>6149</v>
      </c>
    </row>
    <row r="1002" spans="1:24" ht="17.25" customHeight="1" x14ac:dyDescent="0.2">
      <c r="A1002" s="190">
        <v>811267</v>
      </c>
      <c r="B1002" s="190" t="s">
        <v>5263</v>
      </c>
      <c r="C1002" s="190" t="s">
        <v>83</v>
      </c>
      <c r="D1002" s="190" t="s">
        <v>540</v>
      </c>
      <c r="E1002" s="190" t="s">
        <v>142</v>
      </c>
      <c r="F1002" s="193">
        <v>35434</v>
      </c>
      <c r="G1002" s="190" t="s">
        <v>1260</v>
      </c>
      <c r="H1002" s="190" t="s">
        <v>824</v>
      </c>
      <c r="I1002" s="190" t="s">
        <v>58</v>
      </c>
      <c r="Q1002" s="190">
        <v>2000</v>
      </c>
      <c r="U1002" s="190" t="s">
        <v>6148</v>
      </c>
      <c r="V1002" s="190" t="s">
        <v>6148</v>
      </c>
      <c r="W1002" s="190" t="s">
        <v>6148</v>
      </c>
      <c r="X1002" s="190" t="s">
        <v>6149</v>
      </c>
    </row>
    <row r="1003" spans="1:24" ht="17.25" customHeight="1" x14ac:dyDescent="0.2">
      <c r="A1003" s="190">
        <v>807834</v>
      </c>
      <c r="B1003" s="190" t="s">
        <v>4484</v>
      </c>
      <c r="C1003" s="190" t="s">
        <v>5807</v>
      </c>
      <c r="D1003" s="190" t="s">
        <v>209</v>
      </c>
      <c r="E1003" s="190" t="s">
        <v>142</v>
      </c>
      <c r="F1003" s="193">
        <v>35438</v>
      </c>
      <c r="G1003" s="190" t="s">
        <v>244</v>
      </c>
      <c r="H1003" s="190" t="s">
        <v>824</v>
      </c>
      <c r="I1003" s="190" t="s">
        <v>58</v>
      </c>
      <c r="Q1003" s="190">
        <v>2000</v>
      </c>
      <c r="U1003" s="190" t="s">
        <v>6148</v>
      </c>
      <c r="V1003" s="190" t="s">
        <v>6148</v>
      </c>
      <c r="W1003" s="190" t="s">
        <v>6148</v>
      </c>
      <c r="X1003" s="190" t="s">
        <v>6149</v>
      </c>
    </row>
    <row r="1004" spans="1:24" ht="17.25" customHeight="1" x14ac:dyDescent="0.2">
      <c r="A1004" s="190">
        <v>810838</v>
      </c>
      <c r="B1004" s="190" t="s">
        <v>4998</v>
      </c>
      <c r="C1004" s="190" t="s">
        <v>104</v>
      </c>
      <c r="D1004" s="190" t="s">
        <v>173</v>
      </c>
      <c r="E1004" s="190" t="s">
        <v>142</v>
      </c>
      <c r="F1004" s="193">
        <v>35441</v>
      </c>
      <c r="G1004" s="190" t="s">
        <v>244</v>
      </c>
      <c r="H1004" s="190" t="s">
        <v>824</v>
      </c>
      <c r="I1004" s="190" t="s">
        <v>58</v>
      </c>
      <c r="Q1004" s="190">
        <v>2000</v>
      </c>
      <c r="U1004" s="190" t="s">
        <v>6148</v>
      </c>
      <c r="V1004" s="190" t="s">
        <v>6148</v>
      </c>
      <c r="W1004" s="190" t="s">
        <v>6148</v>
      </c>
      <c r="X1004" s="190" t="s">
        <v>6149</v>
      </c>
    </row>
    <row r="1005" spans="1:24" ht="17.25" customHeight="1" x14ac:dyDescent="0.2">
      <c r="A1005" s="190">
        <v>810125</v>
      </c>
      <c r="B1005" s="190" t="s">
        <v>4865</v>
      </c>
      <c r="C1005" s="190" t="s">
        <v>130</v>
      </c>
      <c r="D1005" s="190" t="s">
        <v>397</v>
      </c>
      <c r="E1005" s="190" t="s">
        <v>142</v>
      </c>
      <c r="F1005" s="193">
        <v>35443</v>
      </c>
      <c r="G1005" s="190" t="s">
        <v>244</v>
      </c>
      <c r="H1005" s="190" t="s">
        <v>824</v>
      </c>
      <c r="I1005" s="190" t="s">
        <v>58</v>
      </c>
      <c r="Q1005" s="190">
        <v>2000</v>
      </c>
      <c r="U1005" s="190" t="s">
        <v>6148</v>
      </c>
      <c r="V1005" s="190" t="s">
        <v>6148</v>
      </c>
      <c r="W1005" s="190" t="s">
        <v>6148</v>
      </c>
      <c r="X1005" s="190" t="s">
        <v>6149</v>
      </c>
    </row>
    <row r="1006" spans="1:24" ht="17.25" customHeight="1" x14ac:dyDescent="0.2">
      <c r="A1006" s="190">
        <v>810019</v>
      </c>
      <c r="B1006" s="190" t="s">
        <v>4836</v>
      </c>
      <c r="C1006" s="190" t="s">
        <v>5917</v>
      </c>
      <c r="D1006" s="190" t="s">
        <v>391</v>
      </c>
      <c r="E1006" s="190" t="s">
        <v>142</v>
      </c>
      <c r="F1006" s="193">
        <v>35446</v>
      </c>
      <c r="G1006" s="190" t="s">
        <v>244</v>
      </c>
      <c r="H1006" s="190" t="s">
        <v>824</v>
      </c>
      <c r="I1006" s="190" t="s">
        <v>58</v>
      </c>
      <c r="Q1006" s="190">
        <v>2000</v>
      </c>
      <c r="U1006" s="190" t="s">
        <v>6148</v>
      </c>
      <c r="V1006" s="190" t="s">
        <v>6148</v>
      </c>
      <c r="W1006" s="190" t="s">
        <v>6148</v>
      </c>
      <c r="X1006" s="190" t="s">
        <v>6149</v>
      </c>
    </row>
    <row r="1007" spans="1:24" ht="17.25" customHeight="1" x14ac:dyDescent="0.2">
      <c r="A1007" s="190">
        <v>807584</v>
      </c>
      <c r="B1007" s="190" t="s">
        <v>4456</v>
      </c>
      <c r="C1007" s="190" t="s">
        <v>5628</v>
      </c>
      <c r="D1007" s="190" t="s">
        <v>3574</v>
      </c>
      <c r="E1007" s="190" t="s">
        <v>142</v>
      </c>
      <c r="F1007" s="193">
        <v>35462</v>
      </c>
      <c r="G1007" s="190" t="s">
        <v>3214</v>
      </c>
      <c r="H1007" s="190" t="s">
        <v>824</v>
      </c>
      <c r="I1007" s="190" t="s">
        <v>58</v>
      </c>
      <c r="Q1007" s="190">
        <v>2000</v>
      </c>
      <c r="U1007" s="190" t="s">
        <v>6148</v>
      </c>
      <c r="V1007" s="190" t="s">
        <v>6148</v>
      </c>
      <c r="W1007" s="190" t="s">
        <v>6148</v>
      </c>
      <c r="X1007" s="190" t="s">
        <v>6149</v>
      </c>
    </row>
    <row r="1008" spans="1:24" ht="17.25" customHeight="1" x14ac:dyDescent="0.2">
      <c r="A1008" s="190">
        <v>806680</v>
      </c>
      <c r="B1008" s="190" t="s">
        <v>4351</v>
      </c>
      <c r="C1008" s="190" t="s">
        <v>69</v>
      </c>
      <c r="D1008" s="190" t="s">
        <v>175</v>
      </c>
      <c r="E1008" s="190" t="s">
        <v>142</v>
      </c>
      <c r="F1008" s="193">
        <v>35476</v>
      </c>
      <c r="G1008" s="190" t="s">
        <v>853</v>
      </c>
      <c r="H1008" s="190" t="s">
        <v>824</v>
      </c>
      <c r="I1008" s="190" t="s">
        <v>58</v>
      </c>
      <c r="Q1008" s="190">
        <v>2000</v>
      </c>
      <c r="U1008" s="190" t="s">
        <v>6148</v>
      </c>
      <c r="V1008" s="190" t="s">
        <v>6148</v>
      </c>
      <c r="W1008" s="190" t="s">
        <v>6148</v>
      </c>
      <c r="X1008" s="190" t="s">
        <v>6149</v>
      </c>
    </row>
    <row r="1009" spans="1:24" ht="17.25" customHeight="1" x14ac:dyDescent="0.2">
      <c r="A1009" s="190">
        <v>809714</v>
      </c>
      <c r="B1009" s="190" t="s">
        <v>4775</v>
      </c>
      <c r="C1009" s="190" t="s">
        <v>64</v>
      </c>
      <c r="D1009" s="190" t="s">
        <v>322</v>
      </c>
      <c r="E1009" s="190" t="s">
        <v>142</v>
      </c>
      <c r="F1009" s="193">
        <v>35511</v>
      </c>
      <c r="G1009" s="190" t="s">
        <v>977</v>
      </c>
      <c r="H1009" s="190" t="s">
        <v>824</v>
      </c>
      <c r="I1009" s="190" t="s">
        <v>58</v>
      </c>
      <c r="Q1009" s="190">
        <v>2000</v>
      </c>
      <c r="U1009" s="190" t="s">
        <v>6148</v>
      </c>
      <c r="V1009" s="190" t="s">
        <v>6148</v>
      </c>
      <c r="W1009" s="190" t="s">
        <v>6148</v>
      </c>
      <c r="X1009" s="190" t="s">
        <v>6149</v>
      </c>
    </row>
    <row r="1010" spans="1:24" ht="17.25" customHeight="1" x14ac:dyDescent="0.2">
      <c r="A1010" s="190">
        <v>808460</v>
      </c>
      <c r="B1010" s="190" t="s">
        <v>4564</v>
      </c>
      <c r="C1010" s="190" t="s">
        <v>431</v>
      </c>
      <c r="D1010" s="190" t="s">
        <v>3354</v>
      </c>
      <c r="E1010" s="190" t="s">
        <v>142</v>
      </c>
      <c r="F1010" s="193">
        <v>35533</v>
      </c>
      <c r="G1010" s="190" t="s">
        <v>254</v>
      </c>
      <c r="H1010" s="190" t="s">
        <v>824</v>
      </c>
      <c r="I1010" s="190" t="s">
        <v>58</v>
      </c>
      <c r="Q1010" s="190">
        <v>2000</v>
      </c>
      <c r="U1010" s="190" t="s">
        <v>6148</v>
      </c>
      <c r="V1010" s="190" t="s">
        <v>6148</v>
      </c>
      <c r="W1010" s="190" t="s">
        <v>6148</v>
      </c>
      <c r="X1010" s="190" t="s">
        <v>6149</v>
      </c>
    </row>
    <row r="1011" spans="1:24" ht="17.25" customHeight="1" x14ac:dyDescent="0.2">
      <c r="A1011" s="190">
        <v>809419</v>
      </c>
      <c r="B1011" s="190" t="s">
        <v>4718</v>
      </c>
      <c r="C1011" s="190" t="s">
        <v>617</v>
      </c>
      <c r="D1011" s="190" t="s">
        <v>331</v>
      </c>
      <c r="E1011" s="190" t="s">
        <v>142</v>
      </c>
      <c r="F1011" s="193">
        <v>35543</v>
      </c>
      <c r="G1011" s="190" t="s">
        <v>827</v>
      </c>
      <c r="H1011" s="190" t="s">
        <v>824</v>
      </c>
      <c r="I1011" s="190" t="s">
        <v>58</v>
      </c>
      <c r="Q1011" s="190">
        <v>2000</v>
      </c>
      <c r="U1011" s="190" t="s">
        <v>6148</v>
      </c>
      <c r="V1011" s="190" t="s">
        <v>6148</v>
      </c>
      <c r="W1011" s="190" t="s">
        <v>6148</v>
      </c>
      <c r="X1011" s="190" t="s">
        <v>6149</v>
      </c>
    </row>
    <row r="1012" spans="1:24" ht="17.25" customHeight="1" x14ac:dyDescent="0.2">
      <c r="A1012" s="190">
        <v>809877</v>
      </c>
      <c r="B1012" s="190" t="s">
        <v>4804</v>
      </c>
      <c r="C1012" s="190" t="s">
        <v>859</v>
      </c>
      <c r="D1012" s="190" t="s">
        <v>1214</v>
      </c>
      <c r="E1012" s="190" t="s">
        <v>142</v>
      </c>
      <c r="F1012" s="193">
        <v>35551</v>
      </c>
      <c r="G1012" s="190" t="s">
        <v>1218</v>
      </c>
      <c r="H1012" s="190" t="s">
        <v>824</v>
      </c>
      <c r="I1012" s="190" t="s">
        <v>58</v>
      </c>
      <c r="Q1012" s="190">
        <v>2000</v>
      </c>
      <c r="U1012" s="190" t="s">
        <v>6148</v>
      </c>
      <c r="V1012" s="190" t="s">
        <v>6148</v>
      </c>
      <c r="W1012" s="190" t="s">
        <v>6148</v>
      </c>
      <c r="X1012" s="190" t="s">
        <v>6149</v>
      </c>
    </row>
    <row r="1013" spans="1:24" ht="17.25" customHeight="1" x14ac:dyDescent="0.2">
      <c r="A1013" s="190">
        <v>807401</v>
      </c>
      <c r="B1013" s="190" t="s">
        <v>4435</v>
      </c>
      <c r="C1013" s="190" t="s">
        <v>126</v>
      </c>
      <c r="D1013" s="190" t="s">
        <v>131</v>
      </c>
      <c r="E1013" s="190" t="s">
        <v>142</v>
      </c>
      <c r="F1013" s="193">
        <v>35552</v>
      </c>
      <c r="G1013" s="190" t="s">
        <v>244</v>
      </c>
      <c r="H1013" s="190" t="s">
        <v>824</v>
      </c>
      <c r="I1013" s="190" t="s">
        <v>58</v>
      </c>
      <c r="Q1013" s="190">
        <v>2000</v>
      </c>
      <c r="U1013" s="190" t="s">
        <v>6148</v>
      </c>
      <c r="V1013" s="190" t="s">
        <v>6148</v>
      </c>
      <c r="W1013" s="190" t="s">
        <v>6148</v>
      </c>
      <c r="X1013" s="190" t="s">
        <v>6149</v>
      </c>
    </row>
    <row r="1014" spans="1:24" ht="17.25" customHeight="1" x14ac:dyDescent="0.2">
      <c r="A1014" s="190">
        <v>806379</v>
      </c>
      <c r="B1014" s="190" t="s">
        <v>4338</v>
      </c>
      <c r="C1014" s="190" t="s">
        <v>105</v>
      </c>
      <c r="D1014" s="190" t="s">
        <v>366</v>
      </c>
      <c r="E1014" s="190" t="s">
        <v>142</v>
      </c>
      <c r="F1014" s="193">
        <v>35564</v>
      </c>
      <c r="G1014" s="190" t="s">
        <v>254</v>
      </c>
      <c r="H1014" s="190" t="s">
        <v>824</v>
      </c>
      <c r="I1014" s="190" t="s">
        <v>58</v>
      </c>
      <c r="Q1014" s="190">
        <v>2000</v>
      </c>
      <c r="U1014" s="190" t="s">
        <v>6148</v>
      </c>
      <c r="V1014" s="190" t="s">
        <v>6148</v>
      </c>
      <c r="W1014" s="190" t="s">
        <v>6148</v>
      </c>
      <c r="X1014" s="190" t="s">
        <v>6149</v>
      </c>
    </row>
    <row r="1015" spans="1:24" ht="17.25" customHeight="1" x14ac:dyDescent="0.2">
      <c r="A1015" s="190">
        <v>811010</v>
      </c>
      <c r="B1015" s="190" t="s">
        <v>5106</v>
      </c>
      <c r="C1015" s="190" t="s">
        <v>83</v>
      </c>
      <c r="D1015" s="190" t="s">
        <v>381</v>
      </c>
      <c r="E1015" s="190" t="s">
        <v>142</v>
      </c>
      <c r="F1015" s="193">
        <v>35621</v>
      </c>
      <c r="G1015" s="190" t="s">
        <v>5993</v>
      </c>
      <c r="H1015" s="190" t="s">
        <v>824</v>
      </c>
      <c r="I1015" s="190" t="s">
        <v>58</v>
      </c>
      <c r="Q1015" s="190">
        <v>2000</v>
      </c>
      <c r="U1015" s="190" t="s">
        <v>6148</v>
      </c>
      <c r="V1015" s="190" t="s">
        <v>6148</v>
      </c>
      <c r="W1015" s="190" t="s">
        <v>6148</v>
      </c>
      <c r="X1015" s="190" t="s">
        <v>6149</v>
      </c>
    </row>
    <row r="1016" spans="1:24" ht="17.25" customHeight="1" x14ac:dyDescent="0.2">
      <c r="A1016" s="190">
        <v>809977</v>
      </c>
      <c r="B1016" s="190" t="s">
        <v>4822</v>
      </c>
      <c r="C1016" s="190" t="s">
        <v>515</v>
      </c>
      <c r="D1016" s="190" t="s">
        <v>519</v>
      </c>
      <c r="E1016" s="190" t="s">
        <v>142</v>
      </c>
      <c r="F1016" s="193">
        <v>35638</v>
      </c>
      <c r="G1016" s="190" t="s">
        <v>244</v>
      </c>
      <c r="H1016" s="190" t="s">
        <v>824</v>
      </c>
      <c r="I1016" s="190" t="s">
        <v>58</v>
      </c>
      <c r="Q1016" s="190">
        <v>2000</v>
      </c>
      <c r="U1016" s="190" t="s">
        <v>6148</v>
      </c>
      <c r="V1016" s="190" t="s">
        <v>6148</v>
      </c>
      <c r="W1016" s="190" t="s">
        <v>6148</v>
      </c>
      <c r="X1016" s="190" t="s">
        <v>6149</v>
      </c>
    </row>
    <row r="1017" spans="1:24" ht="17.25" customHeight="1" x14ac:dyDescent="0.2">
      <c r="A1017" s="190">
        <v>811022</v>
      </c>
      <c r="B1017" s="190" t="s">
        <v>5115</v>
      </c>
      <c r="C1017" s="190" t="s">
        <v>80</v>
      </c>
      <c r="D1017" s="190" t="s">
        <v>5642</v>
      </c>
      <c r="E1017" s="190" t="s">
        <v>142</v>
      </c>
      <c r="F1017" s="193">
        <v>35659</v>
      </c>
      <c r="G1017" s="190" t="s">
        <v>244</v>
      </c>
      <c r="H1017" s="190" t="s">
        <v>824</v>
      </c>
      <c r="I1017" s="190" t="s">
        <v>58</v>
      </c>
      <c r="Q1017" s="190">
        <v>2000</v>
      </c>
      <c r="U1017" s="190" t="s">
        <v>6148</v>
      </c>
      <c r="V1017" s="190" t="s">
        <v>6148</v>
      </c>
      <c r="W1017" s="190" t="s">
        <v>6148</v>
      </c>
      <c r="X1017" s="190" t="s">
        <v>6149</v>
      </c>
    </row>
    <row r="1018" spans="1:24" ht="17.25" customHeight="1" x14ac:dyDescent="0.2">
      <c r="A1018" s="190">
        <v>807954</v>
      </c>
      <c r="B1018" s="190" t="s">
        <v>4497</v>
      </c>
      <c r="C1018" s="190" t="s">
        <v>327</v>
      </c>
      <c r="D1018" s="190" t="s">
        <v>532</v>
      </c>
      <c r="E1018" s="190" t="s">
        <v>142</v>
      </c>
      <c r="F1018" s="193">
        <v>35738</v>
      </c>
      <c r="G1018" s="190" t="s">
        <v>244</v>
      </c>
      <c r="H1018" s="190" t="s">
        <v>824</v>
      </c>
      <c r="I1018" s="190" t="s">
        <v>58</v>
      </c>
      <c r="Q1018" s="190">
        <v>2000</v>
      </c>
      <c r="U1018" s="190" t="s">
        <v>6148</v>
      </c>
      <c r="V1018" s="190" t="s">
        <v>6148</v>
      </c>
      <c r="W1018" s="190" t="s">
        <v>6148</v>
      </c>
      <c r="X1018" s="190" t="s">
        <v>6149</v>
      </c>
    </row>
    <row r="1019" spans="1:24" ht="17.25" customHeight="1" x14ac:dyDescent="0.2">
      <c r="A1019" s="190">
        <v>811377</v>
      </c>
      <c r="B1019" s="190" t="s">
        <v>5330</v>
      </c>
      <c r="C1019" s="190" t="s">
        <v>6051</v>
      </c>
      <c r="D1019" s="190" t="s">
        <v>6052</v>
      </c>
      <c r="E1019" s="190" t="s">
        <v>142</v>
      </c>
      <c r="F1019" s="193">
        <v>35784</v>
      </c>
      <c r="G1019" s="190" t="s">
        <v>6053</v>
      </c>
      <c r="H1019" s="190" t="s">
        <v>824</v>
      </c>
      <c r="I1019" s="190" t="s">
        <v>58</v>
      </c>
      <c r="Q1019" s="190">
        <v>2000</v>
      </c>
      <c r="U1019" s="190" t="s">
        <v>6148</v>
      </c>
      <c r="V1019" s="190" t="s">
        <v>6148</v>
      </c>
      <c r="W1019" s="190" t="s">
        <v>6148</v>
      </c>
      <c r="X1019" s="190" t="s">
        <v>6149</v>
      </c>
    </row>
    <row r="1020" spans="1:24" ht="17.25" customHeight="1" x14ac:dyDescent="0.2">
      <c r="A1020" s="190">
        <v>809573</v>
      </c>
      <c r="B1020" s="190" t="s">
        <v>4752</v>
      </c>
      <c r="C1020" s="190" t="s">
        <v>97</v>
      </c>
      <c r="D1020" s="190" t="s">
        <v>5893</v>
      </c>
      <c r="E1020" s="190" t="s">
        <v>142</v>
      </c>
      <c r="F1020" s="193">
        <v>35796</v>
      </c>
      <c r="G1020" s="190" t="s">
        <v>1072</v>
      </c>
      <c r="H1020" s="190" t="s">
        <v>824</v>
      </c>
      <c r="I1020" s="190" t="s">
        <v>58</v>
      </c>
      <c r="Q1020" s="190">
        <v>2000</v>
      </c>
      <c r="U1020" s="190" t="s">
        <v>6148</v>
      </c>
      <c r="V1020" s="190" t="s">
        <v>6148</v>
      </c>
      <c r="W1020" s="190" t="s">
        <v>6148</v>
      </c>
      <c r="X1020" s="190" t="s">
        <v>6149</v>
      </c>
    </row>
    <row r="1021" spans="1:24" ht="17.25" customHeight="1" x14ac:dyDescent="0.2">
      <c r="A1021" s="190">
        <v>811380</v>
      </c>
      <c r="B1021" s="190" t="s">
        <v>5332</v>
      </c>
      <c r="C1021" s="190" t="s">
        <v>72</v>
      </c>
      <c r="D1021" s="190" t="s">
        <v>490</v>
      </c>
      <c r="E1021" s="190" t="s">
        <v>142</v>
      </c>
      <c r="F1021" s="193">
        <v>35796</v>
      </c>
      <c r="G1021" s="190" t="s">
        <v>949</v>
      </c>
      <c r="H1021" s="190" t="s">
        <v>824</v>
      </c>
      <c r="I1021" s="190" t="s">
        <v>58</v>
      </c>
      <c r="Q1021" s="190">
        <v>2000</v>
      </c>
      <c r="U1021" s="190" t="s">
        <v>6148</v>
      </c>
      <c r="V1021" s="190" t="s">
        <v>6148</v>
      </c>
      <c r="W1021" s="190" t="s">
        <v>6148</v>
      </c>
      <c r="X1021" s="190" t="s">
        <v>6149</v>
      </c>
    </row>
    <row r="1022" spans="1:24" ht="17.25" customHeight="1" x14ac:dyDescent="0.2">
      <c r="A1022" s="190">
        <v>811271</v>
      </c>
      <c r="B1022" s="190" t="s">
        <v>5266</v>
      </c>
      <c r="C1022" s="190" t="s">
        <v>6036</v>
      </c>
      <c r="D1022" s="190" t="s">
        <v>1255</v>
      </c>
      <c r="E1022" s="190" t="s">
        <v>142</v>
      </c>
      <c r="F1022" s="193">
        <v>35796</v>
      </c>
      <c r="G1022" s="190" t="s">
        <v>246</v>
      </c>
      <c r="H1022" s="190" t="s">
        <v>824</v>
      </c>
      <c r="I1022" s="190" t="s">
        <v>58</v>
      </c>
      <c r="Q1022" s="190">
        <v>2000</v>
      </c>
      <c r="U1022" s="190" t="s">
        <v>6148</v>
      </c>
      <c r="V1022" s="190" t="s">
        <v>6148</v>
      </c>
      <c r="W1022" s="190" t="s">
        <v>6148</v>
      </c>
      <c r="X1022" s="190" t="s">
        <v>6149</v>
      </c>
    </row>
    <row r="1023" spans="1:24" ht="17.25" customHeight="1" x14ac:dyDescent="0.2">
      <c r="A1023" s="190">
        <v>811792</v>
      </c>
      <c r="B1023" s="190" t="s">
        <v>5591</v>
      </c>
      <c r="C1023" s="190" t="s">
        <v>638</v>
      </c>
      <c r="D1023" s="190" t="s">
        <v>320</v>
      </c>
      <c r="E1023" s="190" t="s">
        <v>142</v>
      </c>
      <c r="F1023" s="193">
        <v>35796</v>
      </c>
      <c r="G1023" s="190" t="s">
        <v>244</v>
      </c>
      <c r="H1023" s="190" t="s">
        <v>824</v>
      </c>
      <c r="I1023" s="190" t="s">
        <v>58</v>
      </c>
      <c r="Q1023" s="190">
        <v>2000</v>
      </c>
      <c r="U1023" s="190" t="s">
        <v>6148</v>
      </c>
      <c r="V1023" s="190" t="s">
        <v>6148</v>
      </c>
      <c r="W1023" s="190" t="s">
        <v>6148</v>
      </c>
      <c r="X1023" s="190" t="s">
        <v>6149</v>
      </c>
    </row>
    <row r="1024" spans="1:24" ht="17.25" customHeight="1" x14ac:dyDescent="0.2">
      <c r="A1024" s="190">
        <v>806958</v>
      </c>
      <c r="B1024" s="190" t="s">
        <v>4385</v>
      </c>
      <c r="C1024" s="190" t="s">
        <v>367</v>
      </c>
      <c r="D1024" s="190" t="s">
        <v>5784</v>
      </c>
      <c r="E1024" s="190" t="s">
        <v>142</v>
      </c>
      <c r="F1024" s="193">
        <v>35796</v>
      </c>
      <c r="G1024" s="190" t="s">
        <v>244</v>
      </c>
      <c r="H1024" s="190" t="s">
        <v>824</v>
      </c>
      <c r="I1024" s="190" t="s">
        <v>58</v>
      </c>
      <c r="Q1024" s="190">
        <v>2000</v>
      </c>
      <c r="U1024" s="190" t="s">
        <v>6148</v>
      </c>
      <c r="V1024" s="190" t="s">
        <v>6148</v>
      </c>
      <c r="W1024" s="190" t="s">
        <v>6148</v>
      </c>
      <c r="X1024" s="190" t="s">
        <v>6149</v>
      </c>
    </row>
    <row r="1025" spans="1:24" ht="17.25" customHeight="1" x14ac:dyDescent="0.2">
      <c r="A1025" s="190">
        <v>810273</v>
      </c>
      <c r="B1025" s="190" t="s">
        <v>4903</v>
      </c>
      <c r="C1025" s="190" t="s">
        <v>960</v>
      </c>
      <c r="D1025" s="190" t="s">
        <v>5641</v>
      </c>
      <c r="E1025" s="190" t="s">
        <v>142</v>
      </c>
      <c r="F1025" s="193">
        <v>35796</v>
      </c>
      <c r="G1025" s="190" t="s">
        <v>244</v>
      </c>
      <c r="H1025" s="190" t="s">
        <v>824</v>
      </c>
      <c r="I1025" s="190" t="s">
        <v>58</v>
      </c>
      <c r="Q1025" s="190">
        <v>2000</v>
      </c>
      <c r="U1025" s="190" t="s">
        <v>6148</v>
      </c>
      <c r="V1025" s="190" t="s">
        <v>6148</v>
      </c>
      <c r="W1025" s="190" t="s">
        <v>6148</v>
      </c>
      <c r="X1025" s="190" t="s">
        <v>6149</v>
      </c>
    </row>
    <row r="1026" spans="1:24" ht="17.25" customHeight="1" x14ac:dyDescent="0.2">
      <c r="A1026" s="190">
        <v>811149</v>
      </c>
      <c r="B1026" s="190" t="s">
        <v>5192</v>
      </c>
      <c r="C1026" s="190" t="s">
        <v>94</v>
      </c>
      <c r="D1026" s="190" t="s">
        <v>5701</v>
      </c>
      <c r="E1026" s="190" t="s">
        <v>142</v>
      </c>
      <c r="F1026" s="193">
        <v>35796</v>
      </c>
      <c r="G1026" s="190" t="s">
        <v>843</v>
      </c>
      <c r="H1026" s="190" t="s">
        <v>824</v>
      </c>
      <c r="I1026" s="190" t="s">
        <v>58</v>
      </c>
      <c r="Q1026" s="190">
        <v>2000</v>
      </c>
      <c r="U1026" s="190" t="s">
        <v>6148</v>
      </c>
      <c r="V1026" s="190" t="s">
        <v>6148</v>
      </c>
      <c r="W1026" s="190" t="s">
        <v>6148</v>
      </c>
      <c r="X1026" s="190" t="s">
        <v>6149</v>
      </c>
    </row>
    <row r="1027" spans="1:24" ht="17.25" customHeight="1" x14ac:dyDescent="0.2">
      <c r="A1027" s="190">
        <v>811553</v>
      </c>
      <c r="B1027" s="190" t="s">
        <v>5434</v>
      </c>
      <c r="C1027" s="190" t="s">
        <v>586</v>
      </c>
      <c r="D1027" s="190" t="s">
        <v>196</v>
      </c>
      <c r="E1027" s="190" t="s">
        <v>142</v>
      </c>
      <c r="F1027" s="193">
        <v>35796</v>
      </c>
      <c r="G1027" s="190" t="s">
        <v>6086</v>
      </c>
      <c r="H1027" s="190" t="s">
        <v>824</v>
      </c>
      <c r="I1027" s="190" t="s">
        <v>58</v>
      </c>
      <c r="Q1027" s="190">
        <v>2000</v>
      </c>
      <c r="U1027" s="190" t="s">
        <v>6148</v>
      </c>
      <c r="V1027" s="190" t="s">
        <v>6148</v>
      </c>
      <c r="W1027" s="190" t="s">
        <v>6148</v>
      </c>
      <c r="X1027" s="190" t="s">
        <v>6149</v>
      </c>
    </row>
    <row r="1028" spans="1:24" ht="17.25" customHeight="1" x14ac:dyDescent="0.2">
      <c r="A1028" s="190">
        <v>811451</v>
      </c>
      <c r="B1028" s="190" t="s">
        <v>5378</v>
      </c>
      <c r="C1028" s="190" t="s">
        <v>6069</v>
      </c>
      <c r="D1028" s="190" t="s">
        <v>162</v>
      </c>
      <c r="E1028" s="190" t="s">
        <v>142</v>
      </c>
      <c r="F1028" s="193">
        <v>35796</v>
      </c>
      <c r="G1028" s="190" t="s">
        <v>5770</v>
      </c>
      <c r="H1028" s="190" t="s">
        <v>824</v>
      </c>
      <c r="I1028" s="190" t="s">
        <v>58</v>
      </c>
      <c r="Q1028" s="190">
        <v>2000</v>
      </c>
      <c r="U1028" s="190" t="s">
        <v>6148</v>
      </c>
      <c r="V1028" s="190" t="s">
        <v>6148</v>
      </c>
      <c r="W1028" s="190" t="s">
        <v>6148</v>
      </c>
      <c r="X1028" s="190" t="s">
        <v>6149</v>
      </c>
    </row>
    <row r="1029" spans="1:24" ht="17.25" customHeight="1" x14ac:dyDescent="0.2">
      <c r="A1029" s="190">
        <v>808296</v>
      </c>
      <c r="B1029" s="190" t="s">
        <v>4535</v>
      </c>
      <c r="C1029" s="190" t="s">
        <v>5822</v>
      </c>
      <c r="D1029" s="190" t="s">
        <v>5823</v>
      </c>
      <c r="E1029" s="190" t="s">
        <v>142</v>
      </c>
      <c r="F1029" s="193">
        <v>35817</v>
      </c>
      <c r="G1029" s="190" t="s">
        <v>858</v>
      </c>
      <c r="H1029" s="190" t="s">
        <v>824</v>
      </c>
      <c r="I1029" s="190" t="s">
        <v>58</v>
      </c>
      <c r="Q1029" s="190">
        <v>2000</v>
      </c>
      <c r="U1029" s="190" t="s">
        <v>6148</v>
      </c>
      <c r="V1029" s="190" t="s">
        <v>6148</v>
      </c>
      <c r="W1029" s="190" t="s">
        <v>6148</v>
      </c>
      <c r="X1029" s="190" t="s">
        <v>6149</v>
      </c>
    </row>
    <row r="1030" spans="1:24" ht="17.25" customHeight="1" x14ac:dyDescent="0.2">
      <c r="A1030" s="190">
        <v>810863</v>
      </c>
      <c r="B1030" s="190" t="s">
        <v>5016</v>
      </c>
      <c r="C1030" s="190" t="s">
        <v>792</v>
      </c>
      <c r="D1030" s="190" t="s">
        <v>3741</v>
      </c>
      <c r="E1030" s="190" t="s">
        <v>142</v>
      </c>
      <c r="F1030" s="193">
        <v>35819</v>
      </c>
      <c r="G1030" s="190" t="s">
        <v>930</v>
      </c>
      <c r="H1030" s="190" t="s">
        <v>824</v>
      </c>
      <c r="I1030" s="190" t="s">
        <v>58</v>
      </c>
      <c r="Q1030" s="190">
        <v>2000</v>
      </c>
      <c r="U1030" s="190" t="s">
        <v>6148</v>
      </c>
      <c r="V1030" s="190" t="s">
        <v>6148</v>
      </c>
      <c r="W1030" s="190" t="s">
        <v>6148</v>
      </c>
      <c r="X1030" s="190" t="s">
        <v>6149</v>
      </c>
    </row>
    <row r="1031" spans="1:24" ht="17.25" customHeight="1" x14ac:dyDescent="0.2">
      <c r="A1031" s="190">
        <v>811714</v>
      </c>
      <c r="B1031" s="190" t="s">
        <v>5539</v>
      </c>
      <c r="C1031" s="190" t="s">
        <v>1181</v>
      </c>
      <c r="D1031" s="190" t="s">
        <v>6121</v>
      </c>
      <c r="E1031" s="190" t="s">
        <v>142</v>
      </c>
      <c r="F1031" s="193">
        <v>35822</v>
      </c>
      <c r="G1031" s="190" t="s">
        <v>922</v>
      </c>
      <c r="H1031" s="190" t="s">
        <v>824</v>
      </c>
      <c r="I1031" s="190" t="s">
        <v>58</v>
      </c>
      <c r="Q1031" s="190">
        <v>2000</v>
      </c>
      <c r="U1031" s="190" t="s">
        <v>6148</v>
      </c>
      <c r="V1031" s="190" t="s">
        <v>6148</v>
      </c>
      <c r="W1031" s="190" t="s">
        <v>6148</v>
      </c>
      <c r="X1031" s="190" t="s">
        <v>6149</v>
      </c>
    </row>
    <row r="1032" spans="1:24" ht="17.25" customHeight="1" x14ac:dyDescent="0.2">
      <c r="A1032" s="190">
        <v>811265</v>
      </c>
      <c r="B1032" s="190" t="s">
        <v>5261</v>
      </c>
      <c r="C1032" s="190" t="s">
        <v>5620</v>
      </c>
      <c r="D1032" s="190" t="s">
        <v>339</v>
      </c>
      <c r="E1032" s="190" t="s">
        <v>142</v>
      </c>
      <c r="F1032" s="193">
        <v>35823</v>
      </c>
      <c r="G1032" s="190" t="s">
        <v>244</v>
      </c>
      <c r="H1032" s="190" t="s">
        <v>824</v>
      </c>
      <c r="I1032" s="190" t="s">
        <v>58</v>
      </c>
      <c r="Q1032" s="190">
        <v>2000</v>
      </c>
      <c r="U1032" s="190" t="s">
        <v>6148</v>
      </c>
      <c r="V1032" s="190" t="s">
        <v>6148</v>
      </c>
      <c r="W1032" s="190" t="s">
        <v>6148</v>
      </c>
      <c r="X1032" s="190" t="s">
        <v>6149</v>
      </c>
    </row>
    <row r="1033" spans="1:24" ht="17.25" customHeight="1" x14ac:dyDescent="0.2">
      <c r="A1033" s="190">
        <v>807515</v>
      </c>
      <c r="B1033" s="190" t="s">
        <v>4449</v>
      </c>
      <c r="C1033" s="190" t="s">
        <v>74</v>
      </c>
      <c r="D1033" s="190" t="s">
        <v>186</v>
      </c>
      <c r="E1033" s="190" t="s">
        <v>142</v>
      </c>
      <c r="F1033" s="193">
        <v>35825</v>
      </c>
      <c r="G1033" s="190" t="s">
        <v>3503</v>
      </c>
      <c r="H1033" s="190" t="s">
        <v>824</v>
      </c>
      <c r="I1033" s="190" t="s">
        <v>58</v>
      </c>
      <c r="Q1033" s="190">
        <v>2000</v>
      </c>
      <c r="U1033" s="190" t="s">
        <v>6148</v>
      </c>
      <c r="V1033" s="190" t="s">
        <v>6148</v>
      </c>
      <c r="W1033" s="190" t="s">
        <v>6148</v>
      </c>
      <c r="X1033" s="190" t="s">
        <v>6149</v>
      </c>
    </row>
    <row r="1034" spans="1:24" ht="17.25" customHeight="1" x14ac:dyDescent="0.2">
      <c r="A1034" s="190">
        <v>807471</v>
      </c>
      <c r="B1034" s="190" t="s">
        <v>4444</v>
      </c>
      <c r="C1034" s="190" t="s">
        <v>880</v>
      </c>
      <c r="D1034" s="190" t="s">
        <v>186</v>
      </c>
      <c r="E1034" s="190" t="s">
        <v>142</v>
      </c>
      <c r="F1034" s="193">
        <v>35825</v>
      </c>
      <c r="G1034" s="190" t="s">
        <v>244</v>
      </c>
      <c r="H1034" s="190" t="s">
        <v>824</v>
      </c>
      <c r="I1034" s="190" t="s">
        <v>58</v>
      </c>
      <c r="Q1034" s="190">
        <v>2000</v>
      </c>
      <c r="U1034" s="190" t="s">
        <v>6148</v>
      </c>
      <c r="V1034" s="190" t="s">
        <v>6148</v>
      </c>
      <c r="W1034" s="190" t="s">
        <v>6148</v>
      </c>
      <c r="X1034" s="190" t="s">
        <v>6149</v>
      </c>
    </row>
    <row r="1035" spans="1:24" ht="17.25" customHeight="1" x14ac:dyDescent="0.2">
      <c r="A1035" s="190">
        <v>811285</v>
      </c>
      <c r="B1035" s="190" t="s">
        <v>5275</v>
      </c>
      <c r="C1035" s="190" t="s">
        <v>103</v>
      </c>
      <c r="D1035" s="190" t="s">
        <v>758</v>
      </c>
      <c r="E1035" s="190" t="s">
        <v>142</v>
      </c>
      <c r="F1035" s="193">
        <v>35827</v>
      </c>
      <c r="G1035" s="190" t="s">
        <v>250</v>
      </c>
      <c r="H1035" s="190" t="s">
        <v>824</v>
      </c>
      <c r="I1035" s="190" t="s">
        <v>58</v>
      </c>
      <c r="Q1035" s="190">
        <v>2000</v>
      </c>
      <c r="U1035" s="190" t="s">
        <v>6148</v>
      </c>
      <c r="V1035" s="190" t="s">
        <v>6148</v>
      </c>
      <c r="W1035" s="190" t="s">
        <v>6148</v>
      </c>
      <c r="X1035" s="190" t="s">
        <v>6149</v>
      </c>
    </row>
    <row r="1036" spans="1:24" ht="17.25" customHeight="1" x14ac:dyDescent="0.2">
      <c r="A1036" s="190">
        <v>811787</v>
      </c>
      <c r="B1036" s="190" t="s">
        <v>5587</v>
      </c>
      <c r="C1036" s="190" t="s">
        <v>97</v>
      </c>
      <c r="D1036" s="190" t="s">
        <v>789</v>
      </c>
      <c r="E1036" s="190" t="s">
        <v>142</v>
      </c>
      <c r="F1036" s="193">
        <v>35851</v>
      </c>
      <c r="G1036" s="190" t="s">
        <v>244</v>
      </c>
      <c r="H1036" s="190" t="s">
        <v>824</v>
      </c>
      <c r="I1036" s="190" t="s">
        <v>58</v>
      </c>
      <c r="Q1036" s="190">
        <v>2000</v>
      </c>
      <c r="U1036" s="190" t="s">
        <v>6148</v>
      </c>
      <c r="V1036" s="190" t="s">
        <v>6148</v>
      </c>
      <c r="W1036" s="190" t="s">
        <v>6148</v>
      </c>
      <c r="X1036" s="190" t="s">
        <v>6149</v>
      </c>
    </row>
    <row r="1037" spans="1:24" ht="17.25" customHeight="1" x14ac:dyDescent="0.2">
      <c r="A1037" s="190">
        <v>810834</v>
      </c>
      <c r="B1037" s="190" t="s">
        <v>4995</v>
      </c>
      <c r="C1037" s="190" t="s">
        <v>595</v>
      </c>
      <c r="D1037" s="190" t="s">
        <v>5956</v>
      </c>
      <c r="E1037" s="190" t="s">
        <v>142</v>
      </c>
      <c r="F1037" s="193">
        <v>35855</v>
      </c>
      <c r="G1037" s="190" t="s">
        <v>5957</v>
      </c>
      <c r="H1037" s="190" t="s">
        <v>824</v>
      </c>
      <c r="I1037" s="190" t="s">
        <v>58</v>
      </c>
      <c r="Q1037" s="190">
        <v>2000</v>
      </c>
      <c r="U1037" s="190" t="s">
        <v>6148</v>
      </c>
      <c r="V1037" s="190" t="s">
        <v>6148</v>
      </c>
      <c r="W1037" s="190" t="s">
        <v>6148</v>
      </c>
      <c r="X1037" s="190" t="s">
        <v>6149</v>
      </c>
    </row>
    <row r="1038" spans="1:24" ht="17.25" customHeight="1" x14ac:dyDescent="0.2">
      <c r="A1038" s="190">
        <v>808127</v>
      </c>
      <c r="B1038" s="190" t="s">
        <v>4517</v>
      </c>
      <c r="C1038" s="190" t="s">
        <v>454</v>
      </c>
      <c r="D1038" s="190" t="s">
        <v>199</v>
      </c>
      <c r="E1038" s="190" t="s">
        <v>142</v>
      </c>
      <c r="F1038" s="193">
        <v>35892</v>
      </c>
      <c r="G1038" s="190" t="s">
        <v>917</v>
      </c>
      <c r="H1038" s="190" t="s">
        <v>824</v>
      </c>
      <c r="I1038" s="190" t="s">
        <v>58</v>
      </c>
      <c r="Q1038" s="190">
        <v>2000</v>
      </c>
      <c r="U1038" s="190" t="s">
        <v>6148</v>
      </c>
      <c r="V1038" s="190" t="s">
        <v>6148</v>
      </c>
      <c r="W1038" s="190" t="s">
        <v>6148</v>
      </c>
      <c r="X1038" s="190" t="s">
        <v>6149</v>
      </c>
    </row>
    <row r="1039" spans="1:24" ht="17.25" customHeight="1" x14ac:dyDescent="0.2">
      <c r="A1039" s="190">
        <v>809844</v>
      </c>
      <c r="B1039" s="190" t="s">
        <v>4797</v>
      </c>
      <c r="C1039" s="190" t="s">
        <v>63</v>
      </c>
      <c r="D1039" s="190" t="s">
        <v>318</v>
      </c>
      <c r="E1039" s="190" t="s">
        <v>142</v>
      </c>
      <c r="F1039" s="193">
        <v>35907</v>
      </c>
      <c r="G1039" s="190" t="s">
        <v>827</v>
      </c>
      <c r="H1039" s="190" t="s">
        <v>824</v>
      </c>
      <c r="I1039" s="190" t="s">
        <v>58</v>
      </c>
      <c r="Q1039" s="190">
        <v>2000</v>
      </c>
      <c r="U1039" s="190" t="s">
        <v>6148</v>
      </c>
      <c r="V1039" s="190" t="s">
        <v>6148</v>
      </c>
      <c r="W1039" s="190" t="s">
        <v>6148</v>
      </c>
      <c r="X1039" s="190" t="s">
        <v>6149</v>
      </c>
    </row>
    <row r="1040" spans="1:24" ht="17.25" customHeight="1" x14ac:dyDescent="0.2">
      <c r="A1040" s="190">
        <v>807469</v>
      </c>
      <c r="B1040" s="190" t="s">
        <v>4442</v>
      </c>
      <c r="C1040" s="190" t="s">
        <v>361</v>
      </c>
      <c r="D1040" s="190" t="s">
        <v>178</v>
      </c>
      <c r="E1040" s="190" t="s">
        <v>142</v>
      </c>
      <c r="F1040" s="193">
        <v>35917</v>
      </c>
      <c r="G1040" s="190" t="s">
        <v>244</v>
      </c>
      <c r="H1040" s="190" t="s">
        <v>824</v>
      </c>
      <c r="I1040" s="190" t="s">
        <v>58</v>
      </c>
      <c r="Q1040" s="190">
        <v>2000</v>
      </c>
      <c r="U1040" s="190" t="s">
        <v>6148</v>
      </c>
      <c r="V1040" s="190" t="s">
        <v>6148</v>
      </c>
      <c r="W1040" s="190" t="s">
        <v>6148</v>
      </c>
      <c r="X1040" s="190" t="s">
        <v>6149</v>
      </c>
    </row>
    <row r="1041" spans="1:24" ht="17.25" customHeight="1" x14ac:dyDescent="0.2">
      <c r="A1041" s="190">
        <v>811687</v>
      </c>
      <c r="B1041" s="190" t="s">
        <v>5521</v>
      </c>
      <c r="C1041" s="190" t="s">
        <v>1038</v>
      </c>
      <c r="D1041" s="190" t="s">
        <v>476</v>
      </c>
      <c r="E1041" s="190" t="s">
        <v>142</v>
      </c>
      <c r="F1041" s="193">
        <v>35922</v>
      </c>
      <c r="G1041" s="190" t="s">
        <v>244</v>
      </c>
      <c r="H1041" s="190" t="s">
        <v>824</v>
      </c>
      <c r="I1041" s="190" t="s">
        <v>58</v>
      </c>
      <c r="Q1041" s="190">
        <v>2000</v>
      </c>
      <c r="U1041" s="190" t="s">
        <v>6148</v>
      </c>
      <c r="V1041" s="190" t="s">
        <v>6148</v>
      </c>
      <c r="W1041" s="190" t="s">
        <v>6148</v>
      </c>
      <c r="X1041" s="190" t="s">
        <v>6149</v>
      </c>
    </row>
    <row r="1042" spans="1:24" ht="17.25" customHeight="1" x14ac:dyDescent="0.2">
      <c r="A1042" s="190">
        <v>807353</v>
      </c>
      <c r="B1042" s="190" t="s">
        <v>4429</v>
      </c>
      <c r="C1042" s="190" t="s">
        <v>104</v>
      </c>
      <c r="D1042" s="190" t="s">
        <v>3578</v>
      </c>
      <c r="E1042" s="190" t="s">
        <v>142</v>
      </c>
      <c r="F1042" s="193">
        <v>35971</v>
      </c>
      <c r="G1042" s="190" t="s">
        <v>244</v>
      </c>
      <c r="H1042" s="190" t="s">
        <v>824</v>
      </c>
      <c r="I1042" s="190" t="s">
        <v>58</v>
      </c>
      <c r="Q1042" s="190">
        <v>2000</v>
      </c>
      <c r="U1042" s="190" t="s">
        <v>6148</v>
      </c>
      <c r="V1042" s="190" t="s">
        <v>6148</v>
      </c>
      <c r="W1042" s="190" t="s">
        <v>6148</v>
      </c>
      <c r="X1042" s="190" t="s">
        <v>6149</v>
      </c>
    </row>
    <row r="1043" spans="1:24" ht="17.25" customHeight="1" x14ac:dyDescent="0.2">
      <c r="A1043" s="190">
        <v>811549</v>
      </c>
      <c r="B1043" s="190" t="s">
        <v>5430</v>
      </c>
      <c r="C1043" s="190" t="s">
        <v>63</v>
      </c>
      <c r="D1043" s="190" t="s">
        <v>339</v>
      </c>
      <c r="E1043" s="190" t="s">
        <v>142</v>
      </c>
      <c r="F1043" s="193">
        <v>35982</v>
      </c>
      <c r="G1043" s="190" t="s">
        <v>244</v>
      </c>
      <c r="H1043" s="190" t="s">
        <v>824</v>
      </c>
      <c r="I1043" s="190" t="s">
        <v>58</v>
      </c>
      <c r="Q1043" s="190">
        <v>2000</v>
      </c>
      <c r="U1043" s="190" t="s">
        <v>6148</v>
      </c>
      <c r="V1043" s="190" t="s">
        <v>6148</v>
      </c>
      <c r="W1043" s="190" t="s">
        <v>6148</v>
      </c>
      <c r="X1043" s="190" t="s">
        <v>6149</v>
      </c>
    </row>
    <row r="1044" spans="1:24" ht="17.25" customHeight="1" x14ac:dyDescent="0.2">
      <c r="A1044" s="190">
        <v>809555</v>
      </c>
      <c r="B1044" s="190" t="s">
        <v>4746</v>
      </c>
      <c r="C1044" s="190" t="s">
        <v>496</v>
      </c>
      <c r="D1044" s="190" t="s">
        <v>448</v>
      </c>
      <c r="E1044" s="190" t="s">
        <v>142</v>
      </c>
      <c r="F1044" s="193">
        <v>35986</v>
      </c>
      <c r="G1044" s="190" t="s">
        <v>5891</v>
      </c>
      <c r="H1044" s="190" t="s">
        <v>824</v>
      </c>
      <c r="I1044" s="190" t="s">
        <v>58</v>
      </c>
      <c r="Q1044" s="190">
        <v>2000</v>
      </c>
      <c r="U1044" s="190" t="s">
        <v>6148</v>
      </c>
      <c r="V1044" s="190" t="s">
        <v>6148</v>
      </c>
      <c r="W1044" s="190" t="s">
        <v>6148</v>
      </c>
      <c r="X1044" s="190" t="s">
        <v>6149</v>
      </c>
    </row>
    <row r="1045" spans="1:24" ht="17.25" customHeight="1" x14ac:dyDescent="0.2">
      <c r="A1045" s="190">
        <v>809959</v>
      </c>
      <c r="B1045" s="190" t="s">
        <v>4819</v>
      </c>
      <c r="C1045" s="190" t="s">
        <v>354</v>
      </c>
      <c r="D1045" s="190" t="s">
        <v>167</v>
      </c>
      <c r="E1045" s="190" t="s">
        <v>142</v>
      </c>
      <c r="F1045" s="193">
        <v>36000</v>
      </c>
      <c r="G1045" s="190" t="s">
        <v>244</v>
      </c>
      <c r="H1045" s="190" t="s">
        <v>824</v>
      </c>
      <c r="I1045" s="190" t="s">
        <v>58</v>
      </c>
      <c r="Q1045" s="190">
        <v>2000</v>
      </c>
      <c r="U1045" s="190" t="s">
        <v>6148</v>
      </c>
      <c r="V1045" s="190" t="s">
        <v>6148</v>
      </c>
      <c r="W1045" s="190" t="s">
        <v>6148</v>
      </c>
      <c r="X1045" s="190" t="s">
        <v>6149</v>
      </c>
    </row>
    <row r="1046" spans="1:24" ht="17.25" customHeight="1" x14ac:dyDescent="0.2">
      <c r="A1046" s="190">
        <v>811949</v>
      </c>
      <c r="B1046" s="190" t="s">
        <v>1407</v>
      </c>
      <c r="C1046" s="190" t="s">
        <v>403</v>
      </c>
      <c r="D1046" s="190" t="s">
        <v>324</v>
      </c>
      <c r="E1046" s="190" t="s">
        <v>142</v>
      </c>
      <c r="F1046" s="193">
        <v>36041</v>
      </c>
      <c r="G1046" s="190" t="s">
        <v>254</v>
      </c>
      <c r="H1046" s="190" t="s">
        <v>824</v>
      </c>
      <c r="I1046" s="190" t="s">
        <v>58</v>
      </c>
      <c r="Q1046" s="190">
        <v>2000</v>
      </c>
      <c r="U1046" s="190" t="s">
        <v>6148</v>
      </c>
      <c r="V1046" s="190" t="s">
        <v>6148</v>
      </c>
      <c r="W1046" s="190" t="s">
        <v>6148</v>
      </c>
      <c r="X1046" s="190" t="s">
        <v>6149</v>
      </c>
    </row>
    <row r="1047" spans="1:24" ht="17.25" customHeight="1" x14ac:dyDescent="0.2">
      <c r="A1047" s="190">
        <v>807832</v>
      </c>
      <c r="B1047" s="190" t="s">
        <v>4482</v>
      </c>
      <c r="C1047" s="190" t="s">
        <v>75</v>
      </c>
      <c r="D1047" s="190" t="s">
        <v>222</v>
      </c>
      <c r="E1047" s="190" t="s">
        <v>142</v>
      </c>
      <c r="F1047" s="193">
        <v>36078</v>
      </c>
      <c r="G1047" s="190" t="s">
        <v>1106</v>
      </c>
      <c r="H1047" s="190" t="s">
        <v>824</v>
      </c>
      <c r="I1047" s="190" t="s">
        <v>58</v>
      </c>
      <c r="Q1047" s="190">
        <v>2000</v>
      </c>
      <c r="U1047" s="190" t="s">
        <v>6148</v>
      </c>
      <c r="V1047" s="190" t="s">
        <v>6148</v>
      </c>
      <c r="W1047" s="190" t="s">
        <v>6148</v>
      </c>
      <c r="X1047" s="190" t="s">
        <v>6149</v>
      </c>
    </row>
    <row r="1048" spans="1:24" ht="17.25" customHeight="1" x14ac:dyDescent="0.2">
      <c r="A1048" s="190">
        <v>809967</v>
      </c>
      <c r="B1048" s="190" t="s">
        <v>1291</v>
      </c>
      <c r="C1048" s="190" t="s">
        <v>57</v>
      </c>
      <c r="D1048" s="190" t="s">
        <v>158</v>
      </c>
      <c r="E1048" s="190" t="s">
        <v>142</v>
      </c>
      <c r="F1048" s="193">
        <v>36091</v>
      </c>
      <c r="G1048" s="190" t="s">
        <v>863</v>
      </c>
      <c r="H1048" s="190" t="s">
        <v>824</v>
      </c>
      <c r="I1048" s="190" t="s">
        <v>58</v>
      </c>
      <c r="Q1048" s="190">
        <v>2000</v>
      </c>
      <c r="U1048" s="190" t="s">
        <v>6148</v>
      </c>
      <c r="V1048" s="190" t="s">
        <v>6148</v>
      </c>
      <c r="W1048" s="190" t="s">
        <v>6148</v>
      </c>
      <c r="X1048" s="190" t="s">
        <v>6149</v>
      </c>
    </row>
    <row r="1049" spans="1:24" ht="17.25" customHeight="1" x14ac:dyDescent="0.2">
      <c r="A1049" s="190">
        <v>811516</v>
      </c>
      <c r="B1049" s="190" t="s">
        <v>5411</v>
      </c>
      <c r="C1049" s="190" t="s">
        <v>124</v>
      </c>
      <c r="D1049" s="190" t="s">
        <v>216</v>
      </c>
      <c r="E1049" s="190" t="s">
        <v>142</v>
      </c>
      <c r="F1049" s="193">
        <v>36106</v>
      </c>
      <c r="G1049" s="190" t="s">
        <v>244</v>
      </c>
      <c r="H1049" s="190" t="s">
        <v>824</v>
      </c>
      <c r="I1049" s="190" t="s">
        <v>58</v>
      </c>
      <c r="Q1049" s="190">
        <v>2000</v>
      </c>
      <c r="U1049" s="190" t="s">
        <v>6148</v>
      </c>
      <c r="V1049" s="190" t="s">
        <v>6148</v>
      </c>
      <c r="W1049" s="190" t="s">
        <v>6148</v>
      </c>
      <c r="X1049" s="190" t="s">
        <v>6149</v>
      </c>
    </row>
    <row r="1050" spans="1:24" ht="17.25" customHeight="1" x14ac:dyDescent="0.2">
      <c r="A1050" s="190">
        <v>811484</v>
      </c>
      <c r="B1050" s="190" t="s">
        <v>5393</v>
      </c>
      <c r="C1050" s="190" t="s">
        <v>6078</v>
      </c>
      <c r="D1050" s="190" t="s">
        <v>6079</v>
      </c>
      <c r="E1050" s="190" t="s">
        <v>142</v>
      </c>
      <c r="F1050" s="193">
        <v>36161</v>
      </c>
      <c r="G1050" s="190" t="s">
        <v>6080</v>
      </c>
      <c r="H1050" s="190" t="s">
        <v>824</v>
      </c>
      <c r="I1050" s="190" t="s">
        <v>58</v>
      </c>
      <c r="Q1050" s="190">
        <v>2000</v>
      </c>
      <c r="U1050" s="190" t="s">
        <v>6148</v>
      </c>
      <c r="V1050" s="190" t="s">
        <v>6148</v>
      </c>
      <c r="W1050" s="190" t="s">
        <v>6148</v>
      </c>
      <c r="X1050" s="190" t="s">
        <v>6149</v>
      </c>
    </row>
    <row r="1051" spans="1:24" ht="17.25" customHeight="1" x14ac:dyDescent="0.2">
      <c r="A1051" s="190">
        <v>809314</v>
      </c>
      <c r="B1051" s="190" t="s">
        <v>4700</v>
      </c>
      <c r="C1051" s="190" t="s">
        <v>3959</v>
      </c>
      <c r="D1051" s="190" t="s">
        <v>158</v>
      </c>
      <c r="E1051" s="190" t="s">
        <v>142</v>
      </c>
      <c r="F1051" s="193">
        <v>36161</v>
      </c>
      <c r="G1051" s="190" t="s">
        <v>870</v>
      </c>
      <c r="H1051" s="190" t="s">
        <v>824</v>
      </c>
      <c r="I1051" s="190" t="s">
        <v>58</v>
      </c>
      <c r="Q1051" s="190">
        <v>2000</v>
      </c>
      <c r="U1051" s="190" t="s">
        <v>6148</v>
      </c>
      <c r="V1051" s="190" t="s">
        <v>6148</v>
      </c>
      <c r="W1051" s="190" t="s">
        <v>6148</v>
      </c>
      <c r="X1051" s="190" t="s">
        <v>6149</v>
      </c>
    </row>
    <row r="1052" spans="1:24" ht="17.25" customHeight="1" x14ac:dyDescent="0.2">
      <c r="A1052" s="190">
        <v>811526</v>
      </c>
      <c r="B1052" s="190" t="s">
        <v>5419</v>
      </c>
      <c r="C1052" s="190" t="s">
        <v>118</v>
      </c>
      <c r="D1052" s="190" t="s">
        <v>131</v>
      </c>
      <c r="E1052" s="190" t="s">
        <v>142</v>
      </c>
      <c r="F1052" s="193">
        <v>36161</v>
      </c>
      <c r="G1052" s="190" t="s">
        <v>246</v>
      </c>
      <c r="H1052" s="190" t="s">
        <v>824</v>
      </c>
      <c r="I1052" s="190" t="s">
        <v>58</v>
      </c>
      <c r="Q1052" s="190">
        <v>2000</v>
      </c>
      <c r="U1052" s="190" t="s">
        <v>6148</v>
      </c>
      <c r="V1052" s="190" t="s">
        <v>6148</v>
      </c>
      <c r="W1052" s="190" t="s">
        <v>6148</v>
      </c>
      <c r="X1052" s="190" t="s">
        <v>6149</v>
      </c>
    </row>
    <row r="1053" spans="1:24" ht="17.25" customHeight="1" x14ac:dyDescent="0.2">
      <c r="A1053" s="190">
        <v>810151</v>
      </c>
      <c r="B1053" s="190" t="s">
        <v>4870</v>
      </c>
      <c r="C1053" s="190" t="s">
        <v>115</v>
      </c>
      <c r="D1053" s="190" t="s">
        <v>3614</v>
      </c>
      <c r="E1053" s="190" t="s">
        <v>142</v>
      </c>
      <c r="F1053" s="193">
        <v>36161</v>
      </c>
      <c r="G1053" s="190" t="s">
        <v>244</v>
      </c>
      <c r="H1053" s="190" t="s">
        <v>824</v>
      </c>
      <c r="I1053" s="190" t="s">
        <v>58</v>
      </c>
      <c r="Q1053" s="190">
        <v>2000</v>
      </c>
      <c r="U1053" s="190" t="s">
        <v>6148</v>
      </c>
      <c r="V1053" s="190" t="s">
        <v>6148</v>
      </c>
      <c r="W1053" s="190" t="s">
        <v>6148</v>
      </c>
      <c r="X1053" s="190" t="s">
        <v>6149</v>
      </c>
    </row>
    <row r="1054" spans="1:24" ht="17.25" customHeight="1" x14ac:dyDescent="0.2">
      <c r="A1054" s="190">
        <v>810897</v>
      </c>
      <c r="B1054" s="190" t="s">
        <v>5032</v>
      </c>
      <c r="C1054" s="190" t="s">
        <v>83</v>
      </c>
      <c r="D1054" s="190" t="s">
        <v>476</v>
      </c>
      <c r="E1054" s="190" t="s">
        <v>142</v>
      </c>
      <c r="F1054" s="193">
        <v>36161</v>
      </c>
      <c r="G1054" s="190" t="s">
        <v>827</v>
      </c>
      <c r="H1054" s="190" t="s">
        <v>824</v>
      </c>
      <c r="I1054" s="190" t="s">
        <v>58</v>
      </c>
      <c r="Q1054" s="190">
        <v>2000</v>
      </c>
      <c r="U1054" s="190" t="s">
        <v>6148</v>
      </c>
      <c r="V1054" s="190" t="s">
        <v>6148</v>
      </c>
      <c r="W1054" s="190" t="s">
        <v>6148</v>
      </c>
      <c r="X1054" s="190" t="s">
        <v>6149</v>
      </c>
    </row>
    <row r="1055" spans="1:24" ht="17.25" customHeight="1" x14ac:dyDescent="0.2">
      <c r="A1055" s="190">
        <v>810600</v>
      </c>
      <c r="B1055" s="190" t="s">
        <v>4963</v>
      </c>
      <c r="C1055" s="190" t="s">
        <v>63</v>
      </c>
      <c r="D1055" s="190" t="s">
        <v>196</v>
      </c>
      <c r="E1055" s="190" t="s">
        <v>142</v>
      </c>
      <c r="F1055" s="193">
        <v>36162</v>
      </c>
      <c r="G1055" s="190" t="s">
        <v>1232</v>
      </c>
      <c r="H1055" s="190" t="s">
        <v>824</v>
      </c>
      <c r="I1055" s="190" t="s">
        <v>58</v>
      </c>
      <c r="Q1055" s="190">
        <v>2000</v>
      </c>
      <c r="U1055" s="190" t="s">
        <v>6148</v>
      </c>
      <c r="V1055" s="190" t="s">
        <v>6148</v>
      </c>
      <c r="W1055" s="190" t="s">
        <v>6148</v>
      </c>
      <c r="X1055" s="190" t="s">
        <v>6149</v>
      </c>
    </row>
    <row r="1056" spans="1:24" ht="17.25" customHeight="1" x14ac:dyDescent="0.2">
      <c r="A1056" s="190">
        <v>811029</v>
      </c>
      <c r="B1056" s="190" t="s">
        <v>5120</v>
      </c>
      <c r="C1056" s="190" t="s">
        <v>65</v>
      </c>
      <c r="D1056" s="190" t="s">
        <v>642</v>
      </c>
      <c r="E1056" s="190" t="s">
        <v>142</v>
      </c>
      <c r="F1056" s="193">
        <v>36185</v>
      </c>
      <c r="G1056" s="190" t="s">
        <v>831</v>
      </c>
      <c r="H1056" s="190" t="s">
        <v>824</v>
      </c>
      <c r="I1056" s="190" t="s">
        <v>58</v>
      </c>
      <c r="Q1056" s="190">
        <v>2000</v>
      </c>
      <c r="U1056" s="190" t="s">
        <v>6148</v>
      </c>
      <c r="V1056" s="190" t="s">
        <v>6148</v>
      </c>
      <c r="W1056" s="190" t="s">
        <v>6148</v>
      </c>
      <c r="X1056" s="190" t="s">
        <v>6149</v>
      </c>
    </row>
    <row r="1057" spans="1:24" ht="17.25" customHeight="1" x14ac:dyDescent="0.2">
      <c r="A1057" s="190">
        <v>811502</v>
      </c>
      <c r="B1057" s="190" t="s">
        <v>5405</v>
      </c>
      <c r="C1057" s="190" t="s">
        <v>373</v>
      </c>
      <c r="D1057" s="190" t="s">
        <v>3334</v>
      </c>
      <c r="E1057" s="190" t="s">
        <v>142</v>
      </c>
      <c r="F1057" s="193">
        <v>36192</v>
      </c>
      <c r="G1057" s="190" t="s">
        <v>244</v>
      </c>
      <c r="H1057" s="190" t="s">
        <v>824</v>
      </c>
      <c r="I1057" s="190" t="s">
        <v>58</v>
      </c>
      <c r="Q1057" s="190">
        <v>2000</v>
      </c>
      <c r="U1057" s="190" t="s">
        <v>6148</v>
      </c>
      <c r="V1057" s="190" t="s">
        <v>6148</v>
      </c>
      <c r="W1057" s="190" t="s">
        <v>6148</v>
      </c>
      <c r="X1057" s="190" t="s">
        <v>6149</v>
      </c>
    </row>
    <row r="1058" spans="1:24" ht="17.25" customHeight="1" x14ac:dyDescent="0.2">
      <c r="A1058" s="190">
        <v>811016</v>
      </c>
      <c r="B1058" s="190" t="s">
        <v>5111</v>
      </c>
      <c r="C1058" s="190" t="s">
        <v>66</v>
      </c>
      <c r="D1058" s="190" t="s">
        <v>158</v>
      </c>
      <c r="E1058" s="190" t="s">
        <v>142</v>
      </c>
      <c r="F1058" s="193">
        <v>36192</v>
      </c>
      <c r="G1058" s="190" t="s">
        <v>1174</v>
      </c>
      <c r="H1058" s="190" t="s">
        <v>824</v>
      </c>
      <c r="I1058" s="190" t="s">
        <v>58</v>
      </c>
      <c r="Q1058" s="190">
        <v>2000</v>
      </c>
      <c r="U1058" s="190" t="s">
        <v>6148</v>
      </c>
      <c r="V1058" s="190" t="s">
        <v>6148</v>
      </c>
      <c r="W1058" s="190" t="s">
        <v>6148</v>
      </c>
      <c r="X1058" s="190" t="s">
        <v>6149</v>
      </c>
    </row>
    <row r="1059" spans="1:24" ht="17.25" customHeight="1" x14ac:dyDescent="0.2">
      <c r="A1059" s="190">
        <v>808439</v>
      </c>
      <c r="B1059" s="190" t="s">
        <v>584</v>
      </c>
      <c r="C1059" s="190" t="s">
        <v>65</v>
      </c>
      <c r="D1059" s="190" t="s">
        <v>309</v>
      </c>
      <c r="E1059" s="190" t="s">
        <v>142</v>
      </c>
      <c r="F1059" s="193">
        <v>36221</v>
      </c>
      <c r="G1059" s="190" t="s">
        <v>253</v>
      </c>
      <c r="H1059" s="190" t="s">
        <v>824</v>
      </c>
      <c r="I1059" s="190" t="s">
        <v>58</v>
      </c>
      <c r="Q1059" s="190">
        <v>2000</v>
      </c>
      <c r="U1059" s="190" t="s">
        <v>6148</v>
      </c>
      <c r="V1059" s="190" t="s">
        <v>6148</v>
      </c>
      <c r="W1059" s="190" t="s">
        <v>6148</v>
      </c>
      <c r="X1059" s="190" t="s">
        <v>6149</v>
      </c>
    </row>
    <row r="1060" spans="1:24" ht="17.25" customHeight="1" x14ac:dyDescent="0.2">
      <c r="A1060" s="190">
        <v>809987</v>
      </c>
      <c r="B1060" s="190" t="s">
        <v>4829</v>
      </c>
      <c r="C1060" s="190" t="s">
        <v>973</v>
      </c>
      <c r="D1060" s="190" t="s">
        <v>331</v>
      </c>
      <c r="E1060" s="190" t="s">
        <v>142</v>
      </c>
      <c r="F1060" s="193">
        <v>36258</v>
      </c>
      <c r="G1060" s="190" t="s">
        <v>249</v>
      </c>
      <c r="H1060" s="190" t="s">
        <v>824</v>
      </c>
      <c r="I1060" s="190" t="s">
        <v>58</v>
      </c>
      <c r="Q1060" s="190">
        <v>2000</v>
      </c>
      <c r="U1060" s="190" t="s">
        <v>6148</v>
      </c>
      <c r="V1060" s="190" t="s">
        <v>6148</v>
      </c>
      <c r="W1060" s="190" t="s">
        <v>6148</v>
      </c>
      <c r="X1060" s="190" t="s">
        <v>6149</v>
      </c>
    </row>
    <row r="1061" spans="1:24" ht="17.25" customHeight="1" x14ac:dyDescent="0.2">
      <c r="A1061" s="190">
        <v>810240</v>
      </c>
      <c r="B1061" s="190" t="s">
        <v>4894</v>
      </c>
      <c r="C1061" s="190" t="s">
        <v>136</v>
      </c>
      <c r="D1061" s="190" t="s">
        <v>187</v>
      </c>
      <c r="E1061" s="190" t="s">
        <v>142</v>
      </c>
      <c r="F1061" s="193">
        <v>36281</v>
      </c>
      <c r="G1061" s="190" t="s">
        <v>244</v>
      </c>
      <c r="H1061" s="190" t="s">
        <v>824</v>
      </c>
      <c r="I1061" s="190" t="s">
        <v>58</v>
      </c>
      <c r="Q1061" s="190">
        <v>2000</v>
      </c>
      <c r="U1061" s="190" t="s">
        <v>6148</v>
      </c>
      <c r="V1061" s="190" t="s">
        <v>6148</v>
      </c>
      <c r="W1061" s="190" t="s">
        <v>6148</v>
      </c>
      <c r="X1061" s="190" t="s">
        <v>6149</v>
      </c>
    </row>
    <row r="1062" spans="1:24" ht="17.25" customHeight="1" x14ac:dyDescent="0.2">
      <c r="A1062" s="190">
        <v>807377</v>
      </c>
      <c r="B1062" s="190" t="s">
        <v>4430</v>
      </c>
      <c r="C1062" s="190" t="s">
        <v>83</v>
      </c>
      <c r="D1062" s="190" t="s">
        <v>196</v>
      </c>
      <c r="E1062" s="190" t="s">
        <v>142</v>
      </c>
      <c r="F1062" s="193">
        <v>36281</v>
      </c>
      <c r="G1062" s="190" t="s">
        <v>931</v>
      </c>
      <c r="H1062" s="190" t="s">
        <v>824</v>
      </c>
      <c r="I1062" s="190" t="s">
        <v>58</v>
      </c>
      <c r="Q1062" s="190">
        <v>2000</v>
      </c>
      <c r="U1062" s="190" t="s">
        <v>6148</v>
      </c>
      <c r="V1062" s="190" t="s">
        <v>6148</v>
      </c>
      <c r="W1062" s="190" t="s">
        <v>6148</v>
      </c>
      <c r="X1062" s="190" t="s">
        <v>6149</v>
      </c>
    </row>
    <row r="1063" spans="1:24" ht="17.25" customHeight="1" x14ac:dyDescent="0.2">
      <c r="A1063" s="190">
        <v>810589</v>
      </c>
      <c r="B1063" s="190" t="s">
        <v>4960</v>
      </c>
      <c r="C1063" s="190" t="s">
        <v>5688</v>
      </c>
      <c r="D1063" s="190" t="s">
        <v>212</v>
      </c>
      <c r="E1063" s="190" t="s">
        <v>142</v>
      </c>
      <c r="F1063" s="193">
        <v>36340</v>
      </c>
      <c r="G1063" s="190" t="s">
        <v>827</v>
      </c>
      <c r="H1063" s="190" t="s">
        <v>824</v>
      </c>
      <c r="I1063" s="190" t="s">
        <v>58</v>
      </c>
      <c r="Q1063" s="190">
        <v>2000</v>
      </c>
      <c r="U1063" s="190" t="s">
        <v>6148</v>
      </c>
      <c r="V1063" s="190" t="s">
        <v>6148</v>
      </c>
      <c r="W1063" s="190" t="s">
        <v>6148</v>
      </c>
      <c r="X1063" s="190" t="s">
        <v>6149</v>
      </c>
    </row>
    <row r="1064" spans="1:24" ht="17.25" customHeight="1" x14ac:dyDescent="0.2">
      <c r="A1064" s="190">
        <v>810145</v>
      </c>
      <c r="B1064" s="190" t="s">
        <v>4869</v>
      </c>
      <c r="C1064" s="190" t="s">
        <v>68</v>
      </c>
      <c r="D1064" s="190" t="s">
        <v>505</v>
      </c>
      <c r="E1064" s="190" t="s">
        <v>142</v>
      </c>
      <c r="F1064" s="193">
        <v>36354</v>
      </c>
      <c r="G1064" s="190" t="s">
        <v>1268</v>
      </c>
      <c r="H1064" s="190" t="s">
        <v>824</v>
      </c>
      <c r="I1064" s="190" t="s">
        <v>58</v>
      </c>
      <c r="Q1064" s="190">
        <v>2000</v>
      </c>
      <c r="U1064" s="190" t="s">
        <v>6148</v>
      </c>
      <c r="V1064" s="190" t="s">
        <v>6148</v>
      </c>
      <c r="W1064" s="190" t="s">
        <v>6148</v>
      </c>
      <c r="X1064" s="190" t="s">
        <v>6149</v>
      </c>
    </row>
    <row r="1065" spans="1:24" ht="17.25" customHeight="1" x14ac:dyDescent="0.2">
      <c r="A1065" s="190">
        <v>809713</v>
      </c>
      <c r="B1065" s="190" t="s">
        <v>4774</v>
      </c>
      <c r="C1065" s="190" t="s">
        <v>63</v>
      </c>
      <c r="D1065" s="190" t="s">
        <v>644</v>
      </c>
      <c r="E1065" s="190" t="s">
        <v>142</v>
      </c>
      <c r="F1065" s="193">
        <v>36387</v>
      </c>
      <c r="G1065" s="190" t="s">
        <v>921</v>
      </c>
      <c r="H1065" s="190" t="s">
        <v>824</v>
      </c>
      <c r="I1065" s="190" t="s">
        <v>58</v>
      </c>
      <c r="Q1065" s="190">
        <v>2000</v>
      </c>
      <c r="U1065" s="190" t="s">
        <v>6148</v>
      </c>
      <c r="V1065" s="190" t="s">
        <v>6148</v>
      </c>
      <c r="W1065" s="190" t="s">
        <v>6148</v>
      </c>
      <c r="X1065" s="190" t="s">
        <v>6149</v>
      </c>
    </row>
    <row r="1066" spans="1:24" ht="17.25" customHeight="1" x14ac:dyDescent="0.2">
      <c r="A1066" s="190">
        <v>810448</v>
      </c>
      <c r="B1066" s="190" t="s">
        <v>4938</v>
      </c>
      <c r="C1066" s="190" t="s">
        <v>61</v>
      </c>
      <c r="D1066" s="190" t="s">
        <v>755</v>
      </c>
      <c r="E1066" s="190" t="s">
        <v>142</v>
      </c>
      <c r="F1066" s="193">
        <v>36397</v>
      </c>
      <c r="G1066" s="190" t="s">
        <v>244</v>
      </c>
      <c r="H1066" s="190" t="s">
        <v>824</v>
      </c>
      <c r="I1066" s="190" t="s">
        <v>58</v>
      </c>
      <c r="Q1066" s="190">
        <v>2000</v>
      </c>
      <c r="U1066" s="190" t="s">
        <v>6148</v>
      </c>
      <c r="V1066" s="190" t="s">
        <v>6148</v>
      </c>
      <c r="W1066" s="190" t="s">
        <v>6148</v>
      </c>
      <c r="X1066" s="190" t="s">
        <v>6149</v>
      </c>
    </row>
    <row r="1067" spans="1:24" ht="17.25" customHeight="1" x14ac:dyDescent="0.2">
      <c r="A1067" s="190">
        <v>808579</v>
      </c>
      <c r="B1067" s="190" t="s">
        <v>4588</v>
      </c>
      <c r="C1067" s="190" t="s">
        <v>5843</v>
      </c>
      <c r="D1067" s="190" t="s">
        <v>566</v>
      </c>
      <c r="E1067" s="190" t="s">
        <v>142</v>
      </c>
      <c r="F1067" s="193">
        <v>36404</v>
      </c>
      <c r="G1067" s="190" t="s">
        <v>244</v>
      </c>
      <c r="H1067" s="190" t="s">
        <v>824</v>
      </c>
      <c r="I1067" s="190" t="s">
        <v>58</v>
      </c>
      <c r="Q1067" s="190">
        <v>2000</v>
      </c>
      <c r="U1067" s="190" t="s">
        <v>6148</v>
      </c>
      <c r="V1067" s="190" t="s">
        <v>6148</v>
      </c>
      <c r="W1067" s="190" t="s">
        <v>6148</v>
      </c>
      <c r="X1067" s="190" t="s">
        <v>6149</v>
      </c>
    </row>
    <row r="1068" spans="1:24" ht="17.25" customHeight="1" x14ac:dyDescent="0.2">
      <c r="A1068" s="190">
        <v>810590</v>
      </c>
      <c r="B1068" s="190" t="s">
        <v>4961</v>
      </c>
      <c r="C1068" s="190" t="s">
        <v>64</v>
      </c>
      <c r="D1068" s="190" t="s">
        <v>329</v>
      </c>
      <c r="E1068" s="190" t="s">
        <v>142</v>
      </c>
      <c r="F1068" s="193">
        <v>36528</v>
      </c>
      <c r="G1068" s="190" t="s">
        <v>244</v>
      </c>
      <c r="H1068" s="190" t="s">
        <v>824</v>
      </c>
      <c r="I1068" s="190" t="s">
        <v>58</v>
      </c>
      <c r="Q1068" s="190">
        <v>2000</v>
      </c>
      <c r="U1068" s="190" t="s">
        <v>6148</v>
      </c>
      <c r="V1068" s="190" t="s">
        <v>6148</v>
      </c>
      <c r="W1068" s="190" t="s">
        <v>6148</v>
      </c>
      <c r="X1068" s="190" t="s">
        <v>6149</v>
      </c>
    </row>
    <row r="1069" spans="1:24" ht="17.25" customHeight="1" x14ac:dyDescent="0.2">
      <c r="A1069" s="190">
        <v>808817</v>
      </c>
      <c r="B1069" s="190" t="s">
        <v>4620</v>
      </c>
      <c r="C1069" s="190" t="s">
        <v>401</v>
      </c>
      <c r="D1069" s="190" t="s">
        <v>215</v>
      </c>
      <c r="E1069" s="190" t="s">
        <v>142</v>
      </c>
      <c r="F1069" s="193">
        <v>36532</v>
      </c>
      <c r="G1069" s="190" t="s">
        <v>244</v>
      </c>
      <c r="H1069" s="190" t="s">
        <v>824</v>
      </c>
      <c r="I1069" s="190" t="s">
        <v>58</v>
      </c>
      <c r="Q1069" s="190">
        <v>2000</v>
      </c>
      <c r="U1069" s="190" t="s">
        <v>6148</v>
      </c>
      <c r="V1069" s="190" t="s">
        <v>6148</v>
      </c>
      <c r="W1069" s="190" t="s">
        <v>6148</v>
      </c>
      <c r="X1069" s="190" t="s">
        <v>6149</v>
      </c>
    </row>
    <row r="1070" spans="1:24" ht="17.25" customHeight="1" x14ac:dyDescent="0.2">
      <c r="A1070" s="190">
        <v>810008</v>
      </c>
      <c r="B1070" s="190" t="s">
        <v>4831</v>
      </c>
      <c r="C1070" s="190" t="s">
        <v>765</v>
      </c>
      <c r="D1070" s="190" t="s">
        <v>485</v>
      </c>
      <c r="E1070" s="190" t="s">
        <v>142</v>
      </c>
      <c r="F1070" s="193">
        <v>36586</v>
      </c>
      <c r="G1070" s="190" t="s">
        <v>1233</v>
      </c>
      <c r="H1070" s="190" t="s">
        <v>824</v>
      </c>
      <c r="I1070" s="190" t="s">
        <v>58</v>
      </c>
      <c r="Q1070" s="190">
        <v>2000</v>
      </c>
      <c r="U1070" s="190" t="s">
        <v>6148</v>
      </c>
      <c r="V1070" s="190" t="s">
        <v>6148</v>
      </c>
      <c r="W1070" s="190" t="s">
        <v>6148</v>
      </c>
      <c r="X1070" s="190" t="s">
        <v>6149</v>
      </c>
    </row>
    <row r="1071" spans="1:24" ht="17.25" customHeight="1" x14ac:dyDescent="0.2">
      <c r="A1071" s="190">
        <v>808574</v>
      </c>
      <c r="B1071" s="190" t="s">
        <v>4585</v>
      </c>
      <c r="C1071" s="190" t="s">
        <v>313</v>
      </c>
      <c r="D1071" s="190" t="s">
        <v>5842</v>
      </c>
      <c r="E1071" s="190" t="s">
        <v>142</v>
      </c>
      <c r="F1071" s="193">
        <v>36800</v>
      </c>
      <c r="G1071" s="190" t="s">
        <v>244</v>
      </c>
      <c r="H1071" s="190" t="s">
        <v>824</v>
      </c>
      <c r="I1071" s="190" t="s">
        <v>58</v>
      </c>
      <c r="Q1071" s="190">
        <v>2000</v>
      </c>
      <c r="U1071" s="190" t="s">
        <v>6148</v>
      </c>
      <c r="V1071" s="190" t="s">
        <v>6148</v>
      </c>
      <c r="W1071" s="190" t="s">
        <v>6148</v>
      </c>
      <c r="X1071" s="190" t="s">
        <v>6149</v>
      </c>
    </row>
    <row r="1072" spans="1:24" ht="17.25" customHeight="1" x14ac:dyDescent="0.2">
      <c r="A1072" s="190">
        <v>807273</v>
      </c>
      <c r="B1072" s="190" t="s">
        <v>4420</v>
      </c>
      <c r="C1072" s="190" t="s">
        <v>95</v>
      </c>
      <c r="D1072" s="190" t="s">
        <v>413</v>
      </c>
      <c r="E1072" s="190" t="s">
        <v>142</v>
      </c>
      <c r="G1072" s="190" t="s">
        <v>247</v>
      </c>
      <c r="H1072" s="190" t="s">
        <v>824</v>
      </c>
      <c r="I1072" s="190" t="s">
        <v>58</v>
      </c>
      <c r="Q1072" s="190">
        <v>2000</v>
      </c>
      <c r="U1072" s="190" t="s">
        <v>6148</v>
      </c>
      <c r="V1072" s="190" t="s">
        <v>6148</v>
      </c>
      <c r="W1072" s="190" t="s">
        <v>6148</v>
      </c>
      <c r="X1072" s="190" t="s">
        <v>6149</v>
      </c>
    </row>
    <row r="1073" spans="1:24" ht="17.25" customHeight="1" x14ac:dyDescent="0.2">
      <c r="A1073" s="190">
        <v>808416</v>
      </c>
      <c r="B1073" s="190" t="s">
        <v>4557</v>
      </c>
      <c r="C1073" s="190" t="s">
        <v>344</v>
      </c>
      <c r="D1073" s="190" t="s">
        <v>5830</v>
      </c>
      <c r="E1073" s="190" t="s">
        <v>142</v>
      </c>
      <c r="G1073" s="190" t="s">
        <v>244</v>
      </c>
      <c r="H1073" s="190" t="s">
        <v>824</v>
      </c>
      <c r="I1073" s="190" t="s">
        <v>58</v>
      </c>
      <c r="Q1073" s="190">
        <v>2000</v>
      </c>
      <c r="U1073" s="190" t="s">
        <v>6148</v>
      </c>
      <c r="V1073" s="190" t="s">
        <v>6148</v>
      </c>
      <c r="W1073" s="190" t="s">
        <v>6148</v>
      </c>
      <c r="X1073" s="190" t="s">
        <v>6149</v>
      </c>
    </row>
    <row r="1074" spans="1:24" ht="17.25" customHeight="1" x14ac:dyDescent="0.2">
      <c r="A1074" s="190">
        <v>811347</v>
      </c>
      <c r="B1074" s="190" t="s">
        <v>5311</v>
      </c>
      <c r="C1074" s="190" t="s">
        <v>6044</v>
      </c>
      <c r="D1074" s="190" t="s">
        <v>5804</v>
      </c>
      <c r="E1074" s="190" t="s">
        <v>142</v>
      </c>
      <c r="G1074" s="190" t="s">
        <v>827</v>
      </c>
      <c r="H1074" s="190" t="s">
        <v>824</v>
      </c>
      <c r="I1074" s="190" t="s">
        <v>58</v>
      </c>
      <c r="Q1074" s="190">
        <v>2000</v>
      </c>
      <c r="U1074" s="190" t="s">
        <v>6148</v>
      </c>
      <c r="V1074" s="190" t="s">
        <v>6148</v>
      </c>
      <c r="W1074" s="190" t="s">
        <v>6148</v>
      </c>
      <c r="X1074" s="190" t="s">
        <v>6149</v>
      </c>
    </row>
    <row r="1075" spans="1:24" ht="17.25" customHeight="1" x14ac:dyDescent="0.2">
      <c r="A1075" s="190">
        <v>811398</v>
      </c>
      <c r="B1075" s="190" t="s">
        <v>5347</v>
      </c>
      <c r="C1075" s="190" t="s">
        <v>383</v>
      </c>
      <c r="D1075" s="190" t="s">
        <v>222</v>
      </c>
      <c r="E1075" s="190" t="s">
        <v>142</v>
      </c>
      <c r="G1075" s="190" t="s">
        <v>249</v>
      </c>
      <c r="H1075" s="190" t="s">
        <v>824</v>
      </c>
      <c r="I1075" s="190" t="s">
        <v>58</v>
      </c>
      <c r="Q1075" s="190">
        <v>2000</v>
      </c>
      <c r="U1075" s="190" t="s">
        <v>6148</v>
      </c>
      <c r="V1075" s="190" t="s">
        <v>6148</v>
      </c>
      <c r="W1075" s="190" t="s">
        <v>6148</v>
      </c>
      <c r="X1075" s="190" t="s">
        <v>6149</v>
      </c>
    </row>
    <row r="1076" spans="1:24" ht="17.25" customHeight="1" x14ac:dyDescent="0.2">
      <c r="A1076" s="190">
        <v>807419</v>
      </c>
      <c r="B1076" s="190" t="s">
        <v>4437</v>
      </c>
      <c r="C1076" s="190" t="s">
        <v>471</v>
      </c>
      <c r="D1076" s="190" t="s">
        <v>196</v>
      </c>
      <c r="E1076" s="190" t="s">
        <v>142</v>
      </c>
      <c r="G1076" s="190" t="s">
        <v>863</v>
      </c>
      <c r="H1076" s="190" t="s">
        <v>824</v>
      </c>
      <c r="I1076" s="190" t="s">
        <v>58</v>
      </c>
      <c r="Q1076" s="190">
        <v>2000</v>
      </c>
      <c r="U1076" s="190" t="s">
        <v>6148</v>
      </c>
      <c r="V1076" s="190" t="s">
        <v>6148</v>
      </c>
      <c r="W1076" s="190" t="s">
        <v>6148</v>
      </c>
      <c r="X1076" s="190" t="s">
        <v>6149</v>
      </c>
    </row>
    <row r="1077" spans="1:24" ht="17.25" customHeight="1" x14ac:dyDescent="0.2">
      <c r="A1077" s="190">
        <v>805220</v>
      </c>
      <c r="B1077" s="190" t="s">
        <v>4274</v>
      </c>
      <c r="C1077" s="190" t="s">
        <v>379</v>
      </c>
      <c r="D1077" s="190" t="s">
        <v>359</v>
      </c>
      <c r="E1077" s="190" t="s">
        <v>142</v>
      </c>
      <c r="H1077" s="190" t="s">
        <v>824</v>
      </c>
      <c r="I1077" s="190" t="s">
        <v>58</v>
      </c>
      <c r="Q1077" s="190">
        <v>2000</v>
      </c>
      <c r="U1077" s="190" t="s">
        <v>6148</v>
      </c>
      <c r="V1077" s="190" t="s">
        <v>6148</v>
      </c>
      <c r="W1077" s="190" t="s">
        <v>6148</v>
      </c>
      <c r="X1077" s="190" t="s">
        <v>6149</v>
      </c>
    </row>
    <row r="1078" spans="1:24" ht="17.25" customHeight="1" x14ac:dyDescent="0.2">
      <c r="A1078" s="190">
        <v>810821</v>
      </c>
      <c r="B1078" s="190" t="s">
        <v>4985</v>
      </c>
      <c r="C1078" s="190" t="s">
        <v>3619</v>
      </c>
      <c r="D1078" s="190" t="s">
        <v>407</v>
      </c>
      <c r="E1078" s="190" t="s">
        <v>142</v>
      </c>
      <c r="H1078" s="190" t="s">
        <v>824</v>
      </c>
      <c r="I1078" s="190" t="s">
        <v>58</v>
      </c>
      <c r="Q1078" s="190">
        <v>2000</v>
      </c>
      <c r="U1078" s="190" t="s">
        <v>6148</v>
      </c>
      <c r="V1078" s="190" t="s">
        <v>6148</v>
      </c>
      <c r="W1078" s="190" t="s">
        <v>6148</v>
      </c>
      <c r="X1078" s="190" t="s">
        <v>6149</v>
      </c>
    </row>
    <row r="1079" spans="1:24" ht="17.25" customHeight="1" x14ac:dyDescent="0.2">
      <c r="A1079" s="190">
        <v>810881</v>
      </c>
      <c r="B1079" s="190" t="s">
        <v>5025</v>
      </c>
      <c r="C1079" s="190" t="s">
        <v>94</v>
      </c>
      <c r="D1079" s="190" t="s">
        <v>322</v>
      </c>
      <c r="E1079" s="190" t="s">
        <v>142</v>
      </c>
      <c r="H1079" s="190" t="s">
        <v>824</v>
      </c>
      <c r="I1079" s="190" t="s">
        <v>58</v>
      </c>
      <c r="Q1079" s="190">
        <v>2000</v>
      </c>
      <c r="U1079" s="190" t="s">
        <v>6148</v>
      </c>
      <c r="V1079" s="190" t="s">
        <v>6148</v>
      </c>
      <c r="W1079" s="190" t="s">
        <v>6148</v>
      </c>
      <c r="X1079" s="190" t="s">
        <v>6149</v>
      </c>
    </row>
    <row r="1080" spans="1:24" ht="17.25" customHeight="1" x14ac:dyDescent="0.2">
      <c r="A1080" s="190">
        <v>810374</v>
      </c>
      <c r="B1080" s="190" t="s">
        <v>4923</v>
      </c>
      <c r="C1080" s="190" t="s">
        <v>454</v>
      </c>
      <c r="D1080" s="190" t="s">
        <v>519</v>
      </c>
      <c r="E1080" s="190" t="s">
        <v>142</v>
      </c>
      <c r="H1080" s="190" t="s">
        <v>824</v>
      </c>
      <c r="I1080" s="190" t="s">
        <v>58</v>
      </c>
      <c r="Q1080" s="190">
        <v>2000</v>
      </c>
      <c r="U1080" s="190" t="s">
        <v>6148</v>
      </c>
      <c r="V1080" s="190" t="s">
        <v>6148</v>
      </c>
      <c r="W1080" s="190" t="s">
        <v>6148</v>
      </c>
      <c r="X1080" s="190" t="s">
        <v>6149</v>
      </c>
    </row>
    <row r="1081" spans="1:24" ht="17.25" customHeight="1" x14ac:dyDescent="0.2">
      <c r="A1081" s="190">
        <v>811051</v>
      </c>
      <c r="B1081" s="190" t="s">
        <v>5131</v>
      </c>
      <c r="C1081" s="190" t="s">
        <v>63</v>
      </c>
      <c r="D1081" s="190" t="s">
        <v>878</v>
      </c>
      <c r="E1081" s="190" t="s">
        <v>142</v>
      </c>
      <c r="H1081" s="190" t="s">
        <v>824</v>
      </c>
      <c r="I1081" s="190" t="s">
        <v>58</v>
      </c>
      <c r="Q1081" s="190">
        <v>2000</v>
      </c>
      <c r="U1081" s="190" t="s">
        <v>6148</v>
      </c>
      <c r="V1081" s="190" t="s">
        <v>6148</v>
      </c>
      <c r="W1081" s="190" t="s">
        <v>6148</v>
      </c>
      <c r="X1081" s="190" t="s">
        <v>6149</v>
      </c>
    </row>
    <row r="1082" spans="1:24" ht="17.25" customHeight="1" x14ac:dyDescent="0.2">
      <c r="A1082" s="190">
        <v>805646</v>
      </c>
      <c r="B1082" s="190" t="s">
        <v>4294</v>
      </c>
      <c r="C1082" s="190" t="s">
        <v>411</v>
      </c>
      <c r="D1082" s="190" t="s">
        <v>182</v>
      </c>
      <c r="E1082" s="190" t="s">
        <v>142</v>
      </c>
      <c r="H1082" s="190" t="s">
        <v>824</v>
      </c>
      <c r="I1082" s="190" t="s">
        <v>58</v>
      </c>
      <c r="Q1082" s="190">
        <v>2000</v>
      </c>
      <c r="U1082" s="190" t="s">
        <v>6148</v>
      </c>
      <c r="V1082" s="190" t="s">
        <v>6148</v>
      </c>
      <c r="W1082" s="190" t="s">
        <v>6148</v>
      </c>
      <c r="X1082" s="190" t="s">
        <v>6149</v>
      </c>
    </row>
    <row r="1083" spans="1:24" ht="17.25" customHeight="1" x14ac:dyDescent="0.2">
      <c r="A1083" s="190">
        <v>805987</v>
      </c>
      <c r="B1083" s="190" t="s">
        <v>4315</v>
      </c>
      <c r="C1083" s="190" t="s">
        <v>509</v>
      </c>
      <c r="D1083" s="190" t="s">
        <v>167</v>
      </c>
      <c r="E1083" s="190" t="s">
        <v>142</v>
      </c>
      <c r="H1083" s="190" t="s">
        <v>824</v>
      </c>
      <c r="I1083" s="190" t="s">
        <v>58</v>
      </c>
      <c r="Q1083" s="190">
        <v>2000</v>
      </c>
      <c r="U1083" s="190" t="s">
        <v>6148</v>
      </c>
      <c r="V1083" s="190" t="s">
        <v>6148</v>
      </c>
      <c r="W1083" s="190" t="s">
        <v>6148</v>
      </c>
      <c r="X1083" s="190" t="s">
        <v>6149</v>
      </c>
    </row>
    <row r="1084" spans="1:24" ht="17.25" customHeight="1" x14ac:dyDescent="0.2">
      <c r="A1084" s="190">
        <v>801021</v>
      </c>
      <c r="B1084" s="190" t="s">
        <v>4152</v>
      </c>
      <c r="E1084" s="190" t="s">
        <v>142</v>
      </c>
      <c r="H1084" s="190" t="s">
        <v>6169</v>
      </c>
      <c r="I1084" s="190" t="s">
        <v>58</v>
      </c>
      <c r="Q1084" s="190">
        <v>2000</v>
      </c>
      <c r="U1084" s="190" t="s">
        <v>6148</v>
      </c>
      <c r="V1084" s="190" t="s">
        <v>6148</v>
      </c>
      <c r="W1084" s="190" t="s">
        <v>6148</v>
      </c>
      <c r="X1084" s="190" t="s">
        <v>6149</v>
      </c>
    </row>
    <row r="1085" spans="1:24" ht="17.25" customHeight="1" x14ac:dyDescent="0.2">
      <c r="A1085" s="190">
        <v>801065</v>
      </c>
      <c r="B1085" s="190" t="s">
        <v>4153</v>
      </c>
      <c r="E1085" s="190" t="s">
        <v>143</v>
      </c>
      <c r="H1085" s="190" t="s">
        <v>6169</v>
      </c>
      <c r="I1085" s="190" t="s">
        <v>58</v>
      </c>
      <c r="Q1085" s="190">
        <v>2000</v>
      </c>
      <c r="U1085" s="190" t="s">
        <v>6148</v>
      </c>
      <c r="V1085" s="190" t="s">
        <v>6148</v>
      </c>
      <c r="W1085" s="190" t="s">
        <v>6148</v>
      </c>
      <c r="X1085" s="190" t="s">
        <v>6149</v>
      </c>
    </row>
    <row r="1086" spans="1:24" ht="17.25" customHeight="1" x14ac:dyDescent="0.2">
      <c r="A1086" s="190">
        <v>801139</v>
      </c>
      <c r="B1086" s="190" t="s">
        <v>4155</v>
      </c>
      <c r="E1086" s="190" t="s">
        <v>142</v>
      </c>
      <c r="H1086" s="190" t="s">
        <v>6169</v>
      </c>
      <c r="I1086" s="190" t="s">
        <v>58</v>
      </c>
      <c r="Q1086" s="190">
        <v>2000</v>
      </c>
      <c r="U1086" s="190" t="s">
        <v>6148</v>
      </c>
      <c r="V1086" s="190" t="s">
        <v>6148</v>
      </c>
      <c r="W1086" s="190" t="s">
        <v>6148</v>
      </c>
      <c r="X1086" s="190" t="s">
        <v>6149</v>
      </c>
    </row>
    <row r="1087" spans="1:24" ht="17.25" customHeight="1" x14ac:dyDescent="0.2">
      <c r="A1087" s="190">
        <v>802742</v>
      </c>
      <c r="B1087" s="190" t="s">
        <v>4186</v>
      </c>
      <c r="E1087" s="190" t="s">
        <v>142</v>
      </c>
      <c r="H1087" s="190" t="s">
        <v>6169</v>
      </c>
      <c r="I1087" s="190" t="s">
        <v>58</v>
      </c>
      <c r="Q1087" s="190">
        <v>2000</v>
      </c>
      <c r="U1087" s="190" t="s">
        <v>6148</v>
      </c>
      <c r="V1087" s="190" t="s">
        <v>6148</v>
      </c>
      <c r="W1087" s="190" t="s">
        <v>6148</v>
      </c>
      <c r="X1087" s="190" t="s">
        <v>6149</v>
      </c>
    </row>
    <row r="1088" spans="1:24" ht="17.25" customHeight="1" x14ac:dyDescent="0.2">
      <c r="A1088" s="190">
        <v>804094</v>
      </c>
      <c r="B1088" s="190" t="s">
        <v>4222</v>
      </c>
      <c r="E1088" s="190" t="s">
        <v>142</v>
      </c>
      <c r="H1088" s="190" t="s">
        <v>6169</v>
      </c>
      <c r="I1088" s="190" t="s">
        <v>58</v>
      </c>
      <c r="Q1088" s="190">
        <v>2000</v>
      </c>
      <c r="U1088" s="190" t="s">
        <v>6148</v>
      </c>
      <c r="V1088" s="190" t="s">
        <v>6148</v>
      </c>
      <c r="W1088" s="190" t="s">
        <v>6148</v>
      </c>
      <c r="X1088" s="190" t="s">
        <v>6149</v>
      </c>
    </row>
    <row r="1089" spans="1:24" ht="17.25" customHeight="1" x14ac:dyDescent="0.2">
      <c r="A1089" s="190">
        <v>805413</v>
      </c>
      <c r="B1089" s="190" t="s">
        <v>4285</v>
      </c>
      <c r="E1089" s="190" t="s">
        <v>143</v>
      </c>
      <c r="H1089" s="190" t="s">
        <v>6169</v>
      </c>
      <c r="I1089" s="190" t="s">
        <v>58</v>
      </c>
      <c r="Q1089" s="190">
        <v>2000</v>
      </c>
      <c r="U1089" s="190" t="s">
        <v>6148</v>
      </c>
      <c r="V1089" s="190" t="s">
        <v>6148</v>
      </c>
      <c r="W1089" s="190" t="s">
        <v>6148</v>
      </c>
      <c r="X1089" s="190" t="s">
        <v>6149</v>
      </c>
    </row>
    <row r="1090" spans="1:24" ht="17.25" customHeight="1" x14ac:dyDescent="0.2">
      <c r="A1090" s="190">
        <v>806104</v>
      </c>
      <c r="B1090" s="190" t="s">
        <v>4324</v>
      </c>
      <c r="E1090" s="190" t="s">
        <v>142</v>
      </c>
      <c r="H1090" s="190" t="s">
        <v>6169</v>
      </c>
      <c r="I1090" s="190" t="s">
        <v>58</v>
      </c>
      <c r="Q1090" s="190">
        <v>2000</v>
      </c>
      <c r="U1090" s="190" t="s">
        <v>6148</v>
      </c>
      <c r="V1090" s="190" t="s">
        <v>6148</v>
      </c>
      <c r="W1090" s="190" t="s">
        <v>6148</v>
      </c>
      <c r="X1090" s="190" t="s">
        <v>6149</v>
      </c>
    </row>
    <row r="1091" spans="1:24" ht="17.25" customHeight="1" x14ac:dyDescent="0.2">
      <c r="A1091" s="190">
        <v>806881</v>
      </c>
      <c r="B1091" s="190" t="s">
        <v>4372</v>
      </c>
      <c r="E1091" s="190" t="s">
        <v>142</v>
      </c>
      <c r="H1091" s="190" t="s">
        <v>6169</v>
      </c>
      <c r="I1091" s="190" t="s">
        <v>58</v>
      </c>
      <c r="Q1091" s="190">
        <v>2000</v>
      </c>
      <c r="U1091" s="190" t="s">
        <v>6148</v>
      </c>
      <c r="V1091" s="190" t="s">
        <v>6148</v>
      </c>
      <c r="W1091" s="190" t="s">
        <v>6148</v>
      </c>
      <c r="X1091" s="190" t="s">
        <v>6149</v>
      </c>
    </row>
    <row r="1092" spans="1:24" ht="17.25" customHeight="1" x14ac:dyDescent="0.2">
      <c r="A1092" s="190">
        <v>807529</v>
      </c>
      <c r="B1092" s="190" t="s">
        <v>4451</v>
      </c>
      <c r="E1092" s="190" t="s">
        <v>143</v>
      </c>
      <c r="H1092" s="190" t="s">
        <v>6169</v>
      </c>
      <c r="I1092" s="190" t="s">
        <v>58</v>
      </c>
      <c r="Q1092" s="190">
        <v>2000</v>
      </c>
      <c r="U1092" s="190" t="s">
        <v>6148</v>
      </c>
      <c r="V1092" s="190" t="s">
        <v>6148</v>
      </c>
      <c r="W1092" s="190" t="s">
        <v>6148</v>
      </c>
      <c r="X1092" s="190" t="s">
        <v>6149</v>
      </c>
    </row>
    <row r="1093" spans="1:24" ht="17.25" customHeight="1" x14ac:dyDescent="0.2">
      <c r="A1093" s="190">
        <v>807913</v>
      </c>
      <c r="B1093" s="190" t="s">
        <v>4491</v>
      </c>
      <c r="E1093" s="190" t="s">
        <v>142</v>
      </c>
      <c r="H1093" s="190" t="s">
        <v>6169</v>
      </c>
      <c r="I1093" s="190" t="s">
        <v>58</v>
      </c>
      <c r="Q1093" s="190">
        <v>2000</v>
      </c>
      <c r="U1093" s="190" t="s">
        <v>6148</v>
      </c>
      <c r="V1093" s="190" t="s">
        <v>6148</v>
      </c>
      <c r="W1093" s="190" t="s">
        <v>6148</v>
      </c>
      <c r="X1093" s="190" t="s">
        <v>6149</v>
      </c>
    </row>
    <row r="1094" spans="1:24" ht="17.25" customHeight="1" x14ac:dyDescent="0.2">
      <c r="A1094" s="190">
        <v>807961</v>
      </c>
      <c r="B1094" s="190" t="s">
        <v>2383</v>
      </c>
      <c r="E1094" s="190" t="s">
        <v>142</v>
      </c>
      <c r="H1094" s="190" t="s">
        <v>6169</v>
      </c>
      <c r="I1094" s="190" t="s">
        <v>58</v>
      </c>
      <c r="Q1094" s="190">
        <v>2000</v>
      </c>
      <c r="U1094" s="190" t="s">
        <v>6148</v>
      </c>
      <c r="V1094" s="190" t="s">
        <v>6148</v>
      </c>
      <c r="W1094" s="190" t="s">
        <v>6148</v>
      </c>
      <c r="X1094" s="190" t="s">
        <v>6149</v>
      </c>
    </row>
    <row r="1095" spans="1:24" ht="17.25" customHeight="1" x14ac:dyDescent="0.2">
      <c r="A1095" s="190">
        <v>800184</v>
      </c>
      <c r="B1095" s="190" t="s">
        <v>4136</v>
      </c>
      <c r="C1095" s="190" t="s">
        <v>60</v>
      </c>
      <c r="D1095" s="190" t="s">
        <v>553</v>
      </c>
      <c r="E1095" s="190" t="s">
        <v>143</v>
      </c>
      <c r="F1095" s="193">
        <v>27942</v>
      </c>
      <c r="G1095" s="190" t="s">
        <v>1242</v>
      </c>
      <c r="H1095" s="190" t="s">
        <v>824</v>
      </c>
      <c r="I1095" s="190" t="s">
        <v>58</v>
      </c>
      <c r="Q1095" s="190">
        <v>2000</v>
      </c>
      <c r="V1095" s="190" t="s">
        <v>6148</v>
      </c>
      <c r="W1095" s="190" t="s">
        <v>6148</v>
      </c>
      <c r="X1095" s="190" t="s">
        <v>6149</v>
      </c>
    </row>
    <row r="1096" spans="1:24" ht="17.25" customHeight="1" x14ac:dyDescent="0.2">
      <c r="A1096" s="190">
        <v>811163</v>
      </c>
      <c r="B1096" s="190" t="s">
        <v>5201</v>
      </c>
      <c r="C1096" s="190" t="s">
        <v>3637</v>
      </c>
      <c r="D1096" s="190" t="s">
        <v>534</v>
      </c>
      <c r="E1096" s="190" t="s">
        <v>143</v>
      </c>
      <c r="F1096" s="193">
        <v>31243</v>
      </c>
      <c r="G1096" s="190" t="s">
        <v>244</v>
      </c>
      <c r="H1096" s="190" t="s">
        <v>824</v>
      </c>
      <c r="I1096" s="190" t="s">
        <v>58</v>
      </c>
      <c r="Q1096" s="190">
        <v>2000</v>
      </c>
      <c r="V1096" s="190" t="s">
        <v>6148</v>
      </c>
      <c r="W1096" s="190" t="s">
        <v>6148</v>
      </c>
      <c r="X1096" s="190" t="s">
        <v>6149</v>
      </c>
    </row>
    <row r="1097" spans="1:24" ht="17.25" customHeight="1" x14ac:dyDescent="0.2">
      <c r="A1097" s="190">
        <v>807249</v>
      </c>
      <c r="B1097" s="190" t="s">
        <v>4419</v>
      </c>
      <c r="C1097" s="190" t="s">
        <v>5791</v>
      </c>
      <c r="D1097" s="190" t="s">
        <v>173</v>
      </c>
      <c r="E1097" s="190" t="s">
        <v>143</v>
      </c>
      <c r="F1097" s="193">
        <v>34049</v>
      </c>
      <c r="G1097" s="190" t="s">
        <v>244</v>
      </c>
      <c r="H1097" s="190" t="s">
        <v>824</v>
      </c>
      <c r="I1097" s="190" t="s">
        <v>58</v>
      </c>
      <c r="Q1097" s="190">
        <v>2000</v>
      </c>
      <c r="V1097" s="190" t="s">
        <v>6148</v>
      </c>
      <c r="W1097" s="190" t="s">
        <v>6148</v>
      </c>
      <c r="X1097" s="190" t="s">
        <v>6149</v>
      </c>
    </row>
    <row r="1098" spans="1:24" ht="17.25" customHeight="1" x14ac:dyDescent="0.2">
      <c r="A1098" s="190">
        <v>810991</v>
      </c>
      <c r="B1098" s="190" t="s">
        <v>5091</v>
      </c>
      <c r="C1098" s="190" t="s">
        <v>3702</v>
      </c>
      <c r="D1098" s="190" t="s">
        <v>536</v>
      </c>
      <c r="E1098" s="190" t="s">
        <v>143</v>
      </c>
      <c r="F1098" s="193">
        <v>34335</v>
      </c>
      <c r="G1098" s="190" t="s">
        <v>246</v>
      </c>
      <c r="H1098" s="190" t="s">
        <v>824</v>
      </c>
      <c r="I1098" s="190" t="s">
        <v>58</v>
      </c>
      <c r="Q1098" s="190">
        <v>2000</v>
      </c>
      <c r="V1098" s="190" t="s">
        <v>6148</v>
      </c>
      <c r="W1098" s="190" t="s">
        <v>6148</v>
      </c>
      <c r="X1098" s="190" t="s">
        <v>6149</v>
      </c>
    </row>
    <row r="1099" spans="1:24" ht="17.25" customHeight="1" x14ac:dyDescent="0.2">
      <c r="A1099" s="190">
        <v>805410</v>
      </c>
      <c r="B1099" s="190" t="s">
        <v>4284</v>
      </c>
      <c r="C1099" s="190" t="s">
        <v>92</v>
      </c>
      <c r="D1099" s="190" t="s">
        <v>167</v>
      </c>
      <c r="E1099" s="190" t="s">
        <v>143</v>
      </c>
      <c r="F1099" s="193">
        <v>34499</v>
      </c>
      <c r="G1099" s="190" t="s">
        <v>244</v>
      </c>
      <c r="H1099" s="190" t="s">
        <v>824</v>
      </c>
      <c r="I1099" s="190" t="s">
        <v>58</v>
      </c>
      <c r="Q1099" s="190">
        <v>2000</v>
      </c>
      <c r="V1099" s="190" t="s">
        <v>6148</v>
      </c>
      <c r="W1099" s="190" t="s">
        <v>6148</v>
      </c>
      <c r="X1099" s="190" t="s">
        <v>6149</v>
      </c>
    </row>
    <row r="1100" spans="1:24" ht="17.25" customHeight="1" x14ac:dyDescent="0.2">
      <c r="A1100" s="190">
        <v>810750</v>
      </c>
      <c r="B1100" s="190" t="s">
        <v>4973</v>
      </c>
      <c r="C1100" s="190" t="s">
        <v>82</v>
      </c>
      <c r="D1100" s="190" t="s">
        <v>167</v>
      </c>
      <c r="E1100" s="190" t="s">
        <v>143</v>
      </c>
      <c r="F1100" s="193">
        <v>34700</v>
      </c>
      <c r="G1100" s="190" t="s">
        <v>244</v>
      </c>
      <c r="H1100" s="190" t="s">
        <v>825</v>
      </c>
      <c r="I1100" s="190" t="s">
        <v>58</v>
      </c>
      <c r="Q1100" s="190">
        <v>2000</v>
      </c>
      <c r="V1100" s="190" t="s">
        <v>6148</v>
      </c>
      <c r="W1100" s="190" t="s">
        <v>6148</v>
      </c>
      <c r="X1100" s="190" t="s">
        <v>6149</v>
      </c>
    </row>
    <row r="1101" spans="1:24" ht="17.25" customHeight="1" x14ac:dyDescent="0.2">
      <c r="A1101" s="190">
        <v>805888</v>
      </c>
      <c r="B1101" s="190" t="s">
        <v>4308</v>
      </c>
      <c r="C1101" s="190" t="s">
        <v>134</v>
      </c>
      <c r="D1101" s="190" t="s">
        <v>5761</v>
      </c>
      <c r="E1101" s="190" t="s">
        <v>143</v>
      </c>
      <c r="F1101" s="193">
        <v>34827</v>
      </c>
      <c r="G1101" s="190" t="s">
        <v>827</v>
      </c>
      <c r="H1101" s="190" t="s">
        <v>824</v>
      </c>
      <c r="I1101" s="190" t="s">
        <v>58</v>
      </c>
      <c r="Q1101" s="190">
        <v>2000</v>
      </c>
      <c r="V1101" s="190" t="s">
        <v>6148</v>
      </c>
      <c r="W1101" s="190" t="s">
        <v>6148</v>
      </c>
      <c r="X1101" s="190" t="s">
        <v>6149</v>
      </c>
    </row>
    <row r="1102" spans="1:24" ht="17.25" customHeight="1" x14ac:dyDescent="0.2">
      <c r="A1102" s="190">
        <v>811407</v>
      </c>
      <c r="B1102" s="190" t="s">
        <v>5353</v>
      </c>
      <c r="C1102" s="190" t="s">
        <v>504</v>
      </c>
      <c r="D1102" s="190" t="s">
        <v>189</v>
      </c>
      <c r="E1102" s="190" t="s">
        <v>143</v>
      </c>
      <c r="F1102" s="193">
        <v>35152</v>
      </c>
      <c r="G1102" s="190" t="s">
        <v>244</v>
      </c>
      <c r="H1102" s="190" t="s">
        <v>824</v>
      </c>
      <c r="I1102" s="190" t="s">
        <v>58</v>
      </c>
      <c r="Q1102" s="190">
        <v>2000</v>
      </c>
      <c r="V1102" s="190" t="s">
        <v>6148</v>
      </c>
      <c r="W1102" s="190" t="s">
        <v>6148</v>
      </c>
      <c r="X1102" s="190" t="s">
        <v>6149</v>
      </c>
    </row>
    <row r="1103" spans="1:24" ht="17.25" customHeight="1" x14ac:dyDescent="0.2">
      <c r="A1103" s="190">
        <v>810883</v>
      </c>
      <c r="B1103" s="190" t="s">
        <v>5027</v>
      </c>
      <c r="C1103" s="190" t="s">
        <v>1308</v>
      </c>
      <c r="D1103" s="190" t="s">
        <v>5969</v>
      </c>
      <c r="E1103" s="190" t="s">
        <v>143</v>
      </c>
      <c r="F1103" s="193">
        <v>35613</v>
      </c>
      <c r="G1103" s="190" t="s">
        <v>956</v>
      </c>
      <c r="H1103" s="190" t="s">
        <v>824</v>
      </c>
      <c r="I1103" s="190" t="s">
        <v>58</v>
      </c>
      <c r="Q1103" s="190">
        <v>2000</v>
      </c>
      <c r="V1103" s="190" t="s">
        <v>6148</v>
      </c>
      <c r="W1103" s="190" t="s">
        <v>6148</v>
      </c>
      <c r="X1103" s="190" t="s">
        <v>6149</v>
      </c>
    </row>
    <row r="1104" spans="1:24" ht="17.25" customHeight="1" x14ac:dyDescent="0.2">
      <c r="A1104" s="190">
        <v>807282</v>
      </c>
      <c r="B1104" s="190" t="s">
        <v>4421</v>
      </c>
      <c r="C1104" s="190" t="s">
        <v>92</v>
      </c>
      <c r="D1104" s="190" t="s">
        <v>163</v>
      </c>
      <c r="E1104" s="190" t="s">
        <v>143</v>
      </c>
      <c r="F1104" s="193">
        <v>35738</v>
      </c>
      <c r="G1104" s="190" t="s">
        <v>1283</v>
      </c>
      <c r="H1104" s="190" t="s">
        <v>824</v>
      </c>
      <c r="I1104" s="190" t="s">
        <v>58</v>
      </c>
      <c r="Q1104" s="190">
        <v>2000</v>
      </c>
      <c r="V1104" s="190" t="s">
        <v>6148</v>
      </c>
      <c r="W1104" s="190" t="s">
        <v>6148</v>
      </c>
      <c r="X1104" s="190" t="s">
        <v>6149</v>
      </c>
    </row>
    <row r="1105" spans="1:24" ht="17.25" customHeight="1" x14ac:dyDescent="0.2">
      <c r="A1105" s="190">
        <v>811711</v>
      </c>
      <c r="B1105" s="190" t="s">
        <v>5537</v>
      </c>
      <c r="C1105" s="190" t="s">
        <v>115</v>
      </c>
      <c r="D1105" s="190" t="s">
        <v>137</v>
      </c>
      <c r="E1105" s="190" t="s">
        <v>143</v>
      </c>
      <c r="F1105" s="193">
        <v>35820</v>
      </c>
      <c r="G1105" s="190" t="s">
        <v>1106</v>
      </c>
      <c r="H1105" s="190" t="s">
        <v>824</v>
      </c>
      <c r="I1105" s="190" t="s">
        <v>58</v>
      </c>
      <c r="Q1105" s="190">
        <v>2000</v>
      </c>
      <c r="V1105" s="190" t="s">
        <v>6148</v>
      </c>
      <c r="W1105" s="190" t="s">
        <v>6148</v>
      </c>
      <c r="X1105" s="190" t="s">
        <v>6149</v>
      </c>
    </row>
    <row r="1106" spans="1:24" ht="17.25" customHeight="1" x14ac:dyDescent="0.2">
      <c r="A1106" s="190">
        <v>806832</v>
      </c>
      <c r="B1106" s="190" t="s">
        <v>4369</v>
      </c>
      <c r="C1106" s="190" t="s">
        <v>98</v>
      </c>
      <c r="D1106" s="190" t="s">
        <v>1016</v>
      </c>
      <c r="E1106" s="190" t="s">
        <v>143</v>
      </c>
      <c r="F1106" s="193">
        <v>35896</v>
      </c>
      <c r="G1106" s="190" t="s">
        <v>244</v>
      </c>
      <c r="H1106" s="190" t="s">
        <v>824</v>
      </c>
      <c r="I1106" s="190" t="s">
        <v>58</v>
      </c>
      <c r="Q1106" s="190">
        <v>2000</v>
      </c>
      <c r="V1106" s="190" t="s">
        <v>6148</v>
      </c>
      <c r="W1106" s="190" t="s">
        <v>6148</v>
      </c>
      <c r="X1106" s="190" t="s">
        <v>6149</v>
      </c>
    </row>
    <row r="1107" spans="1:24" ht="17.25" customHeight="1" x14ac:dyDescent="0.2">
      <c r="A1107" s="190">
        <v>807523</v>
      </c>
      <c r="B1107" s="190" t="s">
        <v>4450</v>
      </c>
      <c r="C1107" s="190" t="s">
        <v>405</v>
      </c>
      <c r="D1107" s="190" t="s">
        <v>5800</v>
      </c>
      <c r="E1107" s="190" t="s">
        <v>143</v>
      </c>
      <c r="F1107" s="193">
        <v>36025</v>
      </c>
      <c r="G1107" s="190" t="s">
        <v>244</v>
      </c>
      <c r="H1107" s="190" t="s">
        <v>824</v>
      </c>
      <c r="I1107" s="190" t="s">
        <v>58</v>
      </c>
      <c r="Q1107" s="190">
        <v>2000</v>
      </c>
      <c r="V1107" s="190" t="s">
        <v>6148</v>
      </c>
      <c r="W1107" s="190" t="s">
        <v>6148</v>
      </c>
      <c r="X1107" s="190" t="s">
        <v>6149</v>
      </c>
    </row>
    <row r="1108" spans="1:24" ht="17.25" customHeight="1" x14ac:dyDescent="0.2">
      <c r="A1108" s="190">
        <v>808669</v>
      </c>
      <c r="B1108" s="190" t="s">
        <v>4599</v>
      </c>
      <c r="C1108" s="190" t="s">
        <v>63</v>
      </c>
      <c r="D1108" s="190" t="s">
        <v>158</v>
      </c>
      <c r="E1108" s="190" t="s">
        <v>143</v>
      </c>
      <c r="F1108" s="193">
        <v>36586</v>
      </c>
      <c r="G1108" s="190" t="s">
        <v>252</v>
      </c>
      <c r="H1108" s="190" t="s">
        <v>847</v>
      </c>
      <c r="I1108" s="190" t="s">
        <v>58</v>
      </c>
      <c r="Q1108" s="190">
        <v>2000</v>
      </c>
      <c r="V1108" s="190" t="s">
        <v>6148</v>
      </c>
      <c r="W1108" s="190" t="s">
        <v>6148</v>
      </c>
      <c r="X1108" s="190" t="s">
        <v>6149</v>
      </c>
    </row>
    <row r="1109" spans="1:24" ht="17.25" customHeight="1" x14ac:dyDescent="0.2">
      <c r="A1109" s="190">
        <v>806954</v>
      </c>
      <c r="B1109" s="190" t="s">
        <v>4384</v>
      </c>
      <c r="C1109" s="190" t="s">
        <v>466</v>
      </c>
      <c r="D1109" s="190" t="s">
        <v>661</v>
      </c>
      <c r="E1109" s="190" t="s">
        <v>142</v>
      </c>
      <c r="F1109" s="193">
        <v>28583</v>
      </c>
      <c r="G1109" s="190" t="s">
        <v>244</v>
      </c>
      <c r="H1109" s="190" t="s">
        <v>824</v>
      </c>
      <c r="I1109" s="190" t="s">
        <v>58</v>
      </c>
      <c r="Q1109" s="190">
        <v>2000</v>
      </c>
      <c r="V1109" s="190" t="s">
        <v>6148</v>
      </c>
      <c r="W1109" s="190" t="s">
        <v>6148</v>
      </c>
      <c r="X1109" s="190" t="s">
        <v>6149</v>
      </c>
    </row>
    <row r="1110" spans="1:24" ht="17.25" customHeight="1" x14ac:dyDescent="0.2">
      <c r="A1110" s="190">
        <v>809623</v>
      </c>
      <c r="B1110" s="190" t="s">
        <v>4763</v>
      </c>
      <c r="C1110" s="190" t="s">
        <v>361</v>
      </c>
      <c r="D1110" s="190" t="s">
        <v>391</v>
      </c>
      <c r="E1110" s="190" t="s">
        <v>142</v>
      </c>
      <c r="F1110" s="193">
        <v>30058</v>
      </c>
      <c r="G1110" s="190" t="s">
        <v>827</v>
      </c>
      <c r="H1110" s="190" t="s">
        <v>824</v>
      </c>
      <c r="I1110" s="190" t="s">
        <v>58</v>
      </c>
      <c r="Q1110" s="190">
        <v>2000</v>
      </c>
      <c r="V1110" s="190" t="s">
        <v>6148</v>
      </c>
      <c r="W1110" s="190" t="s">
        <v>6148</v>
      </c>
      <c r="X1110" s="190" t="s">
        <v>6149</v>
      </c>
    </row>
    <row r="1111" spans="1:24" ht="17.25" customHeight="1" x14ac:dyDescent="0.2">
      <c r="A1111" s="190">
        <v>806660</v>
      </c>
      <c r="B1111" s="190" t="s">
        <v>4349</v>
      </c>
      <c r="C1111" s="190" t="s">
        <v>5772</v>
      </c>
      <c r="D1111" s="190" t="s">
        <v>181</v>
      </c>
      <c r="E1111" s="190" t="s">
        <v>142</v>
      </c>
      <c r="F1111" s="193">
        <v>30682</v>
      </c>
      <c r="G1111" s="190" t="s">
        <v>244</v>
      </c>
      <c r="H1111" s="190" t="s">
        <v>824</v>
      </c>
      <c r="I1111" s="190" t="s">
        <v>58</v>
      </c>
      <c r="Q1111" s="190">
        <v>2000</v>
      </c>
      <c r="V1111" s="190" t="s">
        <v>6148</v>
      </c>
      <c r="W1111" s="190" t="s">
        <v>6148</v>
      </c>
      <c r="X1111" s="190" t="s">
        <v>6149</v>
      </c>
    </row>
    <row r="1112" spans="1:24" ht="17.25" customHeight="1" x14ac:dyDescent="0.2">
      <c r="A1112" s="190">
        <v>805521</v>
      </c>
      <c r="B1112" s="190" t="s">
        <v>4287</v>
      </c>
      <c r="C1112" s="190" t="s">
        <v>5659</v>
      </c>
      <c r="D1112" s="190" t="s">
        <v>1206</v>
      </c>
      <c r="E1112" s="190" t="s">
        <v>142</v>
      </c>
      <c r="F1112" s="193">
        <v>31168</v>
      </c>
      <c r="G1112" s="190" t="s">
        <v>3789</v>
      </c>
      <c r="H1112" s="190" t="s">
        <v>824</v>
      </c>
      <c r="I1112" s="190" t="s">
        <v>58</v>
      </c>
      <c r="Q1112" s="190">
        <v>2000</v>
      </c>
      <c r="V1112" s="190" t="s">
        <v>6148</v>
      </c>
      <c r="W1112" s="190" t="s">
        <v>6148</v>
      </c>
      <c r="X1112" s="190" t="s">
        <v>6149</v>
      </c>
    </row>
    <row r="1113" spans="1:24" ht="17.25" customHeight="1" x14ac:dyDescent="0.2">
      <c r="A1113" s="190">
        <v>808352</v>
      </c>
      <c r="B1113" s="190" t="s">
        <v>4543</v>
      </c>
      <c r="C1113" s="190" t="s">
        <v>587</v>
      </c>
      <c r="D1113" s="190" t="s">
        <v>4095</v>
      </c>
      <c r="E1113" s="190" t="s">
        <v>142</v>
      </c>
      <c r="F1113" s="193">
        <v>32874</v>
      </c>
      <c r="G1113" s="190" t="s">
        <v>827</v>
      </c>
      <c r="H1113" s="190" t="s">
        <v>824</v>
      </c>
      <c r="I1113" s="190" t="s">
        <v>58</v>
      </c>
      <c r="Q1113" s="190">
        <v>2000</v>
      </c>
      <c r="V1113" s="190" t="s">
        <v>6148</v>
      </c>
      <c r="W1113" s="190" t="s">
        <v>6148</v>
      </c>
      <c r="X1113" s="190" t="s">
        <v>6149</v>
      </c>
    </row>
    <row r="1114" spans="1:24" ht="17.25" customHeight="1" x14ac:dyDescent="0.2">
      <c r="A1114" s="190">
        <v>800399</v>
      </c>
      <c r="B1114" s="190" t="s">
        <v>4142</v>
      </c>
      <c r="C1114" s="190" t="s">
        <v>5716</v>
      </c>
      <c r="D1114" s="190" t="s">
        <v>679</v>
      </c>
      <c r="E1114" s="190" t="s">
        <v>142</v>
      </c>
      <c r="F1114" s="193">
        <v>33239</v>
      </c>
      <c r="G1114" s="190" t="s">
        <v>1222</v>
      </c>
      <c r="H1114" s="190" t="s">
        <v>824</v>
      </c>
      <c r="I1114" s="190" t="s">
        <v>58</v>
      </c>
      <c r="Q1114" s="190">
        <v>2000</v>
      </c>
      <c r="V1114" s="190" t="s">
        <v>6148</v>
      </c>
      <c r="W1114" s="190" t="s">
        <v>6148</v>
      </c>
      <c r="X1114" s="190" t="s">
        <v>6149</v>
      </c>
    </row>
    <row r="1115" spans="1:24" ht="17.25" customHeight="1" x14ac:dyDescent="0.2">
      <c r="A1115" s="190">
        <v>811454</v>
      </c>
      <c r="B1115" s="190" t="s">
        <v>5379</v>
      </c>
      <c r="C1115" s="190" t="s">
        <v>6070</v>
      </c>
      <c r="D1115" s="190" t="s">
        <v>5649</v>
      </c>
      <c r="E1115" s="190" t="s">
        <v>142</v>
      </c>
      <c r="F1115" s="193">
        <v>34202</v>
      </c>
      <c r="G1115" s="190" t="s">
        <v>6071</v>
      </c>
      <c r="H1115" s="190" t="s">
        <v>824</v>
      </c>
      <c r="I1115" s="190" t="s">
        <v>58</v>
      </c>
      <c r="Q1115" s="190">
        <v>2000</v>
      </c>
      <c r="V1115" s="190" t="s">
        <v>6148</v>
      </c>
      <c r="W1115" s="190" t="s">
        <v>6148</v>
      </c>
      <c r="X1115" s="190" t="s">
        <v>6149</v>
      </c>
    </row>
    <row r="1116" spans="1:24" ht="17.25" customHeight="1" x14ac:dyDescent="0.2">
      <c r="A1116" s="190">
        <v>804453</v>
      </c>
      <c r="B1116" s="190" t="s">
        <v>4231</v>
      </c>
      <c r="C1116" s="190" t="s">
        <v>752</v>
      </c>
      <c r="D1116" s="190" t="s">
        <v>131</v>
      </c>
      <c r="E1116" s="190" t="s">
        <v>142</v>
      </c>
      <c r="F1116" s="193">
        <v>34335</v>
      </c>
      <c r="G1116" s="190" t="s">
        <v>827</v>
      </c>
      <c r="H1116" s="190" t="s">
        <v>824</v>
      </c>
      <c r="I1116" s="190" t="s">
        <v>58</v>
      </c>
      <c r="Q1116" s="190">
        <v>2000</v>
      </c>
      <c r="V1116" s="190" t="s">
        <v>6148</v>
      </c>
      <c r="W1116" s="190" t="s">
        <v>6148</v>
      </c>
      <c r="X1116" s="190" t="s">
        <v>6149</v>
      </c>
    </row>
    <row r="1117" spans="1:24" ht="17.25" customHeight="1" x14ac:dyDescent="0.2">
      <c r="A1117" s="190">
        <v>811011</v>
      </c>
      <c r="B1117" s="190" t="s">
        <v>5107</v>
      </c>
      <c r="C1117" s="190" t="s">
        <v>83</v>
      </c>
      <c r="D1117" s="190" t="s">
        <v>5737</v>
      </c>
      <c r="E1117" s="190" t="s">
        <v>142</v>
      </c>
      <c r="F1117" s="193">
        <v>34354</v>
      </c>
      <c r="G1117" s="190" t="s">
        <v>3315</v>
      </c>
      <c r="H1117" s="190" t="s">
        <v>824</v>
      </c>
      <c r="I1117" s="190" t="s">
        <v>58</v>
      </c>
      <c r="Q1117" s="190">
        <v>2000</v>
      </c>
      <c r="V1117" s="190" t="s">
        <v>6148</v>
      </c>
      <c r="W1117" s="190" t="s">
        <v>6148</v>
      </c>
      <c r="X1117" s="190" t="s">
        <v>6149</v>
      </c>
    </row>
    <row r="1118" spans="1:24" ht="17.25" customHeight="1" x14ac:dyDescent="0.2">
      <c r="A1118" s="190">
        <v>810769</v>
      </c>
      <c r="B1118" s="190" t="s">
        <v>4977</v>
      </c>
      <c r="C1118" s="190" t="s">
        <v>63</v>
      </c>
      <c r="D1118" s="190" t="s">
        <v>3635</v>
      </c>
      <c r="E1118" s="190" t="s">
        <v>142</v>
      </c>
      <c r="F1118" s="193">
        <v>34448</v>
      </c>
      <c r="G1118" s="190" t="s">
        <v>244</v>
      </c>
      <c r="H1118" s="190" t="s">
        <v>824</v>
      </c>
      <c r="I1118" s="190" t="s">
        <v>58</v>
      </c>
      <c r="Q1118" s="190">
        <v>2000</v>
      </c>
      <c r="V1118" s="190" t="s">
        <v>6148</v>
      </c>
      <c r="W1118" s="190" t="s">
        <v>6148</v>
      </c>
      <c r="X1118" s="190" t="s">
        <v>6149</v>
      </c>
    </row>
    <row r="1119" spans="1:24" ht="17.25" customHeight="1" x14ac:dyDescent="0.2">
      <c r="A1119" s="190">
        <v>811952</v>
      </c>
      <c r="B1119" s="190" t="s">
        <v>1409</v>
      </c>
      <c r="C1119" s="190" t="s">
        <v>74</v>
      </c>
      <c r="D1119" s="190" t="s">
        <v>924</v>
      </c>
      <c r="E1119" s="190" t="s">
        <v>142</v>
      </c>
      <c r="F1119" s="193">
        <v>34645</v>
      </c>
      <c r="G1119" s="190" t="s">
        <v>244</v>
      </c>
      <c r="H1119" s="190" t="s">
        <v>824</v>
      </c>
      <c r="I1119" s="190" t="s">
        <v>58</v>
      </c>
      <c r="Q1119" s="190">
        <v>2000</v>
      </c>
      <c r="V1119" s="190" t="s">
        <v>6148</v>
      </c>
      <c r="W1119" s="190" t="s">
        <v>6148</v>
      </c>
      <c r="X1119" s="190" t="s">
        <v>6149</v>
      </c>
    </row>
    <row r="1120" spans="1:24" ht="17.25" customHeight="1" x14ac:dyDescent="0.2">
      <c r="A1120" s="190">
        <v>811403</v>
      </c>
      <c r="B1120" s="190" t="s">
        <v>5350</v>
      </c>
      <c r="C1120" s="190" t="s">
        <v>3369</v>
      </c>
      <c r="D1120" s="190" t="s">
        <v>546</v>
      </c>
      <c r="E1120" s="190" t="s">
        <v>142</v>
      </c>
      <c r="F1120" s="193">
        <v>34700</v>
      </c>
      <c r="G1120" s="190" t="s">
        <v>244</v>
      </c>
      <c r="H1120" s="190" t="s">
        <v>824</v>
      </c>
      <c r="I1120" s="190" t="s">
        <v>58</v>
      </c>
      <c r="Q1120" s="190">
        <v>2000</v>
      </c>
      <c r="V1120" s="190" t="s">
        <v>6148</v>
      </c>
      <c r="W1120" s="190" t="s">
        <v>6148</v>
      </c>
      <c r="X1120" s="190" t="s">
        <v>6149</v>
      </c>
    </row>
    <row r="1121" spans="1:24" ht="17.25" customHeight="1" x14ac:dyDescent="0.2">
      <c r="A1121" s="190">
        <v>806908</v>
      </c>
      <c r="B1121" s="190" t="s">
        <v>4376</v>
      </c>
      <c r="C1121" s="190" t="s">
        <v>61</v>
      </c>
      <c r="D1121" s="190" t="s">
        <v>169</v>
      </c>
      <c r="E1121" s="190" t="s">
        <v>142</v>
      </c>
      <c r="F1121" s="193">
        <v>34833</v>
      </c>
      <c r="G1121" s="190" t="s">
        <v>244</v>
      </c>
      <c r="H1121" s="190" t="s">
        <v>825</v>
      </c>
      <c r="I1121" s="190" t="s">
        <v>58</v>
      </c>
      <c r="Q1121" s="190">
        <v>2000</v>
      </c>
      <c r="V1121" s="190" t="s">
        <v>6148</v>
      </c>
      <c r="W1121" s="190" t="s">
        <v>6148</v>
      </c>
      <c r="X1121" s="190" t="s">
        <v>6149</v>
      </c>
    </row>
    <row r="1122" spans="1:24" ht="17.25" customHeight="1" x14ac:dyDescent="0.2">
      <c r="A1122" s="190">
        <v>811570</v>
      </c>
      <c r="B1122" s="190" t="s">
        <v>5445</v>
      </c>
      <c r="C1122" s="190" t="s">
        <v>75</v>
      </c>
      <c r="D1122" s="190" t="s">
        <v>212</v>
      </c>
      <c r="E1122" s="190" t="s">
        <v>142</v>
      </c>
      <c r="F1122" s="193">
        <v>34851</v>
      </c>
      <c r="G1122" s="190" t="s">
        <v>826</v>
      </c>
      <c r="H1122" s="190" t="s">
        <v>824</v>
      </c>
      <c r="I1122" s="190" t="s">
        <v>58</v>
      </c>
      <c r="Q1122" s="190">
        <v>2000</v>
      </c>
      <c r="V1122" s="190" t="s">
        <v>6148</v>
      </c>
      <c r="W1122" s="190" t="s">
        <v>6148</v>
      </c>
      <c r="X1122" s="190" t="s">
        <v>6149</v>
      </c>
    </row>
    <row r="1123" spans="1:24" ht="17.25" customHeight="1" x14ac:dyDescent="0.2">
      <c r="A1123" s="190">
        <v>810261</v>
      </c>
      <c r="B1123" s="190" t="s">
        <v>4900</v>
      </c>
      <c r="C1123" s="190" t="s">
        <v>65</v>
      </c>
      <c r="D1123" s="190" t="s">
        <v>169</v>
      </c>
      <c r="E1123" s="190" t="s">
        <v>142</v>
      </c>
      <c r="F1123" s="193">
        <v>35363</v>
      </c>
      <c r="G1123" s="190" t="s">
        <v>1101</v>
      </c>
      <c r="H1123" s="190" t="s">
        <v>824</v>
      </c>
      <c r="I1123" s="190" t="s">
        <v>58</v>
      </c>
      <c r="Q1123" s="190">
        <v>2000</v>
      </c>
      <c r="V1123" s="190" t="s">
        <v>6148</v>
      </c>
      <c r="W1123" s="190" t="s">
        <v>6148</v>
      </c>
      <c r="X1123" s="190" t="s">
        <v>6149</v>
      </c>
    </row>
    <row r="1124" spans="1:24" ht="17.25" customHeight="1" x14ac:dyDescent="0.2">
      <c r="A1124" s="190">
        <v>807928</v>
      </c>
      <c r="B1124" s="190" t="s">
        <v>4492</v>
      </c>
      <c r="C1124" s="190" t="s">
        <v>419</v>
      </c>
      <c r="D1124" s="190" t="s">
        <v>179</v>
      </c>
      <c r="E1124" s="190" t="s">
        <v>142</v>
      </c>
      <c r="F1124" s="193">
        <v>35797</v>
      </c>
      <c r="G1124" s="190" t="s">
        <v>249</v>
      </c>
      <c r="H1124" s="190" t="s">
        <v>824</v>
      </c>
      <c r="I1124" s="190" t="s">
        <v>58</v>
      </c>
      <c r="Q1124" s="190">
        <v>2000</v>
      </c>
      <c r="V1124" s="190" t="s">
        <v>6148</v>
      </c>
      <c r="W1124" s="190" t="s">
        <v>6148</v>
      </c>
      <c r="X1124" s="190" t="s">
        <v>6149</v>
      </c>
    </row>
    <row r="1125" spans="1:24" ht="17.25" customHeight="1" x14ac:dyDescent="0.2">
      <c r="A1125" s="190">
        <v>811500</v>
      </c>
      <c r="B1125" s="190" t="s">
        <v>5403</v>
      </c>
      <c r="C1125" s="190" t="s">
        <v>388</v>
      </c>
      <c r="D1125" s="190" t="s">
        <v>544</v>
      </c>
      <c r="E1125" s="190" t="s">
        <v>142</v>
      </c>
      <c r="F1125" s="193">
        <v>35827</v>
      </c>
      <c r="G1125" s="190" t="s">
        <v>249</v>
      </c>
      <c r="H1125" s="190" t="s">
        <v>824</v>
      </c>
      <c r="I1125" s="190" t="s">
        <v>58</v>
      </c>
      <c r="Q1125" s="190">
        <v>2000</v>
      </c>
      <c r="V1125" s="190" t="s">
        <v>6148</v>
      </c>
      <c r="W1125" s="190" t="s">
        <v>6148</v>
      </c>
      <c r="X1125" s="190" t="s">
        <v>6149</v>
      </c>
    </row>
    <row r="1126" spans="1:24" ht="17.25" customHeight="1" x14ac:dyDescent="0.2">
      <c r="A1126" s="190">
        <v>811558</v>
      </c>
      <c r="B1126" s="190" t="s">
        <v>5437</v>
      </c>
      <c r="C1126" s="190" t="s">
        <v>439</v>
      </c>
      <c r="D1126" s="190" t="s">
        <v>399</v>
      </c>
      <c r="E1126" s="190" t="s">
        <v>142</v>
      </c>
      <c r="F1126" s="193">
        <v>35855</v>
      </c>
      <c r="G1126" s="190" t="s">
        <v>993</v>
      </c>
      <c r="H1126" s="190" t="s">
        <v>824</v>
      </c>
      <c r="I1126" s="190" t="s">
        <v>58</v>
      </c>
      <c r="Q1126" s="190">
        <v>2000</v>
      </c>
      <c r="V1126" s="190" t="s">
        <v>6148</v>
      </c>
      <c r="W1126" s="190" t="s">
        <v>6148</v>
      </c>
      <c r="X1126" s="190" t="s">
        <v>6149</v>
      </c>
    </row>
    <row r="1127" spans="1:24" ht="17.25" customHeight="1" x14ac:dyDescent="0.2">
      <c r="A1127" s="190">
        <v>810013</v>
      </c>
      <c r="B1127" s="190" t="s">
        <v>4833</v>
      </c>
      <c r="C1127" s="190" t="s">
        <v>128</v>
      </c>
      <c r="D1127" s="190" t="s">
        <v>167</v>
      </c>
      <c r="E1127" s="190" t="s">
        <v>142</v>
      </c>
      <c r="F1127" s="193">
        <v>36030</v>
      </c>
      <c r="G1127" s="190" t="s">
        <v>244</v>
      </c>
      <c r="H1127" s="190" t="s">
        <v>824</v>
      </c>
      <c r="I1127" s="190" t="s">
        <v>58</v>
      </c>
      <c r="Q1127" s="190">
        <v>2000</v>
      </c>
      <c r="V1127" s="190" t="s">
        <v>6148</v>
      </c>
      <c r="W1127" s="190" t="s">
        <v>6148</v>
      </c>
      <c r="X1127" s="190" t="s">
        <v>6149</v>
      </c>
    </row>
    <row r="1128" spans="1:24" ht="17.25" customHeight="1" x14ac:dyDescent="0.2">
      <c r="A1128" s="190">
        <v>810010</v>
      </c>
      <c r="B1128" s="190" t="s">
        <v>4832</v>
      </c>
      <c r="C1128" s="190" t="s">
        <v>337</v>
      </c>
      <c r="D1128" s="190" t="s">
        <v>192</v>
      </c>
      <c r="E1128" s="190" t="s">
        <v>142</v>
      </c>
      <c r="F1128" s="193">
        <v>36104</v>
      </c>
      <c r="G1128" s="190" t="s">
        <v>244</v>
      </c>
      <c r="H1128" s="190" t="s">
        <v>824</v>
      </c>
      <c r="I1128" s="190" t="s">
        <v>58</v>
      </c>
      <c r="Q1128" s="190">
        <v>2000</v>
      </c>
      <c r="V1128" s="190" t="s">
        <v>6148</v>
      </c>
      <c r="W1128" s="190" t="s">
        <v>6148</v>
      </c>
      <c r="X1128" s="190" t="s">
        <v>6149</v>
      </c>
    </row>
    <row r="1129" spans="1:24" ht="17.25" customHeight="1" x14ac:dyDescent="0.2">
      <c r="A1129" s="190">
        <v>807332</v>
      </c>
      <c r="B1129" s="190" t="s">
        <v>4424</v>
      </c>
      <c r="C1129" s="190" t="s">
        <v>592</v>
      </c>
      <c r="D1129" s="190" t="s">
        <v>197</v>
      </c>
      <c r="E1129" s="190" t="s">
        <v>142</v>
      </c>
      <c r="F1129" s="193">
        <v>36161</v>
      </c>
      <c r="G1129" s="190" t="s">
        <v>244</v>
      </c>
      <c r="H1129" s="190" t="s">
        <v>824</v>
      </c>
      <c r="I1129" s="190" t="s">
        <v>58</v>
      </c>
      <c r="Q1129" s="190">
        <v>2000</v>
      </c>
      <c r="V1129" s="190" t="s">
        <v>6148</v>
      </c>
      <c r="W1129" s="190" t="s">
        <v>6148</v>
      </c>
      <c r="X1129" s="190" t="s">
        <v>6149</v>
      </c>
    </row>
    <row r="1130" spans="1:24" ht="17.25" customHeight="1" x14ac:dyDescent="0.2">
      <c r="A1130" s="190">
        <v>810922</v>
      </c>
      <c r="B1130" s="190" t="s">
        <v>5044</v>
      </c>
      <c r="C1130" s="190" t="s">
        <v>66</v>
      </c>
      <c r="D1130" s="190" t="s">
        <v>557</v>
      </c>
      <c r="E1130" s="190" t="s">
        <v>142</v>
      </c>
      <c r="F1130" s="193">
        <v>36173</v>
      </c>
      <c r="G1130" s="190" t="s">
        <v>827</v>
      </c>
      <c r="H1130" s="190" t="s">
        <v>825</v>
      </c>
      <c r="I1130" s="190" t="s">
        <v>58</v>
      </c>
      <c r="Q1130" s="190">
        <v>2000</v>
      </c>
      <c r="V1130" s="190" t="s">
        <v>6148</v>
      </c>
      <c r="W1130" s="190" t="s">
        <v>6148</v>
      </c>
      <c r="X1130" s="190" t="s">
        <v>6149</v>
      </c>
    </row>
    <row r="1131" spans="1:24" ht="17.25" customHeight="1" x14ac:dyDescent="0.2">
      <c r="A1131" s="190">
        <v>810159</v>
      </c>
      <c r="B1131" s="190" t="s">
        <v>4873</v>
      </c>
      <c r="C1131" s="190" t="s">
        <v>414</v>
      </c>
      <c r="D1131" s="190" t="s">
        <v>925</v>
      </c>
      <c r="E1131" s="190" t="s">
        <v>142</v>
      </c>
      <c r="F1131" s="193">
        <v>36434</v>
      </c>
      <c r="G1131" s="190" t="s">
        <v>3859</v>
      </c>
      <c r="H1131" s="190" t="s">
        <v>824</v>
      </c>
      <c r="I1131" s="190" t="s">
        <v>58</v>
      </c>
      <c r="Q1131" s="190">
        <v>2000</v>
      </c>
      <c r="V1131" s="190" t="s">
        <v>6148</v>
      </c>
      <c r="W1131" s="190" t="s">
        <v>6148</v>
      </c>
      <c r="X1131" s="190" t="s">
        <v>6149</v>
      </c>
    </row>
    <row r="1132" spans="1:24" ht="17.25" customHeight="1" x14ac:dyDescent="0.2">
      <c r="A1132" s="190">
        <v>810092</v>
      </c>
      <c r="B1132" s="190" t="s">
        <v>786</v>
      </c>
      <c r="C1132" s="190" t="s">
        <v>65</v>
      </c>
      <c r="D1132" s="190" t="s">
        <v>196</v>
      </c>
      <c r="E1132" s="190" t="s">
        <v>142</v>
      </c>
      <c r="H1132" s="190" t="s">
        <v>824</v>
      </c>
      <c r="I1132" s="190" t="s">
        <v>58</v>
      </c>
      <c r="Q1132" s="190">
        <v>2000</v>
      </c>
      <c r="V1132" s="190" t="s">
        <v>6148</v>
      </c>
      <c r="W1132" s="190" t="s">
        <v>6148</v>
      </c>
      <c r="X1132" s="190" t="s">
        <v>6149</v>
      </c>
    </row>
    <row r="1133" spans="1:24" ht="17.25" customHeight="1" x14ac:dyDescent="0.2">
      <c r="A1133" s="190">
        <v>806803</v>
      </c>
      <c r="B1133" s="190" t="s">
        <v>4365</v>
      </c>
      <c r="C1133" s="190" t="s">
        <v>310</v>
      </c>
      <c r="D1133" s="190" t="s">
        <v>3650</v>
      </c>
      <c r="E1133" s="190" t="s">
        <v>143</v>
      </c>
      <c r="F1133" s="193">
        <v>35172</v>
      </c>
      <c r="G1133" s="190" t="s">
        <v>244</v>
      </c>
      <c r="H1133" s="190" t="s">
        <v>824</v>
      </c>
      <c r="I1133" s="190" t="s">
        <v>58</v>
      </c>
      <c r="Q1133" s="190">
        <v>2000</v>
      </c>
      <c r="W1133" s="190" t="s">
        <v>6148</v>
      </c>
      <c r="X1133" s="190" t="s">
        <v>6149</v>
      </c>
    </row>
    <row r="1134" spans="1:24" ht="17.25" customHeight="1" x14ac:dyDescent="0.2">
      <c r="A1134" s="190">
        <v>809051</v>
      </c>
      <c r="B1134" s="190" t="s">
        <v>4664</v>
      </c>
      <c r="C1134" s="190" t="s">
        <v>417</v>
      </c>
      <c r="D1134" s="190" t="s">
        <v>194</v>
      </c>
      <c r="E1134" s="190" t="s">
        <v>143</v>
      </c>
      <c r="F1134" s="193">
        <v>28135</v>
      </c>
      <c r="G1134" s="190" t="s">
        <v>244</v>
      </c>
      <c r="H1134" s="190" t="s">
        <v>824</v>
      </c>
      <c r="I1134" s="190" t="s">
        <v>58</v>
      </c>
      <c r="Q1134" s="190">
        <v>2000</v>
      </c>
      <c r="W1134" s="190" t="s">
        <v>6148</v>
      </c>
      <c r="X1134" s="190" t="s">
        <v>6149</v>
      </c>
    </row>
    <row r="1135" spans="1:24" ht="17.25" customHeight="1" x14ac:dyDescent="0.2">
      <c r="A1135" s="190">
        <v>809163</v>
      </c>
      <c r="B1135" s="190" t="s">
        <v>4678</v>
      </c>
      <c r="C1135" s="190" t="s">
        <v>61</v>
      </c>
      <c r="D1135" s="190" t="s">
        <v>339</v>
      </c>
      <c r="E1135" s="190" t="s">
        <v>143</v>
      </c>
      <c r="F1135" s="193">
        <v>28260</v>
      </c>
      <c r="H1135" s="190" t="s">
        <v>824</v>
      </c>
      <c r="I1135" s="190" t="s">
        <v>58</v>
      </c>
      <c r="Q1135" s="190">
        <v>2000</v>
      </c>
      <c r="W1135" s="190" t="s">
        <v>6148</v>
      </c>
      <c r="X1135" s="190" t="s">
        <v>6149</v>
      </c>
    </row>
    <row r="1136" spans="1:24" ht="17.25" customHeight="1" x14ac:dyDescent="0.2">
      <c r="A1136" s="190">
        <v>810933</v>
      </c>
      <c r="B1136" s="190" t="s">
        <v>5051</v>
      </c>
      <c r="C1136" s="190" t="s">
        <v>5975</v>
      </c>
      <c r="D1136" s="190" t="s">
        <v>5976</v>
      </c>
      <c r="E1136" s="190" t="s">
        <v>143</v>
      </c>
      <c r="F1136" s="193">
        <v>28277</v>
      </c>
      <c r="G1136" s="190" t="s">
        <v>5977</v>
      </c>
      <c r="H1136" s="190" t="s">
        <v>824</v>
      </c>
      <c r="I1136" s="190" t="s">
        <v>58</v>
      </c>
      <c r="Q1136" s="190">
        <v>2000</v>
      </c>
      <c r="W1136" s="190" t="s">
        <v>6148</v>
      </c>
      <c r="X1136" s="190" t="s">
        <v>6149</v>
      </c>
    </row>
    <row r="1137" spans="1:24" ht="17.25" customHeight="1" x14ac:dyDescent="0.2">
      <c r="A1137" s="190">
        <v>811405</v>
      </c>
      <c r="B1137" s="190" t="s">
        <v>5351</v>
      </c>
      <c r="C1137" s="190" t="s">
        <v>63</v>
      </c>
      <c r="D1137" s="190" t="s">
        <v>948</v>
      </c>
      <c r="E1137" s="190" t="s">
        <v>143</v>
      </c>
      <c r="F1137" s="193">
        <v>28766</v>
      </c>
      <c r="G1137" s="190" t="s">
        <v>244</v>
      </c>
      <c r="H1137" s="190" t="s">
        <v>824</v>
      </c>
      <c r="I1137" s="190" t="s">
        <v>58</v>
      </c>
      <c r="Q1137" s="190">
        <v>2000</v>
      </c>
      <c r="W1137" s="190" t="s">
        <v>6148</v>
      </c>
      <c r="X1137" s="190" t="s">
        <v>6149</v>
      </c>
    </row>
    <row r="1138" spans="1:24" ht="17.25" customHeight="1" x14ac:dyDescent="0.2">
      <c r="A1138" s="190">
        <v>811100</v>
      </c>
      <c r="B1138" s="190" t="s">
        <v>5158</v>
      </c>
      <c r="C1138" s="190" t="s">
        <v>75</v>
      </c>
      <c r="D1138" s="190" t="s">
        <v>413</v>
      </c>
      <c r="E1138" s="190" t="s">
        <v>143</v>
      </c>
      <c r="F1138" s="193">
        <v>32280</v>
      </c>
      <c r="G1138" s="190" t="s">
        <v>254</v>
      </c>
      <c r="H1138" s="190" t="s">
        <v>824</v>
      </c>
      <c r="I1138" s="190" t="s">
        <v>58</v>
      </c>
      <c r="Q1138" s="190">
        <v>2000</v>
      </c>
      <c r="W1138" s="190" t="s">
        <v>6148</v>
      </c>
      <c r="X1138" s="190" t="s">
        <v>6149</v>
      </c>
    </row>
    <row r="1139" spans="1:24" ht="17.25" customHeight="1" x14ac:dyDescent="0.2">
      <c r="A1139" s="190">
        <v>805693</v>
      </c>
      <c r="B1139" s="190" t="s">
        <v>918</v>
      </c>
      <c r="C1139" s="190" t="s">
        <v>772</v>
      </c>
      <c r="D1139" s="190" t="s">
        <v>4095</v>
      </c>
      <c r="E1139" s="190" t="s">
        <v>143</v>
      </c>
      <c r="F1139" s="193">
        <v>32509</v>
      </c>
      <c r="G1139" s="190" t="s">
        <v>244</v>
      </c>
      <c r="H1139" s="190" t="s">
        <v>824</v>
      </c>
      <c r="I1139" s="190" t="s">
        <v>58</v>
      </c>
      <c r="Q1139" s="190">
        <v>2000</v>
      </c>
      <c r="W1139" s="190" t="s">
        <v>6148</v>
      </c>
      <c r="X1139" s="190" t="s">
        <v>6149</v>
      </c>
    </row>
    <row r="1140" spans="1:24" ht="17.25" customHeight="1" x14ac:dyDescent="0.2">
      <c r="A1140" s="190">
        <v>806751</v>
      </c>
      <c r="B1140" s="190" t="s">
        <v>4359</v>
      </c>
      <c r="C1140" s="190" t="s">
        <v>3662</v>
      </c>
      <c r="D1140" s="190" t="s">
        <v>161</v>
      </c>
      <c r="E1140" s="190" t="s">
        <v>143</v>
      </c>
      <c r="F1140" s="193">
        <v>33239</v>
      </c>
      <c r="G1140" s="190" t="s">
        <v>244</v>
      </c>
      <c r="H1140" s="190" t="s">
        <v>824</v>
      </c>
      <c r="I1140" s="190" t="s">
        <v>58</v>
      </c>
      <c r="Q1140" s="190">
        <v>2000</v>
      </c>
      <c r="W1140" s="190" t="s">
        <v>6148</v>
      </c>
      <c r="X1140" s="190" t="s">
        <v>6149</v>
      </c>
    </row>
    <row r="1141" spans="1:24" ht="17.25" customHeight="1" x14ac:dyDescent="0.2">
      <c r="A1141" s="190">
        <v>803462</v>
      </c>
      <c r="B1141" s="190" t="s">
        <v>4204</v>
      </c>
      <c r="C1141" s="190" t="s">
        <v>63</v>
      </c>
      <c r="D1141" s="190" t="s">
        <v>220</v>
      </c>
      <c r="E1141" s="190" t="s">
        <v>143</v>
      </c>
      <c r="F1141" s="193">
        <v>33292</v>
      </c>
      <c r="G1141" s="190" t="s">
        <v>244</v>
      </c>
      <c r="H1141" s="190" t="s">
        <v>824</v>
      </c>
      <c r="I1141" s="190" t="s">
        <v>58</v>
      </c>
      <c r="Q1141" s="190">
        <v>2000</v>
      </c>
      <c r="W1141" s="190" t="s">
        <v>6148</v>
      </c>
      <c r="X1141" s="190" t="s">
        <v>6149</v>
      </c>
    </row>
    <row r="1142" spans="1:24" ht="17.25" customHeight="1" x14ac:dyDescent="0.2">
      <c r="A1142" s="190">
        <v>808079</v>
      </c>
      <c r="B1142" s="190" t="s">
        <v>4514</v>
      </c>
      <c r="C1142" s="190" t="s">
        <v>3801</v>
      </c>
      <c r="D1142" s="190" t="s">
        <v>1145</v>
      </c>
      <c r="E1142" s="190" t="s">
        <v>143</v>
      </c>
      <c r="F1142" s="193">
        <v>34171</v>
      </c>
      <c r="G1142" s="190" t="s">
        <v>827</v>
      </c>
      <c r="H1142" s="190" t="s">
        <v>824</v>
      </c>
      <c r="I1142" s="190" t="s">
        <v>58</v>
      </c>
      <c r="Q1142" s="190">
        <v>2000</v>
      </c>
      <c r="W1142" s="190" t="s">
        <v>6148</v>
      </c>
      <c r="X1142" s="190" t="s">
        <v>6149</v>
      </c>
    </row>
    <row r="1143" spans="1:24" ht="17.25" customHeight="1" x14ac:dyDescent="0.2">
      <c r="A1143" s="190">
        <v>807565</v>
      </c>
      <c r="B1143" s="190" t="s">
        <v>4453</v>
      </c>
      <c r="C1143" s="190" t="s">
        <v>611</v>
      </c>
      <c r="D1143" s="190" t="s">
        <v>167</v>
      </c>
      <c r="E1143" s="190" t="s">
        <v>143</v>
      </c>
      <c r="F1143" s="193">
        <v>34656</v>
      </c>
      <c r="G1143" s="190" t="s">
        <v>1269</v>
      </c>
      <c r="H1143" s="190" t="s">
        <v>824</v>
      </c>
      <c r="I1143" s="190" t="s">
        <v>58</v>
      </c>
      <c r="Q1143" s="190">
        <v>2000</v>
      </c>
      <c r="W1143" s="190" t="s">
        <v>6148</v>
      </c>
      <c r="X1143" s="190" t="s">
        <v>6149</v>
      </c>
    </row>
    <row r="1144" spans="1:24" ht="17.25" customHeight="1" x14ac:dyDescent="0.2">
      <c r="A1144" s="190">
        <v>811368</v>
      </c>
      <c r="B1144" s="190" t="s">
        <v>5324</v>
      </c>
      <c r="C1144" s="190" t="s">
        <v>96</v>
      </c>
      <c r="D1144" s="190" t="s">
        <v>6048</v>
      </c>
      <c r="E1144" s="190" t="s">
        <v>143</v>
      </c>
      <c r="F1144" s="193">
        <v>34856</v>
      </c>
      <c r="G1144" s="190" t="s">
        <v>244</v>
      </c>
      <c r="H1144" s="190" t="s">
        <v>824</v>
      </c>
      <c r="I1144" s="190" t="s">
        <v>58</v>
      </c>
      <c r="Q1144" s="190">
        <v>2000</v>
      </c>
      <c r="W1144" s="190" t="s">
        <v>6148</v>
      </c>
      <c r="X1144" s="190" t="s">
        <v>6149</v>
      </c>
    </row>
    <row r="1145" spans="1:24" ht="17.25" customHeight="1" x14ac:dyDescent="0.2">
      <c r="A1145" s="190">
        <v>811598</v>
      </c>
      <c r="B1145" s="190" t="s">
        <v>5467</v>
      </c>
      <c r="C1145" s="190" t="s">
        <v>86</v>
      </c>
      <c r="D1145" s="190" t="s">
        <v>1104</v>
      </c>
      <c r="E1145" s="190" t="s">
        <v>143</v>
      </c>
      <c r="F1145" s="193">
        <v>35222</v>
      </c>
      <c r="G1145" s="190" t="s">
        <v>244</v>
      </c>
      <c r="H1145" s="190" t="s">
        <v>824</v>
      </c>
      <c r="I1145" s="190" t="s">
        <v>58</v>
      </c>
      <c r="Q1145" s="190">
        <v>2000</v>
      </c>
      <c r="W1145" s="190" t="s">
        <v>6148</v>
      </c>
      <c r="X1145" s="190" t="s">
        <v>6149</v>
      </c>
    </row>
    <row r="1146" spans="1:24" ht="17.25" customHeight="1" x14ac:dyDescent="0.2">
      <c r="A1146" s="190">
        <v>811759</v>
      </c>
      <c r="B1146" s="190" t="s">
        <v>5567</v>
      </c>
      <c r="C1146" s="190" t="s">
        <v>715</v>
      </c>
      <c r="D1146" s="190" t="s">
        <v>6133</v>
      </c>
      <c r="E1146" s="190" t="s">
        <v>143</v>
      </c>
      <c r="F1146" s="193">
        <v>35312</v>
      </c>
      <c r="G1146" s="190" t="s">
        <v>1232</v>
      </c>
      <c r="H1146" s="190" t="s">
        <v>824</v>
      </c>
      <c r="I1146" s="190" t="s">
        <v>58</v>
      </c>
      <c r="Q1146" s="190">
        <v>2000</v>
      </c>
      <c r="W1146" s="190" t="s">
        <v>6148</v>
      </c>
      <c r="X1146" s="190" t="s">
        <v>6149</v>
      </c>
    </row>
    <row r="1147" spans="1:24" ht="17.25" customHeight="1" x14ac:dyDescent="0.2">
      <c r="A1147" s="190">
        <v>810429</v>
      </c>
      <c r="B1147" s="190" t="s">
        <v>4933</v>
      </c>
      <c r="C1147" s="190" t="s">
        <v>82</v>
      </c>
      <c r="D1147" s="190" t="s">
        <v>192</v>
      </c>
      <c r="E1147" s="190" t="s">
        <v>143</v>
      </c>
      <c r="F1147" s="193">
        <v>35457</v>
      </c>
      <c r="G1147" s="190" t="s">
        <v>244</v>
      </c>
      <c r="H1147" s="190" t="s">
        <v>824</v>
      </c>
      <c r="I1147" s="190" t="s">
        <v>58</v>
      </c>
      <c r="Q1147" s="190">
        <v>2000</v>
      </c>
      <c r="W1147" s="190" t="s">
        <v>6148</v>
      </c>
      <c r="X1147" s="190" t="s">
        <v>6149</v>
      </c>
    </row>
    <row r="1148" spans="1:24" ht="17.25" customHeight="1" x14ac:dyDescent="0.2">
      <c r="A1148" s="190">
        <v>806914</v>
      </c>
      <c r="B1148" s="190" t="s">
        <v>4378</v>
      </c>
      <c r="C1148" s="190" t="s">
        <v>344</v>
      </c>
      <c r="D1148" s="190" t="s">
        <v>3769</v>
      </c>
      <c r="E1148" s="190" t="s">
        <v>143</v>
      </c>
      <c r="F1148" s="193">
        <v>35506</v>
      </c>
      <c r="G1148" s="190" t="s">
        <v>254</v>
      </c>
      <c r="H1148" s="190" t="s">
        <v>824</v>
      </c>
      <c r="I1148" s="190" t="s">
        <v>58</v>
      </c>
      <c r="Q1148" s="190">
        <v>2000</v>
      </c>
      <c r="W1148" s="190" t="s">
        <v>6148</v>
      </c>
      <c r="X1148" s="190" t="s">
        <v>6149</v>
      </c>
    </row>
    <row r="1149" spans="1:24" ht="17.25" customHeight="1" x14ac:dyDescent="0.2">
      <c r="A1149" s="190">
        <v>811132</v>
      </c>
      <c r="B1149" s="190" t="s">
        <v>5182</v>
      </c>
      <c r="C1149" s="190" t="s">
        <v>3210</v>
      </c>
      <c r="D1149" s="190" t="s">
        <v>718</v>
      </c>
      <c r="E1149" s="190" t="s">
        <v>143</v>
      </c>
      <c r="F1149" s="193">
        <v>35674</v>
      </c>
      <c r="G1149" s="190" t="s">
        <v>6014</v>
      </c>
      <c r="H1149" s="190" t="s">
        <v>824</v>
      </c>
      <c r="I1149" s="190" t="s">
        <v>58</v>
      </c>
      <c r="Q1149" s="190">
        <v>2000</v>
      </c>
      <c r="W1149" s="190" t="s">
        <v>6148</v>
      </c>
      <c r="X1149" s="190" t="s">
        <v>6149</v>
      </c>
    </row>
    <row r="1150" spans="1:24" ht="17.25" customHeight="1" x14ac:dyDescent="0.2">
      <c r="A1150" s="190">
        <v>809850</v>
      </c>
      <c r="B1150" s="190" t="s">
        <v>4799</v>
      </c>
      <c r="C1150" s="190" t="s">
        <v>98</v>
      </c>
      <c r="D1150" s="190" t="s">
        <v>5808</v>
      </c>
      <c r="E1150" s="190" t="s">
        <v>143</v>
      </c>
      <c r="F1150" s="193">
        <v>35975</v>
      </c>
      <c r="G1150" s="190" t="s">
        <v>921</v>
      </c>
      <c r="H1150" s="190" t="s">
        <v>824</v>
      </c>
      <c r="I1150" s="190" t="s">
        <v>58</v>
      </c>
      <c r="Q1150" s="190">
        <v>2000</v>
      </c>
      <c r="W1150" s="190" t="s">
        <v>6148</v>
      </c>
      <c r="X1150" s="190" t="s">
        <v>6149</v>
      </c>
    </row>
    <row r="1151" spans="1:24" ht="17.25" customHeight="1" x14ac:dyDescent="0.2">
      <c r="A1151" s="190">
        <v>810434</v>
      </c>
      <c r="B1151" s="190" t="s">
        <v>4934</v>
      </c>
      <c r="C1151" s="190" t="s">
        <v>63</v>
      </c>
      <c r="D1151" s="190" t="s">
        <v>1207</v>
      </c>
      <c r="E1151" s="190" t="s">
        <v>143</v>
      </c>
      <c r="F1151" s="193">
        <v>36161</v>
      </c>
      <c r="G1151" s="190" t="s">
        <v>244</v>
      </c>
      <c r="H1151" s="190" t="s">
        <v>824</v>
      </c>
      <c r="I1151" s="190" t="s">
        <v>58</v>
      </c>
      <c r="Q1151" s="190">
        <v>2000</v>
      </c>
      <c r="W1151" s="190" t="s">
        <v>6148</v>
      </c>
      <c r="X1151" s="190" t="s">
        <v>6149</v>
      </c>
    </row>
    <row r="1152" spans="1:24" ht="17.25" customHeight="1" x14ac:dyDescent="0.2">
      <c r="A1152" s="190">
        <v>811184</v>
      </c>
      <c r="B1152" s="190" t="s">
        <v>5214</v>
      </c>
      <c r="C1152" s="190" t="s">
        <v>63</v>
      </c>
      <c r="D1152" s="190" t="s">
        <v>272</v>
      </c>
      <c r="E1152" s="190" t="s">
        <v>143</v>
      </c>
      <c r="G1152" s="190" t="s">
        <v>245</v>
      </c>
      <c r="H1152" s="190" t="s">
        <v>824</v>
      </c>
      <c r="I1152" s="190" t="s">
        <v>58</v>
      </c>
      <c r="Q1152" s="190">
        <v>2000</v>
      </c>
      <c r="W1152" s="190" t="s">
        <v>6148</v>
      </c>
      <c r="X1152" s="190" t="s">
        <v>6149</v>
      </c>
    </row>
    <row r="1153" spans="1:24" ht="17.25" customHeight="1" x14ac:dyDescent="0.2">
      <c r="A1153" s="190">
        <v>810198</v>
      </c>
      <c r="B1153" s="190" t="s">
        <v>4884</v>
      </c>
      <c r="C1153" s="190" t="s">
        <v>367</v>
      </c>
      <c r="D1153" s="190" t="s">
        <v>5655</v>
      </c>
      <c r="E1153" s="190" t="s">
        <v>143</v>
      </c>
      <c r="H1153" s="190" t="s">
        <v>824</v>
      </c>
      <c r="I1153" s="190" t="s">
        <v>58</v>
      </c>
      <c r="Q1153" s="190">
        <v>2000</v>
      </c>
      <c r="W1153" s="190" t="s">
        <v>6148</v>
      </c>
      <c r="X1153" s="190" t="s">
        <v>6149</v>
      </c>
    </row>
    <row r="1154" spans="1:24" ht="17.25" customHeight="1" x14ac:dyDescent="0.2">
      <c r="A1154" s="190">
        <v>806383</v>
      </c>
      <c r="B1154" s="190" t="s">
        <v>4339</v>
      </c>
      <c r="C1154" s="190" t="s">
        <v>328</v>
      </c>
      <c r="D1154" s="190" t="s">
        <v>662</v>
      </c>
      <c r="E1154" s="190" t="s">
        <v>142</v>
      </c>
      <c r="F1154" s="193">
        <v>27182</v>
      </c>
      <c r="G1154" s="190" t="s">
        <v>244</v>
      </c>
      <c r="H1154" s="190" t="s">
        <v>825</v>
      </c>
      <c r="I1154" s="190" t="s">
        <v>58</v>
      </c>
      <c r="Q1154" s="190">
        <v>2000</v>
      </c>
      <c r="W1154" s="190" t="s">
        <v>6148</v>
      </c>
      <c r="X1154" s="190" t="s">
        <v>6149</v>
      </c>
    </row>
    <row r="1155" spans="1:24" ht="17.25" customHeight="1" x14ac:dyDescent="0.2">
      <c r="A1155" s="190">
        <v>805215</v>
      </c>
      <c r="B1155" s="190" t="s">
        <v>4272</v>
      </c>
      <c r="C1155" s="190" t="s">
        <v>383</v>
      </c>
      <c r="D1155" s="190" t="s">
        <v>3202</v>
      </c>
      <c r="E1155" s="190" t="s">
        <v>142</v>
      </c>
      <c r="F1155" s="193">
        <v>31260</v>
      </c>
      <c r="G1155" s="190" t="s">
        <v>904</v>
      </c>
      <c r="H1155" s="190" t="s">
        <v>824</v>
      </c>
      <c r="I1155" s="190" t="s">
        <v>58</v>
      </c>
      <c r="Q1155" s="190">
        <v>2000</v>
      </c>
      <c r="W1155" s="190" t="s">
        <v>6148</v>
      </c>
      <c r="X1155" s="190" t="s">
        <v>6149</v>
      </c>
    </row>
    <row r="1156" spans="1:24" ht="17.25" customHeight="1" x14ac:dyDescent="0.2">
      <c r="A1156" s="190">
        <v>811545</v>
      </c>
      <c r="B1156" s="190" t="s">
        <v>720</v>
      </c>
      <c r="C1156" s="190" t="s">
        <v>3312</v>
      </c>
      <c r="D1156" s="190" t="s">
        <v>193</v>
      </c>
      <c r="E1156" s="190" t="s">
        <v>142</v>
      </c>
      <c r="F1156" s="193">
        <v>34869</v>
      </c>
      <c r="G1156" s="190" t="s">
        <v>252</v>
      </c>
      <c r="H1156" s="190" t="s">
        <v>824</v>
      </c>
      <c r="I1156" s="190" t="s">
        <v>58</v>
      </c>
      <c r="Q1156" s="190">
        <v>2000</v>
      </c>
      <c r="W1156" s="190" t="s">
        <v>6148</v>
      </c>
      <c r="X1156" s="190" t="s">
        <v>6149</v>
      </c>
    </row>
    <row r="1157" spans="1:24" ht="17.25" customHeight="1" x14ac:dyDescent="0.2">
      <c r="A1157" s="190">
        <v>811739</v>
      </c>
      <c r="B1157" s="190" t="s">
        <v>5557</v>
      </c>
      <c r="C1157" s="190" t="s">
        <v>79</v>
      </c>
      <c r="D1157" s="190" t="s">
        <v>630</v>
      </c>
      <c r="E1157" s="190" t="s">
        <v>142</v>
      </c>
      <c r="F1157" s="193">
        <v>34956</v>
      </c>
      <c r="G1157" s="190" t="s">
        <v>244</v>
      </c>
      <c r="H1157" s="190" t="s">
        <v>824</v>
      </c>
      <c r="I1157" s="190" t="s">
        <v>58</v>
      </c>
      <c r="Q1157" s="190">
        <v>2000</v>
      </c>
      <c r="W1157" s="190" t="s">
        <v>6148</v>
      </c>
      <c r="X1157" s="190" t="s">
        <v>6149</v>
      </c>
    </row>
    <row r="1158" spans="1:24" ht="17.25" customHeight="1" x14ac:dyDescent="0.2">
      <c r="A1158" s="190">
        <v>809485</v>
      </c>
      <c r="B1158" s="190" t="s">
        <v>4732</v>
      </c>
      <c r="C1158" s="190" t="s">
        <v>5651</v>
      </c>
      <c r="D1158" s="190" t="s">
        <v>397</v>
      </c>
      <c r="E1158" s="190" t="s">
        <v>142</v>
      </c>
      <c r="F1158" s="193">
        <v>35431</v>
      </c>
      <c r="G1158" s="190" t="s">
        <v>244</v>
      </c>
      <c r="H1158" s="190" t="s">
        <v>824</v>
      </c>
      <c r="I1158" s="190" t="s">
        <v>58</v>
      </c>
      <c r="Q1158" s="190">
        <v>2000</v>
      </c>
      <c r="W1158" s="190" t="s">
        <v>6148</v>
      </c>
      <c r="X1158" s="190" t="s">
        <v>6149</v>
      </c>
    </row>
    <row r="1159" spans="1:24" ht="17.25" customHeight="1" x14ac:dyDescent="0.2">
      <c r="A1159" s="190">
        <v>810255</v>
      </c>
      <c r="B1159" s="190" t="s">
        <v>4898</v>
      </c>
      <c r="C1159" s="190" t="s">
        <v>112</v>
      </c>
      <c r="D1159" s="190" t="s">
        <v>5933</v>
      </c>
      <c r="E1159" s="190" t="s">
        <v>142</v>
      </c>
      <c r="F1159" s="193">
        <v>35431</v>
      </c>
      <c r="G1159" s="190" t="s">
        <v>244</v>
      </c>
      <c r="H1159" s="190" t="s">
        <v>824</v>
      </c>
      <c r="I1159" s="190" t="s">
        <v>58</v>
      </c>
      <c r="Q1159" s="190">
        <v>2000</v>
      </c>
      <c r="W1159" s="190" t="s">
        <v>6148</v>
      </c>
      <c r="X1159" s="190" t="s">
        <v>6149</v>
      </c>
    </row>
    <row r="1160" spans="1:24" ht="17.25" customHeight="1" x14ac:dyDescent="0.2">
      <c r="A1160" s="190">
        <v>808406</v>
      </c>
      <c r="B1160" s="190" t="s">
        <v>4556</v>
      </c>
      <c r="C1160" s="190" t="s">
        <v>99</v>
      </c>
      <c r="D1160" s="190" t="s">
        <v>1228</v>
      </c>
      <c r="E1160" s="190" t="s">
        <v>142</v>
      </c>
      <c r="F1160" s="193">
        <v>35432</v>
      </c>
      <c r="G1160" s="190" t="s">
        <v>244</v>
      </c>
      <c r="H1160" s="190" t="s">
        <v>824</v>
      </c>
      <c r="I1160" s="190" t="s">
        <v>58</v>
      </c>
      <c r="Q1160" s="190">
        <v>2000</v>
      </c>
      <c r="W1160" s="190" t="s">
        <v>6148</v>
      </c>
      <c r="X1160" s="190" t="s">
        <v>6149</v>
      </c>
    </row>
    <row r="1161" spans="1:24" ht="17.25" customHeight="1" x14ac:dyDescent="0.2">
      <c r="A1161" s="190">
        <v>811540</v>
      </c>
      <c r="B1161" s="190" t="s">
        <v>5428</v>
      </c>
      <c r="C1161" s="190" t="s">
        <v>1122</v>
      </c>
      <c r="D1161" s="190" t="s">
        <v>1015</v>
      </c>
      <c r="E1161" s="190" t="s">
        <v>142</v>
      </c>
      <c r="F1161" s="193">
        <v>35567</v>
      </c>
      <c r="G1161" s="190" t="s">
        <v>827</v>
      </c>
      <c r="H1161" s="190" t="s">
        <v>824</v>
      </c>
      <c r="I1161" s="190" t="s">
        <v>58</v>
      </c>
      <c r="Q1161" s="190">
        <v>2000</v>
      </c>
      <c r="W1161" s="190" t="s">
        <v>6148</v>
      </c>
      <c r="X1161" s="190" t="s">
        <v>6149</v>
      </c>
    </row>
    <row r="1162" spans="1:24" ht="17.25" customHeight="1" x14ac:dyDescent="0.2">
      <c r="A1162" s="190">
        <v>807989</v>
      </c>
      <c r="B1162" s="190" t="s">
        <v>4502</v>
      </c>
      <c r="C1162" s="190" t="s">
        <v>5814</v>
      </c>
      <c r="D1162" s="190" t="s">
        <v>307</v>
      </c>
      <c r="E1162" s="190" t="s">
        <v>143</v>
      </c>
      <c r="F1162" s="193">
        <v>31168</v>
      </c>
      <c r="G1162" s="190" t="s">
        <v>1004</v>
      </c>
      <c r="H1162" s="190" t="s">
        <v>824</v>
      </c>
      <c r="I1162" s="190" t="s">
        <v>58</v>
      </c>
      <c r="Q1162" s="190" t="s">
        <v>6157</v>
      </c>
      <c r="R1162" s="190" t="s">
        <v>6148</v>
      </c>
      <c r="S1162" s="190" t="s">
        <v>6148</v>
      </c>
      <c r="T1162" s="190" t="s">
        <v>6148</v>
      </c>
      <c r="U1162" s="190" t="s">
        <v>6148</v>
      </c>
      <c r="V1162" s="190" t="s">
        <v>6148</v>
      </c>
      <c r="W1162" s="190" t="s">
        <v>6148</v>
      </c>
      <c r="X1162" s="190" t="s">
        <v>6149</v>
      </c>
    </row>
    <row r="1163" spans="1:24" ht="17.25" customHeight="1" x14ac:dyDescent="0.2">
      <c r="A1163" s="190">
        <v>809367</v>
      </c>
      <c r="B1163" s="190" t="s">
        <v>4709</v>
      </c>
      <c r="C1163" s="190" t="s">
        <v>5879</v>
      </c>
      <c r="D1163" s="190" t="s">
        <v>481</v>
      </c>
      <c r="E1163" s="190" t="s">
        <v>143</v>
      </c>
      <c r="F1163" s="193">
        <v>35819</v>
      </c>
      <c r="G1163" s="190" t="s">
        <v>1071</v>
      </c>
      <c r="H1163" s="190" t="s">
        <v>824</v>
      </c>
      <c r="I1163" s="190" t="s">
        <v>58</v>
      </c>
      <c r="Q1163" s="190" t="s">
        <v>6157</v>
      </c>
      <c r="R1163" s="190" t="s">
        <v>6148</v>
      </c>
      <c r="S1163" s="190" t="s">
        <v>6148</v>
      </c>
      <c r="T1163" s="190" t="s">
        <v>6148</v>
      </c>
      <c r="U1163" s="190" t="s">
        <v>6148</v>
      </c>
      <c r="V1163" s="190" t="s">
        <v>6148</v>
      </c>
      <c r="W1163" s="190" t="s">
        <v>6148</v>
      </c>
      <c r="X1163" s="190" t="s">
        <v>6149</v>
      </c>
    </row>
    <row r="1164" spans="1:24" ht="17.25" customHeight="1" x14ac:dyDescent="0.2">
      <c r="A1164" s="190">
        <v>809808</v>
      </c>
      <c r="B1164" s="190" t="s">
        <v>2042</v>
      </c>
      <c r="C1164" s="190" t="s">
        <v>63</v>
      </c>
      <c r="D1164" s="190" t="s">
        <v>169</v>
      </c>
      <c r="E1164" s="190" t="s">
        <v>143</v>
      </c>
      <c r="H1164" s="190" t="s">
        <v>824</v>
      </c>
      <c r="I1164" s="190" t="s">
        <v>58</v>
      </c>
      <c r="Q1164" s="190" t="s">
        <v>6157</v>
      </c>
      <c r="R1164" s="190" t="s">
        <v>6148</v>
      </c>
      <c r="S1164" s="190" t="s">
        <v>6148</v>
      </c>
      <c r="T1164" s="190" t="s">
        <v>6148</v>
      </c>
      <c r="U1164" s="190" t="s">
        <v>6148</v>
      </c>
      <c r="V1164" s="190" t="s">
        <v>6148</v>
      </c>
      <c r="W1164" s="190" t="s">
        <v>6148</v>
      </c>
      <c r="X1164" s="190" t="s">
        <v>6149</v>
      </c>
    </row>
    <row r="1165" spans="1:24" ht="17.25" customHeight="1" x14ac:dyDescent="0.2">
      <c r="A1165" s="190">
        <v>806551</v>
      </c>
      <c r="B1165" s="190" t="s">
        <v>4346</v>
      </c>
      <c r="C1165" s="190" t="s">
        <v>5669</v>
      </c>
      <c r="D1165" s="190" t="s">
        <v>204</v>
      </c>
      <c r="E1165" s="190" t="s">
        <v>142</v>
      </c>
      <c r="F1165" s="193">
        <v>31837</v>
      </c>
      <c r="G1165" s="190" t="s">
        <v>244</v>
      </c>
      <c r="H1165" s="190" t="s">
        <v>824</v>
      </c>
      <c r="I1165" s="190" t="s">
        <v>58</v>
      </c>
      <c r="Q1165" s="190" t="s">
        <v>6157</v>
      </c>
      <c r="R1165" s="190" t="s">
        <v>6148</v>
      </c>
      <c r="S1165" s="190" t="s">
        <v>6148</v>
      </c>
      <c r="T1165" s="190" t="s">
        <v>6148</v>
      </c>
      <c r="U1165" s="190" t="s">
        <v>6148</v>
      </c>
      <c r="V1165" s="190" t="s">
        <v>6148</v>
      </c>
      <c r="W1165" s="190" t="s">
        <v>6148</v>
      </c>
      <c r="X1165" s="190" t="s">
        <v>6149</v>
      </c>
    </row>
    <row r="1166" spans="1:24" ht="17.25" customHeight="1" x14ac:dyDescent="0.2">
      <c r="A1166" s="190">
        <v>809881</v>
      </c>
      <c r="B1166" s="190" t="s">
        <v>4805</v>
      </c>
      <c r="C1166" s="190" t="s">
        <v>61</v>
      </c>
      <c r="D1166" s="190" t="s">
        <v>1262</v>
      </c>
      <c r="E1166" s="190" t="s">
        <v>142</v>
      </c>
      <c r="F1166" s="193">
        <v>35440</v>
      </c>
      <c r="G1166" s="190" t="s">
        <v>246</v>
      </c>
      <c r="H1166" s="190" t="s">
        <v>824</v>
      </c>
      <c r="I1166" s="190" t="s">
        <v>58</v>
      </c>
      <c r="Q1166" s="190" t="s">
        <v>6157</v>
      </c>
      <c r="R1166" s="190" t="s">
        <v>6148</v>
      </c>
      <c r="S1166" s="190" t="s">
        <v>6148</v>
      </c>
      <c r="T1166" s="190" t="s">
        <v>6148</v>
      </c>
      <c r="U1166" s="190" t="s">
        <v>6148</v>
      </c>
      <c r="V1166" s="190" t="s">
        <v>6148</v>
      </c>
      <c r="W1166" s="190" t="s">
        <v>6148</v>
      </c>
      <c r="X1166" s="190" t="s">
        <v>6149</v>
      </c>
    </row>
    <row r="1167" spans="1:24" ht="17.25" customHeight="1" x14ac:dyDescent="0.2">
      <c r="A1167" s="190">
        <v>809797</v>
      </c>
      <c r="B1167" s="190" t="s">
        <v>4789</v>
      </c>
      <c r="C1167" s="190" t="s">
        <v>112</v>
      </c>
      <c r="D1167" s="190" t="s">
        <v>215</v>
      </c>
      <c r="E1167" s="190" t="s">
        <v>143</v>
      </c>
      <c r="F1167" s="193">
        <v>33283</v>
      </c>
      <c r="G1167" s="190" t="s">
        <v>827</v>
      </c>
      <c r="H1167" s="190" t="s">
        <v>824</v>
      </c>
      <c r="I1167" s="190" t="s">
        <v>58</v>
      </c>
      <c r="Q1167" s="190" t="s">
        <v>6157</v>
      </c>
      <c r="R1167" s="190" t="s">
        <v>6148</v>
      </c>
      <c r="S1167" s="190" t="s">
        <v>6148</v>
      </c>
      <c r="T1167" s="190" t="s">
        <v>6148</v>
      </c>
      <c r="U1167" s="190" t="s">
        <v>6148</v>
      </c>
      <c r="V1167" s="190" t="s">
        <v>6148</v>
      </c>
      <c r="W1167" s="190" t="s">
        <v>6148</v>
      </c>
      <c r="X1167" s="190" t="s">
        <v>6149</v>
      </c>
    </row>
    <row r="1168" spans="1:24" ht="17.25" customHeight="1" x14ac:dyDescent="0.2">
      <c r="A1168" s="190">
        <v>803624</v>
      </c>
      <c r="B1168" s="190" t="s">
        <v>4208</v>
      </c>
      <c r="C1168" s="190" t="s">
        <v>1065</v>
      </c>
      <c r="D1168" s="190" t="s">
        <v>397</v>
      </c>
      <c r="E1168" s="190" t="s">
        <v>142</v>
      </c>
      <c r="F1168" s="193">
        <v>34969</v>
      </c>
      <c r="G1168" s="190" t="s">
        <v>1128</v>
      </c>
      <c r="H1168" s="190" t="s">
        <v>824</v>
      </c>
      <c r="I1168" s="190" t="s">
        <v>58</v>
      </c>
      <c r="Q1168" s="190" t="s">
        <v>6157</v>
      </c>
      <c r="R1168" s="190" t="s">
        <v>6148</v>
      </c>
      <c r="S1168" s="190" t="s">
        <v>6148</v>
      </c>
      <c r="T1168" s="190" t="s">
        <v>6148</v>
      </c>
      <c r="U1168" s="190" t="s">
        <v>6148</v>
      </c>
      <c r="V1168" s="190" t="s">
        <v>6148</v>
      </c>
      <c r="W1168" s="190" t="s">
        <v>6148</v>
      </c>
      <c r="X1168" s="190" t="s">
        <v>6149</v>
      </c>
    </row>
    <row r="1169" spans="1:24" ht="17.25" customHeight="1" x14ac:dyDescent="0.2">
      <c r="A1169" s="190">
        <v>810190</v>
      </c>
      <c r="B1169" s="190" t="s">
        <v>4882</v>
      </c>
      <c r="C1169" s="190" t="s">
        <v>1149</v>
      </c>
      <c r="D1169" s="190" t="s">
        <v>192</v>
      </c>
      <c r="E1169" s="190" t="s">
        <v>143</v>
      </c>
      <c r="H1169" s="190" t="s">
        <v>824</v>
      </c>
      <c r="I1169" s="190" t="s">
        <v>58</v>
      </c>
      <c r="Q1169" s="190" t="s">
        <v>6157</v>
      </c>
      <c r="R1169" s="190" t="s">
        <v>6148</v>
      </c>
      <c r="S1169" s="190" t="s">
        <v>6148</v>
      </c>
      <c r="T1169" s="190" t="s">
        <v>6148</v>
      </c>
      <c r="U1169" s="190" t="s">
        <v>6148</v>
      </c>
      <c r="V1169" s="190" t="s">
        <v>6148</v>
      </c>
      <c r="W1169" s="190" t="s">
        <v>6148</v>
      </c>
      <c r="X1169" s="190" t="s">
        <v>6149</v>
      </c>
    </row>
    <row r="1170" spans="1:24" ht="17.25" customHeight="1" x14ac:dyDescent="0.2">
      <c r="A1170" s="190">
        <v>808787</v>
      </c>
      <c r="B1170" s="190" t="s">
        <v>4617</v>
      </c>
      <c r="C1170" s="190" t="s">
        <v>3210</v>
      </c>
      <c r="D1170" s="190" t="s">
        <v>158</v>
      </c>
      <c r="E1170" s="190" t="s">
        <v>142</v>
      </c>
      <c r="H1170" s="190" t="s">
        <v>824</v>
      </c>
      <c r="I1170" s="190" t="s">
        <v>58</v>
      </c>
      <c r="Q1170" s="190" t="s">
        <v>6157</v>
      </c>
      <c r="R1170" s="190" t="s">
        <v>6148</v>
      </c>
      <c r="S1170" s="190" t="s">
        <v>6148</v>
      </c>
      <c r="T1170" s="190" t="s">
        <v>6148</v>
      </c>
      <c r="U1170" s="190" t="s">
        <v>6148</v>
      </c>
      <c r="V1170" s="190" t="s">
        <v>6148</v>
      </c>
      <c r="W1170" s="190" t="s">
        <v>6148</v>
      </c>
      <c r="X1170" s="190" t="s">
        <v>6149</v>
      </c>
    </row>
    <row r="1171" spans="1:24" ht="17.25" customHeight="1" x14ac:dyDescent="0.2">
      <c r="A1171" s="190">
        <v>805358</v>
      </c>
      <c r="B1171" s="190" t="s">
        <v>4282</v>
      </c>
      <c r="E1171" s="190" t="s">
        <v>142</v>
      </c>
      <c r="H1171" s="190" t="s">
        <v>6169</v>
      </c>
      <c r="I1171" s="190" t="s">
        <v>58</v>
      </c>
      <c r="Q1171" s="190" t="s">
        <v>6157</v>
      </c>
      <c r="R1171" s="190" t="s">
        <v>6148</v>
      </c>
      <c r="S1171" s="190" t="s">
        <v>6148</v>
      </c>
      <c r="T1171" s="190" t="s">
        <v>6148</v>
      </c>
      <c r="U1171" s="190" t="s">
        <v>6148</v>
      </c>
      <c r="V1171" s="190" t="s">
        <v>6148</v>
      </c>
      <c r="W1171" s="190" t="s">
        <v>6148</v>
      </c>
      <c r="X1171" s="190" t="s">
        <v>6149</v>
      </c>
    </row>
    <row r="1172" spans="1:24" ht="17.25" customHeight="1" x14ac:dyDescent="0.2">
      <c r="A1172" s="190">
        <v>800081</v>
      </c>
      <c r="B1172" s="190" t="s">
        <v>4133</v>
      </c>
      <c r="C1172" s="190" t="s">
        <v>5644</v>
      </c>
      <c r="D1172" s="190" t="s">
        <v>1082</v>
      </c>
      <c r="E1172" s="190" t="s">
        <v>142</v>
      </c>
      <c r="F1172" s="193">
        <v>33920</v>
      </c>
      <c r="G1172" s="190" t="s">
        <v>244</v>
      </c>
      <c r="H1172" s="190" t="s">
        <v>824</v>
      </c>
      <c r="I1172" s="190" t="s">
        <v>58</v>
      </c>
      <c r="X1172" s="190" t="s">
        <v>6149</v>
      </c>
    </row>
    <row r="1173" spans="1:24" ht="17.25" customHeight="1" x14ac:dyDescent="0.2">
      <c r="A1173" s="190">
        <v>800108</v>
      </c>
      <c r="B1173" s="190" t="s">
        <v>4134</v>
      </c>
      <c r="C1173" s="190" t="s">
        <v>1177</v>
      </c>
      <c r="D1173" s="190" t="s">
        <v>188</v>
      </c>
      <c r="E1173" s="190" t="s">
        <v>142</v>
      </c>
      <c r="F1173" s="193">
        <v>33604</v>
      </c>
      <c r="G1173" s="190" t="s">
        <v>244</v>
      </c>
      <c r="H1173" s="190" t="s">
        <v>824</v>
      </c>
      <c r="I1173" s="190" t="s">
        <v>58</v>
      </c>
      <c r="J1173" s="190" t="s">
        <v>3975</v>
      </c>
      <c r="K1173" s="190">
        <v>2000</v>
      </c>
      <c r="L1173" s="190" t="s">
        <v>244</v>
      </c>
      <c r="X1173" s="190" t="s">
        <v>6149</v>
      </c>
    </row>
    <row r="1174" spans="1:24" ht="17.25" customHeight="1" x14ac:dyDescent="0.2">
      <c r="A1174" s="190">
        <v>800812</v>
      </c>
      <c r="B1174" s="190" t="s">
        <v>4149</v>
      </c>
      <c r="C1174" s="190" t="s">
        <v>459</v>
      </c>
      <c r="D1174" s="190" t="s">
        <v>1026</v>
      </c>
      <c r="E1174" s="190" t="s">
        <v>142</v>
      </c>
      <c r="F1174" s="193">
        <v>33610</v>
      </c>
      <c r="G1174" s="190" t="s">
        <v>5678</v>
      </c>
      <c r="H1174" s="190" t="s">
        <v>824</v>
      </c>
      <c r="I1174" s="190" t="s">
        <v>58</v>
      </c>
      <c r="X1174" s="190" t="s">
        <v>6149</v>
      </c>
    </row>
    <row r="1175" spans="1:24" ht="17.25" customHeight="1" x14ac:dyDescent="0.2">
      <c r="A1175" s="190">
        <v>802328</v>
      </c>
      <c r="B1175" s="190" t="s">
        <v>681</v>
      </c>
      <c r="C1175" s="190" t="s">
        <v>971</v>
      </c>
      <c r="D1175" s="190" t="s">
        <v>957</v>
      </c>
      <c r="E1175" s="190" t="s">
        <v>142</v>
      </c>
      <c r="F1175" s="193">
        <v>32143</v>
      </c>
      <c r="G1175" s="190" t="s">
        <v>246</v>
      </c>
      <c r="H1175" s="190" t="s">
        <v>824</v>
      </c>
      <c r="I1175" s="190" t="s">
        <v>58</v>
      </c>
      <c r="J1175" s="190" t="s">
        <v>3972</v>
      </c>
      <c r="K1175" s="190">
        <v>2012</v>
      </c>
      <c r="L1175" s="190" t="s">
        <v>244</v>
      </c>
      <c r="X1175" s="190" t="s">
        <v>6149</v>
      </c>
    </row>
    <row r="1176" spans="1:24" ht="17.25" customHeight="1" x14ac:dyDescent="0.2">
      <c r="A1176" s="190">
        <v>804563</v>
      </c>
      <c r="B1176" s="190" t="s">
        <v>4238</v>
      </c>
      <c r="C1176" s="190" t="s">
        <v>521</v>
      </c>
      <c r="D1176" s="190" t="s">
        <v>181</v>
      </c>
      <c r="E1176" s="190" t="s">
        <v>143</v>
      </c>
      <c r="F1176" s="193">
        <v>34847</v>
      </c>
      <c r="G1176" s="190" t="s">
        <v>244</v>
      </c>
      <c r="H1176" s="190" t="s">
        <v>824</v>
      </c>
      <c r="I1176" s="190" t="s">
        <v>58</v>
      </c>
      <c r="J1176" s="190" t="s">
        <v>3971</v>
      </c>
      <c r="K1176" s="190">
        <v>2014</v>
      </c>
      <c r="L1176" s="190" t="s">
        <v>244</v>
      </c>
      <c r="X1176" s="190" t="s">
        <v>6149</v>
      </c>
    </row>
    <row r="1177" spans="1:24" ht="17.25" customHeight="1" x14ac:dyDescent="0.2">
      <c r="A1177" s="190">
        <v>805189</v>
      </c>
      <c r="B1177" s="190" t="s">
        <v>4268</v>
      </c>
      <c r="C1177" s="190" t="s">
        <v>63</v>
      </c>
      <c r="D1177" s="190" t="s">
        <v>329</v>
      </c>
      <c r="E1177" s="190" t="s">
        <v>142</v>
      </c>
      <c r="F1177" s="193">
        <v>34921</v>
      </c>
      <c r="G1177" s="190" t="s">
        <v>244</v>
      </c>
      <c r="H1177" s="190" t="s">
        <v>824</v>
      </c>
      <c r="I1177" s="190" t="s">
        <v>58</v>
      </c>
      <c r="J1177" s="190" t="s">
        <v>3971</v>
      </c>
      <c r="K1177" s="190">
        <v>2015</v>
      </c>
      <c r="L1177" s="190" t="s">
        <v>244</v>
      </c>
      <c r="X1177" s="190" t="s">
        <v>6149</v>
      </c>
    </row>
    <row r="1178" spans="1:24" ht="17.25" customHeight="1" x14ac:dyDescent="0.2">
      <c r="A1178" s="190">
        <v>805573</v>
      </c>
      <c r="B1178" s="190" t="s">
        <v>4290</v>
      </c>
      <c r="C1178" s="190" t="s">
        <v>65</v>
      </c>
      <c r="D1178" s="190" t="s">
        <v>329</v>
      </c>
      <c r="E1178" s="190" t="s">
        <v>142</v>
      </c>
      <c r="F1178" s="193">
        <v>30187</v>
      </c>
      <c r="G1178" s="190" t="s">
        <v>244</v>
      </c>
      <c r="H1178" s="190" t="s">
        <v>824</v>
      </c>
      <c r="I1178" s="190" t="s">
        <v>58</v>
      </c>
      <c r="J1178" s="190" t="s">
        <v>3971</v>
      </c>
      <c r="K1178" s="190">
        <v>2000</v>
      </c>
      <c r="L1178" s="190" t="s">
        <v>244</v>
      </c>
      <c r="X1178" s="190" t="s">
        <v>6149</v>
      </c>
    </row>
    <row r="1179" spans="1:24" ht="17.25" customHeight="1" x14ac:dyDescent="0.2">
      <c r="A1179" s="190">
        <v>805658</v>
      </c>
      <c r="B1179" s="190" t="s">
        <v>4295</v>
      </c>
      <c r="C1179" s="190" t="s">
        <v>310</v>
      </c>
      <c r="D1179" s="190" t="s">
        <v>137</v>
      </c>
      <c r="E1179" s="190" t="s">
        <v>142</v>
      </c>
      <c r="F1179" s="193">
        <v>32085</v>
      </c>
      <c r="G1179" s="190" t="s">
        <v>976</v>
      </c>
      <c r="H1179" s="190" t="s">
        <v>824</v>
      </c>
      <c r="I1179" s="190" t="s">
        <v>58</v>
      </c>
      <c r="J1179" s="190" t="s">
        <v>3971</v>
      </c>
      <c r="K1179" s="190">
        <v>2005</v>
      </c>
      <c r="L1179" s="190" t="s">
        <v>249</v>
      </c>
      <c r="X1179" s="190" t="s">
        <v>6149</v>
      </c>
    </row>
    <row r="1180" spans="1:24" ht="17.25" customHeight="1" x14ac:dyDescent="0.2">
      <c r="A1180" s="190">
        <v>805787</v>
      </c>
      <c r="B1180" s="190" t="s">
        <v>4303</v>
      </c>
      <c r="C1180" s="190" t="s">
        <v>80</v>
      </c>
      <c r="D1180" s="190" t="s">
        <v>197</v>
      </c>
      <c r="E1180" s="190" t="s">
        <v>143</v>
      </c>
      <c r="F1180" s="193">
        <v>35065</v>
      </c>
      <c r="G1180" s="190" t="s">
        <v>244</v>
      </c>
      <c r="H1180" s="190" t="s">
        <v>824</v>
      </c>
      <c r="I1180" s="190" t="s">
        <v>58</v>
      </c>
      <c r="J1180" s="190" t="s">
        <v>3971</v>
      </c>
      <c r="K1180" s="190">
        <v>2013</v>
      </c>
      <c r="L1180" s="190" t="s">
        <v>244</v>
      </c>
      <c r="X1180" s="190" t="s">
        <v>6149</v>
      </c>
    </row>
    <row r="1181" spans="1:24" ht="17.25" customHeight="1" x14ac:dyDescent="0.2">
      <c r="A1181" s="190">
        <v>806445</v>
      </c>
      <c r="B1181" s="190" t="s">
        <v>4343</v>
      </c>
      <c r="C1181" s="190" t="s">
        <v>75</v>
      </c>
      <c r="D1181" s="190" t="s">
        <v>940</v>
      </c>
      <c r="E1181" s="190" t="s">
        <v>142</v>
      </c>
      <c r="F1181" s="193">
        <v>34335</v>
      </c>
      <c r="G1181" s="190" t="s">
        <v>244</v>
      </c>
      <c r="H1181" s="190" t="s">
        <v>824</v>
      </c>
      <c r="I1181" s="190" t="s">
        <v>58</v>
      </c>
      <c r="J1181" s="190" t="s">
        <v>3969</v>
      </c>
      <c r="K1181" s="190">
        <v>2014</v>
      </c>
      <c r="L1181" s="190" t="s">
        <v>244</v>
      </c>
      <c r="X1181" s="190" t="s">
        <v>6149</v>
      </c>
    </row>
    <row r="1182" spans="1:24" ht="17.25" customHeight="1" x14ac:dyDescent="0.2">
      <c r="A1182" s="190">
        <v>807798</v>
      </c>
      <c r="B1182" s="190" t="s">
        <v>4479</v>
      </c>
      <c r="C1182" s="190" t="s">
        <v>774</v>
      </c>
      <c r="D1182" s="190" t="s">
        <v>167</v>
      </c>
      <c r="E1182" s="190" t="s">
        <v>142</v>
      </c>
      <c r="F1182" s="193">
        <v>34565</v>
      </c>
      <c r="G1182" s="190" t="s">
        <v>247</v>
      </c>
      <c r="H1182" s="190" t="s">
        <v>824</v>
      </c>
      <c r="I1182" s="190" t="s">
        <v>58</v>
      </c>
      <c r="J1182" s="190" t="s">
        <v>3972</v>
      </c>
      <c r="K1182" s="190">
        <v>2014</v>
      </c>
      <c r="L1182" s="190" t="s">
        <v>247</v>
      </c>
      <c r="X1182" s="190" t="s">
        <v>6149</v>
      </c>
    </row>
    <row r="1183" spans="1:24" ht="17.25" customHeight="1" x14ac:dyDescent="0.2">
      <c r="A1183" s="190">
        <v>808513</v>
      </c>
      <c r="B1183" s="190" t="s">
        <v>4573</v>
      </c>
      <c r="C1183" s="190" t="s">
        <v>57</v>
      </c>
      <c r="D1183" s="190" t="s">
        <v>5638</v>
      </c>
      <c r="E1183" s="190" t="s">
        <v>143</v>
      </c>
      <c r="F1183" s="193">
        <v>32027</v>
      </c>
      <c r="G1183" s="190" t="s">
        <v>5639</v>
      </c>
      <c r="H1183" s="190" t="s">
        <v>828</v>
      </c>
      <c r="I1183" s="190" t="s">
        <v>58</v>
      </c>
      <c r="J1183" s="190" t="s">
        <v>3972</v>
      </c>
      <c r="K1183" s="190">
        <v>2005</v>
      </c>
      <c r="L1183" s="190" t="s">
        <v>249</v>
      </c>
      <c r="X1183" s="190" t="s">
        <v>6149</v>
      </c>
    </row>
    <row r="1184" spans="1:24" ht="17.25" customHeight="1" x14ac:dyDescent="0.2">
      <c r="A1184" s="190">
        <v>808638</v>
      </c>
      <c r="B1184" s="190" t="s">
        <v>4596</v>
      </c>
      <c r="C1184" s="190" t="s">
        <v>65</v>
      </c>
      <c r="D1184" s="190" t="s">
        <v>484</v>
      </c>
      <c r="E1184" s="190" t="s">
        <v>142</v>
      </c>
      <c r="F1184" s="193">
        <v>35065</v>
      </c>
      <c r="G1184" s="190" t="s">
        <v>994</v>
      </c>
      <c r="H1184" s="190" t="s">
        <v>824</v>
      </c>
      <c r="I1184" s="190" t="s">
        <v>58</v>
      </c>
      <c r="J1184" s="190" t="s">
        <v>259</v>
      </c>
      <c r="K1184" s="190">
        <v>2014</v>
      </c>
      <c r="L1184" s="190" t="s">
        <v>246</v>
      </c>
      <c r="X1184" s="190" t="s">
        <v>6149</v>
      </c>
    </row>
    <row r="1185" spans="1:24" ht="17.25" customHeight="1" x14ac:dyDescent="0.2">
      <c r="A1185" s="190">
        <v>808720</v>
      </c>
      <c r="B1185" s="190" t="s">
        <v>4606</v>
      </c>
      <c r="C1185" s="190" t="s">
        <v>5703</v>
      </c>
      <c r="D1185" s="190" t="s">
        <v>5613</v>
      </c>
      <c r="E1185" s="190" t="s">
        <v>142</v>
      </c>
      <c r="F1185" s="193">
        <v>35796</v>
      </c>
      <c r="G1185" s="190" t="s">
        <v>1225</v>
      </c>
      <c r="H1185" s="190" t="s">
        <v>824</v>
      </c>
      <c r="I1185" s="190" t="s">
        <v>58</v>
      </c>
      <c r="X1185" s="190" t="s">
        <v>6149</v>
      </c>
    </row>
    <row r="1186" spans="1:24" ht="17.25" customHeight="1" x14ac:dyDescent="0.2">
      <c r="A1186" s="190">
        <v>808994</v>
      </c>
      <c r="B1186" s="190" t="s">
        <v>4656</v>
      </c>
      <c r="C1186" s="190" t="s">
        <v>135</v>
      </c>
      <c r="D1186" s="190" t="s">
        <v>215</v>
      </c>
      <c r="E1186" s="190" t="s">
        <v>143</v>
      </c>
      <c r="F1186" s="193">
        <v>36356</v>
      </c>
      <c r="G1186" s="190" t="s">
        <v>870</v>
      </c>
      <c r="H1186" s="190" t="s">
        <v>824</v>
      </c>
      <c r="I1186" s="190" t="s">
        <v>58</v>
      </c>
      <c r="J1186" s="190" t="s">
        <v>3971</v>
      </c>
      <c r="K1186" s="190">
        <v>2017</v>
      </c>
      <c r="L1186" s="190" t="s">
        <v>249</v>
      </c>
      <c r="X1186" s="190" t="s">
        <v>6149</v>
      </c>
    </row>
    <row r="1187" spans="1:24" ht="17.25" customHeight="1" x14ac:dyDescent="0.2">
      <c r="A1187" s="190">
        <v>809023</v>
      </c>
      <c r="B1187" s="190" t="s">
        <v>4660</v>
      </c>
      <c r="C1187" s="190" t="s">
        <v>98</v>
      </c>
      <c r="D1187" s="190" t="s">
        <v>221</v>
      </c>
      <c r="E1187" s="190" t="s">
        <v>143</v>
      </c>
      <c r="F1187" s="193">
        <v>35796</v>
      </c>
      <c r="G1187" s="190" t="s">
        <v>244</v>
      </c>
      <c r="H1187" s="190" t="s">
        <v>824</v>
      </c>
      <c r="I1187" s="190" t="s">
        <v>58</v>
      </c>
      <c r="J1187" s="190" t="s">
        <v>3969</v>
      </c>
      <c r="K1187" s="190">
        <v>2017</v>
      </c>
      <c r="L1187" s="190" t="s">
        <v>244</v>
      </c>
      <c r="X1187" s="190" t="s">
        <v>6149</v>
      </c>
    </row>
    <row r="1188" spans="1:24" ht="17.25" customHeight="1" x14ac:dyDescent="0.2">
      <c r="A1188" s="190">
        <v>809066</v>
      </c>
      <c r="B1188" s="190" t="s">
        <v>4670</v>
      </c>
      <c r="C1188" s="190" t="s">
        <v>127</v>
      </c>
      <c r="D1188" s="190" t="s">
        <v>497</v>
      </c>
      <c r="E1188" s="190" t="s">
        <v>143</v>
      </c>
      <c r="F1188" s="193">
        <v>35796</v>
      </c>
      <c r="G1188" s="190" t="s">
        <v>244</v>
      </c>
      <c r="H1188" s="190" t="s">
        <v>824</v>
      </c>
      <c r="I1188" s="190" t="s">
        <v>58</v>
      </c>
      <c r="J1188" s="190" t="s">
        <v>3972</v>
      </c>
      <c r="K1188" s="190">
        <v>2015</v>
      </c>
      <c r="L1188" s="190" t="s">
        <v>244</v>
      </c>
      <c r="X1188" s="190" t="s">
        <v>6149</v>
      </c>
    </row>
    <row r="1189" spans="1:24" ht="17.25" customHeight="1" x14ac:dyDescent="0.2">
      <c r="A1189" s="190">
        <v>809356</v>
      </c>
      <c r="B1189" s="190" t="s">
        <v>4707</v>
      </c>
      <c r="C1189" s="190" t="s">
        <v>66</v>
      </c>
      <c r="D1189" s="190" t="s">
        <v>1202</v>
      </c>
      <c r="E1189" s="190" t="s">
        <v>143</v>
      </c>
      <c r="F1189" s="193">
        <v>35078</v>
      </c>
      <c r="G1189" s="190" t="s">
        <v>942</v>
      </c>
      <c r="H1189" s="190" t="s">
        <v>825</v>
      </c>
      <c r="I1189" s="190" t="s">
        <v>58</v>
      </c>
      <c r="J1189" s="190" t="s">
        <v>3972</v>
      </c>
      <c r="K1189" s="190">
        <v>2014</v>
      </c>
      <c r="L1189" s="190" t="s">
        <v>249</v>
      </c>
      <c r="X1189" s="190" t="s">
        <v>6149</v>
      </c>
    </row>
    <row r="1190" spans="1:24" ht="17.25" customHeight="1" x14ac:dyDescent="0.2">
      <c r="A1190" s="190">
        <v>809470</v>
      </c>
      <c r="B1190" s="190" t="s">
        <v>4729</v>
      </c>
      <c r="C1190" s="190" t="s">
        <v>765</v>
      </c>
      <c r="D1190" s="190" t="s">
        <v>1178</v>
      </c>
      <c r="E1190" s="190" t="s">
        <v>142</v>
      </c>
      <c r="F1190" s="193">
        <v>35800</v>
      </c>
      <c r="G1190" s="190" t="s">
        <v>254</v>
      </c>
      <c r="H1190" s="190" t="s">
        <v>824</v>
      </c>
      <c r="I1190" s="190" t="s">
        <v>58</v>
      </c>
      <c r="X1190" s="190" t="s">
        <v>6149</v>
      </c>
    </row>
    <row r="1191" spans="1:24" ht="17.25" customHeight="1" x14ac:dyDescent="0.2">
      <c r="A1191" s="190">
        <v>809864</v>
      </c>
      <c r="B1191" s="190" t="s">
        <v>4802</v>
      </c>
      <c r="C1191" s="190" t="s">
        <v>97</v>
      </c>
      <c r="D1191" s="190" t="s">
        <v>1201</v>
      </c>
      <c r="E1191" s="190" t="s">
        <v>142</v>
      </c>
      <c r="F1191" s="193">
        <v>35431</v>
      </c>
      <c r="G1191" s="190" t="s">
        <v>244</v>
      </c>
      <c r="H1191" s="190" t="s">
        <v>824</v>
      </c>
      <c r="I1191" s="190" t="s">
        <v>58</v>
      </c>
      <c r="J1191" s="190" t="s">
        <v>3971</v>
      </c>
      <c r="K1191" s="190">
        <v>2015</v>
      </c>
      <c r="L1191" s="190" t="s">
        <v>244</v>
      </c>
      <c r="X1191" s="190" t="s">
        <v>6149</v>
      </c>
    </row>
    <row r="1192" spans="1:24" ht="17.25" customHeight="1" x14ac:dyDescent="0.2">
      <c r="A1192" s="190">
        <v>810081</v>
      </c>
      <c r="B1192" s="190" t="s">
        <v>4855</v>
      </c>
      <c r="C1192" s="190" t="s">
        <v>363</v>
      </c>
      <c r="D1192" s="190" t="s">
        <v>179</v>
      </c>
      <c r="E1192" s="190" t="s">
        <v>142</v>
      </c>
      <c r="F1192" s="193">
        <v>35796</v>
      </c>
      <c r="G1192" s="190" t="s">
        <v>244</v>
      </c>
      <c r="H1192" s="190" t="s">
        <v>824</v>
      </c>
      <c r="I1192" s="190" t="s">
        <v>58</v>
      </c>
      <c r="J1192" s="190" t="s">
        <v>258</v>
      </c>
      <c r="K1192" s="190">
        <v>2015</v>
      </c>
      <c r="L1192" s="190" t="s">
        <v>244</v>
      </c>
      <c r="X1192" s="190" t="s">
        <v>6149</v>
      </c>
    </row>
    <row r="1193" spans="1:24" ht="17.25" customHeight="1" x14ac:dyDescent="0.2">
      <c r="A1193" s="190">
        <v>810155</v>
      </c>
      <c r="B1193" s="190" t="s">
        <v>4872</v>
      </c>
      <c r="C1193" s="190" t="s">
        <v>1149</v>
      </c>
      <c r="D1193" s="190" t="s">
        <v>5700</v>
      </c>
      <c r="E1193" s="190" t="s">
        <v>142</v>
      </c>
      <c r="F1193" s="193">
        <v>36530</v>
      </c>
      <c r="G1193" s="190" t="s">
        <v>244</v>
      </c>
      <c r="H1193" s="190" t="s">
        <v>824</v>
      </c>
      <c r="I1193" s="190" t="s">
        <v>58</v>
      </c>
      <c r="J1193" s="190" t="s">
        <v>3971</v>
      </c>
      <c r="K1193" s="190">
        <v>2012</v>
      </c>
      <c r="L1193" s="190" t="s">
        <v>244</v>
      </c>
      <c r="X1193" s="190" t="s">
        <v>6149</v>
      </c>
    </row>
    <row r="1194" spans="1:24" ht="17.25" customHeight="1" x14ac:dyDescent="0.2">
      <c r="A1194" s="190">
        <v>810161</v>
      </c>
      <c r="B1194" s="190" t="s">
        <v>4874</v>
      </c>
      <c r="C1194" s="190" t="s">
        <v>328</v>
      </c>
      <c r="D1194" s="190" t="s">
        <v>171</v>
      </c>
      <c r="E1194" s="190" t="s">
        <v>142</v>
      </c>
      <c r="F1194" s="193">
        <v>36404</v>
      </c>
      <c r="G1194" s="190" t="s">
        <v>3291</v>
      </c>
      <c r="H1194" s="190" t="s">
        <v>824</v>
      </c>
      <c r="I1194" s="190" t="s">
        <v>58</v>
      </c>
      <c r="J1194" s="190" t="s">
        <v>3969</v>
      </c>
      <c r="K1194" s="190">
        <v>2017</v>
      </c>
      <c r="L1194" s="190" t="s">
        <v>249</v>
      </c>
      <c r="X1194" s="190" t="s">
        <v>6149</v>
      </c>
    </row>
    <row r="1195" spans="1:24" ht="17.25" customHeight="1" x14ac:dyDescent="0.2">
      <c r="A1195" s="190">
        <v>810563</v>
      </c>
      <c r="B1195" s="190" t="s">
        <v>4955</v>
      </c>
      <c r="C1195" s="190" t="s">
        <v>338</v>
      </c>
      <c r="D1195" s="190" t="s">
        <v>5661</v>
      </c>
      <c r="E1195" s="190" t="s">
        <v>143</v>
      </c>
      <c r="F1195" s="193">
        <v>34700</v>
      </c>
      <c r="G1195" s="190" t="s">
        <v>244</v>
      </c>
      <c r="H1195" s="190" t="s">
        <v>824</v>
      </c>
      <c r="I1195" s="190" t="s">
        <v>58</v>
      </c>
      <c r="J1195" s="190" t="s">
        <v>3972</v>
      </c>
      <c r="K1195" s="190">
        <v>2017</v>
      </c>
      <c r="L1195" s="190" t="s">
        <v>244</v>
      </c>
      <c r="X1195" s="190" t="s">
        <v>6149</v>
      </c>
    </row>
    <row r="1196" spans="1:24" ht="17.25" customHeight="1" x14ac:dyDescent="0.2">
      <c r="A1196" s="190">
        <v>810935</v>
      </c>
      <c r="B1196" s="190" t="s">
        <v>5053</v>
      </c>
      <c r="C1196" s="190" t="s">
        <v>75</v>
      </c>
      <c r="D1196" s="190" t="s">
        <v>218</v>
      </c>
      <c r="E1196" s="190" t="s">
        <v>143</v>
      </c>
      <c r="F1196" s="193">
        <v>35997</v>
      </c>
      <c r="G1196" s="190" t="s">
        <v>827</v>
      </c>
      <c r="H1196" s="190" t="s">
        <v>824</v>
      </c>
      <c r="I1196" s="190" t="s">
        <v>58</v>
      </c>
      <c r="J1196" s="190" t="s">
        <v>3972</v>
      </c>
      <c r="K1196" s="190">
        <v>2016</v>
      </c>
      <c r="L1196" s="190" t="s">
        <v>249</v>
      </c>
      <c r="X1196" s="190" t="s">
        <v>6149</v>
      </c>
    </row>
    <row r="1197" spans="1:24" ht="17.25" customHeight="1" x14ac:dyDescent="0.2">
      <c r="A1197" s="190">
        <v>811155</v>
      </c>
      <c r="B1197" s="190" t="s">
        <v>5194</v>
      </c>
      <c r="C1197" s="190" t="s">
        <v>3737</v>
      </c>
      <c r="D1197" s="190" t="s">
        <v>488</v>
      </c>
      <c r="E1197" s="190" t="s">
        <v>143</v>
      </c>
      <c r="F1197" s="193">
        <v>35485</v>
      </c>
      <c r="G1197" s="190" t="s">
        <v>244</v>
      </c>
      <c r="H1197" s="190" t="s">
        <v>824</v>
      </c>
      <c r="I1197" s="190" t="s">
        <v>58</v>
      </c>
      <c r="J1197" s="190" t="s">
        <v>3971</v>
      </c>
      <c r="K1197" s="190">
        <v>2016</v>
      </c>
      <c r="L1197" s="190" t="s">
        <v>249</v>
      </c>
      <c r="X1197" s="190" t="s">
        <v>6149</v>
      </c>
    </row>
    <row r="1198" spans="1:24" ht="17.25" customHeight="1" x14ac:dyDescent="0.2">
      <c r="A1198" s="190">
        <v>811562</v>
      </c>
      <c r="B1198" s="190" t="s">
        <v>5440</v>
      </c>
      <c r="C1198" s="190" t="s">
        <v>95</v>
      </c>
      <c r="D1198" s="190" t="s">
        <v>569</v>
      </c>
      <c r="E1198" s="190" t="s">
        <v>142</v>
      </c>
      <c r="F1198" s="193">
        <v>35239</v>
      </c>
      <c r="G1198" s="190" t="s">
        <v>244</v>
      </c>
      <c r="H1198" s="190" t="s">
        <v>824</v>
      </c>
      <c r="I1198" s="190" t="s">
        <v>58</v>
      </c>
      <c r="J1198" s="190" t="s">
        <v>3971</v>
      </c>
      <c r="K1198" s="190">
        <v>2013</v>
      </c>
      <c r="L1198" s="190" t="s">
        <v>244</v>
      </c>
      <c r="X1198" s="190" t="s">
        <v>6149</v>
      </c>
    </row>
    <row r="1199" spans="1:24" ht="17.25" customHeight="1" x14ac:dyDescent="0.2">
      <c r="A1199" s="190">
        <v>811705</v>
      </c>
      <c r="B1199" s="190" t="s">
        <v>5532</v>
      </c>
      <c r="C1199" s="190" t="s">
        <v>587</v>
      </c>
      <c r="D1199" s="190" t="s">
        <v>190</v>
      </c>
      <c r="E1199" s="190" t="s">
        <v>143</v>
      </c>
      <c r="F1199" s="193">
        <v>36185</v>
      </c>
      <c r="G1199" s="190" t="s">
        <v>244</v>
      </c>
      <c r="H1199" s="190" t="s">
        <v>824</v>
      </c>
      <c r="I1199" s="190" t="s">
        <v>58</v>
      </c>
      <c r="J1199" s="190" t="s">
        <v>3969</v>
      </c>
      <c r="K1199" s="190">
        <v>2016</v>
      </c>
      <c r="L1199" s="190" t="s">
        <v>244</v>
      </c>
      <c r="X1199" s="190" t="s">
        <v>6149</v>
      </c>
    </row>
    <row r="1200" spans="1:24" ht="17.25" customHeight="1" x14ac:dyDescent="0.2">
      <c r="A1200" s="190">
        <v>811706</v>
      </c>
      <c r="B1200" s="190" t="s">
        <v>5533</v>
      </c>
      <c r="C1200" s="190" t="s">
        <v>5695</v>
      </c>
      <c r="D1200" s="190" t="s">
        <v>325</v>
      </c>
      <c r="E1200" s="190" t="s">
        <v>143</v>
      </c>
      <c r="F1200" s="193">
        <v>36174</v>
      </c>
      <c r="G1200" s="190" t="s">
        <v>244</v>
      </c>
      <c r="H1200" s="190" t="s">
        <v>824</v>
      </c>
      <c r="I1200" s="190" t="s">
        <v>58</v>
      </c>
      <c r="J1200" s="190" t="s">
        <v>3969</v>
      </c>
      <c r="K1200" s="190">
        <v>2016</v>
      </c>
      <c r="L1200" s="190" t="s">
        <v>244</v>
      </c>
      <c r="X1200" s="190" t="s">
        <v>6149</v>
      </c>
    </row>
    <row r="1201" spans="1:24" ht="17.25" customHeight="1" x14ac:dyDescent="0.2">
      <c r="A1201" s="190">
        <v>811766</v>
      </c>
      <c r="B1201" s="190" t="s">
        <v>5572</v>
      </c>
      <c r="C1201" s="190" t="s">
        <v>327</v>
      </c>
      <c r="D1201" s="190" t="s">
        <v>194</v>
      </c>
      <c r="E1201" s="190" t="s">
        <v>143</v>
      </c>
      <c r="F1201" s="193">
        <v>34530</v>
      </c>
      <c r="G1201" s="190" t="s">
        <v>921</v>
      </c>
      <c r="H1201" s="190" t="s">
        <v>824</v>
      </c>
      <c r="I1201" s="190" t="s">
        <v>58</v>
      </c>
      <c r="J1201" s="190" t="s">
        <v>3971</v>
      </c>
      <c r="K1201" s="190">
        <v>2012</v>
      </c>
      <c r="L1201" s="190" t="s">
        <v>249</v>
      </c>
      <c r="X1201" s="190" t="s">
        <v>6149</v>
      </c>
    </row>
    <row r="1202" spans="1:24" ht="17.25" customHeight="1" x14ac:dyDescent="0.2">
      <c r="A1202" s="190">
        <v>811947</v>
      </c>
      <c r="B1202" s="190" t="s">
        <v>5609</v>
      </c>
      <c r="C1202" s="190" t="s">
        <v>330</v>
      </c>
      <c r="D1202" s="190" t="s">
        <v>3623</v>
      </c>
      <c r="E1202" s="190" t="s">
        <v>142</v>
      </c>
      <c r="F1202" s="193">
        <v>35085</v>
      </c>
      <c r="G1202" s="190" t="s">
        <v>909</v>
      </c>
      <c r="H1202" s="190" t="s">
        <v>824</v>
      </c>
      <c r="I1202" s="190" t="s">
        <v>58</v>
      </c>
      <c r="J1202" s="190" t="s">
        <v>3971</v>
      </c>
      <c r="K1202" s="190">
        <v>2014</v>
      </c>
      <c r="L1202" s="190" t="s">
        <v>249</v>
      </c>
      <c r="X1202" s="190" t="s">
        <v>6149</v>
      </c>
    </row>
    <row r="1203" spans="1:24" ht="17.25" customHeight="1" x14ac:dyDescent="0.2">
      <c r="A1203" s="190">
        <v>810292</v>
      </c>
      <c r="B1203" s="190" t="s">
        <v>4907</v>
      </c>
      <c r="C1203" s="190" t="s">
        <v>439</v>
      </c>
      <c r="D1203" s="190" t="s">
        <v>5790</v>
      </c>
      <c r="E1203" s="190" t="s">
        <v>142</v>
      </c>
      <c r="F1203" s="193">
        <v>35796</v>
      </c>
      <c r="G1203" s="190" t="s">
        <v>249</v>
      </c>
      <c r="H1203" s="190" t="s">
        <v>824</v>
      </c>
      <c r="I1203" s="190" t="s">
        <v>58</v>
      </c>
      <c r="Q1203" s="190">
        <v>2000</v>
      </c>
      <c r="R1203" s="190" t="s">
        <v>6148</v>
      </c>
      <c r="S1203" s="190" t="s">
        <v>6148</v>
      </c>
      <c r="U1203" s="190" t="s">
        <v>6148</v>
      </c>
      <c r="V1203" s="190" t="s">
        <v>6148</v>
      </c>
      <c r="X1203" s="190" t="s">
        <v>6150</v>
      </c>
    </row>
    <row r="1204" spans="1:24" ht="17.25" customHeight="1" x14ac:dyDescent="0.2">
      <c r="A1204" s="190">
        <v>808486</v>
      </c>
      <c r="B1204" s="190" t="s">
        <v>4567</v>
      </c>
      <c r="C1204" s="190" t="s">
        <v>354</v>
      </c>
      <c r="D1204" s="190" t="s">
        <v>161</v>
      </c>
      <c r="E1204" s="190" t="s">
        <v>142</v>
      </c>
      <c r="F1204" s="193">
        <v>36282</v>
      </c>
      <c r="G1204" s="190" t="s">
        <v>254</v>
      </c>
      <c r="H1204" s="190" t="s">
        <v>824</v>
      </c>
      <c r="I1204" s="190" t="s">
        <v>58</v>
      </c>
      <c r="Q1204" s="190">
        <v>2000</v>
      </c>
      <c r="R1204" s="190" t="s">
        <v>6148</v>
      </c>
      <c r="S1204" s="190" t="s">
        <v>6148</v>
      </c>
      <c r="U1204" s="190" t="s">
        <v>6148</v>
      </c>
      <c r="V1204" s="190" t="s">
        <v>6148</v>
      </c>
      <c r="X1204" s="190" t="s">
        <v>6150</v>
      </c>
    </row>
    <row r="1205" spans="1:24" ht="17.25" customHeight="1" x14ac:dyDescent="0.2">
      <c r="A1205" s="190">
        <v>808267</v>
      </c>
      <c r="B1205" s="190" t="s">
        <v>4530</v>
      </c>
      <c r="C1205" s="190" t="s">
        <v>628</v>
      </c>
      <c r="D1205" s="190" t="s">
        <v>189</v>
      </c>
      <c r="E1205" s="190" t="s">
        <v>143</v>
      </c>
      <c r="F1205" s="193">
        <v>33239</v>
      </c>
      <c r="G1205" s="190" t="s">
        <v>254</v>
      </c>
      <c r="H1205" s="190" t="s">
        <v>824</v>
      </c>
      <c r="I1205" s="190" t="s">
        <v>58</v>
      </c>
      <c r="Q1205" s="190">
        <v>2000</v>
      </c>
      <c r="R1205" s="190" t="s">
        <v>6148</v>
      </c>
      <c r="U1205" s="190" t="s">
        <v>6148</v>
      </c>
      <c r="V1205" s="190" t="s">
        <v>6148</v>
      </c>
      <c r="X1205" s="190" t="s">
        <v>6150</v>
      </c>
    </row>
    <row r="1206" spans="1:24" ht="17.25" customHeight="1" x14ac:dyDescent="0.2">
      <c r="A1206" s="190">
        <v>810768</v>
      </c>
      <c r="B1206" s="190" t="s">
        <v>4976</v>
      </c>
      <c r="C1206" s="190" t="s">
        <v>523</v>
      </c>
      <c r="D1206" s="190" t="s">
        <v>165</v>
      </c>
      <c r="E1206" s="190" t="s">
        <v>143</v>
      </c>
      <c r="F1206" s="193">
        <v>35417</v>
      </c>
      <c r="G1206" s="190" t="s">
        <v>244</v>
      </c>
      <c r="H1206" s="190" t="s">
        <v>825</v>
      </c>
      <c r="I1206" s="190" t="s">
        <v>58</v>
      </c>
      <c r="Q1206" s="190">
        <v>2000</v>
      </c>
      <c r="R1206" s="190" t="s">
        <v>6148</v>
      </c>
      <c r="U1206" s="190" t="s">
        <v>6148</v>
      </c>
      <c r="V1206" s="190" t="s">
        <v>6148</v>
      </c>
      <c r="X1206" s="190" t="s">
        <v>6150</v>
      </c>
    </row>
    <row r="1207" spans="1:24" ht="17.25" customHeight="1" x14ac:dyDescent="0.2">
      <c r="A1207" s="190">
        <v>803854</v>
      </c>
      <c r="B1207" s="190" t="s">
        <v>4217</v>
      </c>
      <c r="C1207" s="190" t="s">
        <v>73</v>
      </c>
      <c r="D1207" s="190" t="s">
        <v>1082</v>
      </c>
      <c r="E1207" s="190" t="s">
        <v>143</v>
      </c>
      <c r="H1207" s="190" t="s">
        <v>824</v>
      </c>
      <c r="I1207" s="190" t="s">
        <v>58</v>
      </c>
      <c r="Q1207" s="190">
        <v>2000</v>
      </c>
      <c r="R1207" s="190" t="s">
        <v>6148</v>
      </c>
      <c r="U1207" s="190" t="s">
        <v>6148</v>
      </c>
      <c r="V1207" s="190" t="s">
        <v>6148</v>
      </c>
      <c r="X1207" s="190" t="s">
        <v>6150</v>
      </c>
    </row>
    <row r="1208" spans="1:24" ht="17.25" customHeight="1" x14ac:dyDescent="0.2">
      <c r="A1208" s="190">
        <v>807876</v>
      </c>
      <c r="B1208" s="190" t="s">
        <v>4486</v>
      </c>
      <c r="C1208" s="190" t="s">
        <v>898</v>
      </c>
      <c r="D1208" s="190" t="s">
        <v>5640</v>
      </c>
      <c r="E1208" s="190" t="s">
        <v>142</v>
      </c>
      <c r="F1208" s="193">
        <v>35588</v>
      </c>
      <c r="G1208" s="190" t="s">
        <v>827</v>
      </c>
      <c r="H1208" s="190" t="s">
        <v>824</v>
      </c>
      <c r="I1208" s="190" t="s">
        <v>58</v>
      </c>
      <c r="Q1208" s="190">
        <v>2000</v>
      </c>
      <c r="R1208" s="190" t="s">
        <v>6148</v>
      </c>
      <c r="U1208" s="190" t="s">
        <v>6148</v>
      </c>
      <c r="V1208" s="190" t="s">
        <v>6148</v>
      </c>
      <c r="X1208" s="190" t="s">
        <v>6150</v>
      </c>
    </row>
    <row r="1209" spans="1:24" ht="17.25" customHeight="1" x14ac:dyDescent="0.2">
      <c r="A1209" s="190">
        <v>810025</v>
      </c>
      <c r="B1209" s="190" t="s">
        <v>4838</v>
      </c>
      <c r="C1209" s="190" t="s">
        <v>4126</v>
      </c>
      <c r="D1209" s="190" t="s">
        <v>536</v>
      </c>
      <c r="E1209" s="190" t="s">
        <v>142</v>
      </c>
      <c r="F1209" s="193">
        <v>35869</v>
      </c>
      <c r="G1209" s="190" t="s">
        <v>244</v>
      </c>
      <c r="H1209" s="190" t="s">
        <v>824</v>
      </c>
      <c r="I1209" s="190" t="s">
        <v>58</v>
      </c>
      <c r="Q1209" s="190">
        <v>2000</v>
      </c>
      <c r="R1209" s="190" t="s">
        <v>6148</v>
      </c>
      <c r="U1209" s="190" t="s">
        <v>6148</v>
      </c>
      <c r="V1209" s="190" t="s">
        <v>6148</v>
      </c>
      <c r="X1209" s="190" t="s">
        <v>6150</v>
      </c>
    </row>
    <row r="1210" spans="1:24" ht="17.25" customHeight="1" x14ac:dyDescent="0.2">
      <c r="A1210" s="190">
        <v>809531</v>
      </c>
      <c r="B1210" s="190" t="s">
        <v>4743</v>
      </c>
      <c r="C1210" s="190" t="s">
        <v>5888</v>
      </c>
      <c r="D1210" s="190" t="s">
        <v>167</v>
      </c>
      <c r="E1210" s="190" t="s">
        <v>142</v>
      </c>
      <c r="F1210" s="193">
        <v>35915</v>
      </c>
      <c r="G1210" s="190" t="s">
        <v>921</v>
      </c>
      <c r="H1210" s="190" t="s">
        <v>824</v>
      </c>
      <c r="I1210" s="190" t="s">
        <v>58</v>
      </c>
      <c r="Q1210" s="190">
        <v>2000</v>
      </c>
      <c r="R1210" s="190" t="s">
        <v>6148</v>
      </c>
      <c r="U1210" s="190" t="s">
        <v>6148</v>
      </c>
      <c r="V1210" s="190" t="s">
        <v>6148</v>
      </c>
      <c r="X1210" s="190" t="s">
        <v>6150</v>
      </c>
    </row>
    <row r="1211" spans="1:24" ht="17.25" customHeight="1" x14ac:dyDescent="0.2">
      <c r="A1211" s="190">
        <v>810461</v>
      </c>
      <c r="B1211" s="190" t="s">
        <v>4942</v>
      </c>
      <c r="C1211" s="190" t="s">
        <v>1176</v>
      </c>
      <c r="D1211" s="190" t="s">
        <v>485</v>
      </c>
      <c r="E1211" s="190" t="s">
        <v>143</v>
      </c>
      <c r="F1211" s="193">
        <v>32763</v>
      </c>
      <c r="G1211" s="190" t="s">
        <v>930</v>
      </c>
      <c r="H1211" s="190" t="s">
        <v>824</v>
      </c>
      <c r="I1211" s="190" t="s">
        <v>58</v>
      </c>
      <c r="Q1211" s="190">
        <v>2000</v>
      </c>
      <c r="S1211" s="190" t="s">
        <v>6148</v>
      </c>
      <c r="T1211" s="190" t="s">
        <v>6148</v>
      </c>
      <c r="U1211" s="190" t="s">
        <v>6148</v>
      </c>
      <c r="V1211" s="190" t="s">
        <v>6148</v>
      </c>
      <c r="X1211" s="190" t="s">
        <v>6150</v>
      </c>
    </row>
    <row r="1212" spans="1:24" ht="17.25" customHeight="1" x14ac:dyDescent="0.2">
      <c r="A1212" s="190">
        <v>808132</v>
      </c>
      <c r="B1212" s="190" t="s">
        <v>4518</v>
      </c>
      <c r="C1212" s="190" t="s">
        <v>92</v>
      </c>
      <c r="D1212" s="190" t="s">
        <v>3337</v>
      </c>
      <c r="E1212" s="190" t="s">
        <v>142</v>
      </c>
      <c r="F1212" s="193">
        <v>34129</v>
      </c>
      <c r="G1212" s="190" t="s">
        <v>244</v>
      </c>
      <c r="H1212" s="190" t="s">
        <v>824</v>
      </c>
      <c r="I1212" s="190" t="s">
        <v>58</v>
      </c>
      <c r="Q1212" s="190">
        <v>2000</v>
      </c>
      <c r="S1212" s="190" t="s">
        <v>6148</v>
      </c>
      <c r="T1212" s="190" t="s">
        <v>6148</v>
      </c>
      <c r="U1212" s="190" t="s">
        <v>6148</v>
      </c>
      <c r="V1212" s="190" t="s">
        <v>6148</v>
      </c>
      <c r="X1212" s="190" t="s">
        <v>6150</v>
      </c>
    </row>
    <row r="1213" spans="1:24" ht="17.25" customHeight="1" x14ac:dyDescent="0.2">
      <c r="A1213" s="190">
        <v>811509</v>
      </c>
      <c r="B1213" s="190" t="s">
        <v>663</v>
      </c>
      <c r="C1213" s="190" t="s">
        <v>373</v>
      </c>
      <c r="D1213" s="190" t="s">
        <v>1046</v>
      </c>
      <c r="E1213" s="190" t="s">
        <v>142</v>
      </c>
      <c r="F1213" s="193">
        <v>35892</v>
      </c>
      <c r="G1213" s="190" t="s">
        <v>244</v>
      </c>
      <c r="H1213" s="190" t="s">
        <v>825</v>
      </c>
      <c r="I1213" s="190" t="s">
        <v>58</v>
      </c>
      <c r="Q1213" s="190">
        <v>2000</v>
      </c>
      <c r="S1213" s="190" t="s">
        <v>6148</v>
      </c>
      <c r="T1213" s="190" t="s">
        <v>6148</v>
      </c>
      <c r="U1213" s="190" t="s">
        <v>6148</v>
      </c>
      <c r="V1213" s="190" t="s">
        <v>6148</v>
      </c>
      <c r="X1213" s="190" t="s">
        <v>6150</v>
      </c>
    </row>
    <row r="1214" spans="1:24" ht="17.25" customHeight="1" x14ac:dyDescent="0.2">
      <c r="A1214" s="190">
        <v>811551</v>
      </c>
      <c r="B1214" s="190" t="s">
        <v>5432</v>
      </c>
      <c r="C1214" s="190" t="s">
        <v>403</v>
      </c>
      <c r="D1214" s="190" t="s">
        <v>198</v>
      </c>
      <c r="E1214" s="190" t="s">
        <v>142</v>
      </c>
      <c r="F1214" s="193">
        <v>35607</v>
      </c>
      <c r="G1214" s="190" t="s">
        <v>244</v>
      </c>
      <c r="H1214" s="190" t="s">
        <v>824</v>
      </c>
      <c r="I1214" s="190" t="s">
        <v>58</v>
      </c>
      <c r="Q1214" s="190">
        <v>2000</v>
      </c>
      <c r="S1214" s="190" t="s">
        <v>6148</v>
      </c>
      <c r="T1214" s="190" t="s">
        <v>6148</v>
      </c>
      <c r="V1214" s="190" t="s">
        <v>6148</v>
      </c>
      <c r="X1214" s="190" t="s">
        <v>6150</v>
      </c>
    </row>
    <row r="1215" spans="1:24" ht="17.25" customHeight="1" x14ac:dyDescent="0.2">
      <c r="A1215" s="190">
        <v>808934</v>
      </c>
      <c r="B1215" s="190" t="s">
        <v>4643</v>
      </c>
      <c r="C1215" s="190" t="s">
        <v>117</v>
      </c>
      <c r="D1215" s="190" t="s">
        <v>3562</v>
      </c>
      <c r="E1215" s="190" t="s">
        <v>143</v>
      </c>
      <c r="F1215" s="193">
        <v>34386</v>
      </c>
      <c r="G1215" s="190" t="s">
        <v>5865</v>
      </c>
      <c r="H1215" s="190" t="s">
        <v>824</v>
      </c>
      <c r="I1215" s="190" t="s">
        <v>58</v>
      </c>
      <c r="Q1215" s="190">
        <v>2000</v>
      </c>
      <c r="S1215" s="190" t="s">
        <v>6148</v>
      </c>
      <c r="U1215" s="190" t="s">
        <v>6148</v>
      </c>
      <c r="V1215" s="190" t="s">
        <v>6148</v>
      </c>
      <c r="X1215" s="190" t="s">
        <v>6150</v>
      </c>
    </row>
    <row r="1216" spans="1:24" ht="17.25" customHeight="1" x14ac:dyDescent="0.2">
      <c r="A1216" s="190">
        <v>810860</v>
      </c>
      <c r="B1216" s="190" t="s">
        <v>5013</v>
      </c>
      <c r="C1216" s="190" t="s">
        <v>1170</v>
      </c>
      <c r="D1216" s="190" t="s">
        <v>529</v>
      </c>
      <c r="E1216" s="190" t="s">
        <v>143</v>
      </c>
      <c r="F1216" s="193">
        <v>35018</v>
      </c>
      <c r="G1216" s="190" t="s">
        <v>5964</v>
      </c>
      <c r="H1216" s="190" t="s">
        <v>824</v>
      </c>
      <c r="I1216" s="190" t="s">
        <v>58</v>
      </c>
      <c r="Q1216" s="190">
        <v>2000</v>
      </c>
      <c r="S1216" s="190" t="s">
        <v>6148</v>
      </c>
      <c r="U1216" s="190" t="s">
        <v>6148</v>
      </c>
      <c r="V1216" s="190" t="s">
        <v>6148</v>
      </c>
      <c r="X1216" s="190" t="s">
        <v>6150</v>
      </c>
    </row>
    <row r="1217" spans="1:24" ht="17.25" customHeight="1" x14ac:dyDescent="0.2">
      <c r="A1217" s="190">
        <v>810425</v>
      </c>
      <c r="B1217" s="190" t="s">
        <v>4932</v>
      </c>
      <c r="C1217" s="190" t="s">
        <v>753</v>
      </c>
      <c r="D1217" s="190" t="s">
        <v>366</v>
      </c>
      <c r="E1217" s="190" t="s">
        <v>143</v>
      </c>
      <c r="F1217" s="193">
        <v>35941</v>
      </c>
      <c r="G1217" s="190" t="s">
        <v>244</v>
      </c>
      <c r="H1217" s="190" t="s">
        <v>824</v>
      </c>
      <c r="I1217" s="190" t="s">
        <v>58</v>
      </c>
      <c r="Q1217" s="190">
        <v>2000</v>
      </c>
      <c r="S1217" s="190" t="s">
        <v>6148</v>
      </c>
      <c r="U1217" s="190" t="s">
        <v>6148</v>
      </c>
      <c r="V1217" s="190" t="s">
        <v>6148</v>
      </c>
      <c r="X1217" s="190" t="s">
        <v>6150</v>
      </c>
    </row>
    <row r="1218" spans="1:24" ht="17.25" customHeight="1" x14ac:dyDescent="0.2">
      <c r="A1218" s="190">
        <v>810469</v>
      </c>
      <c r="B1218" s="190" t="s">
        <v>4944</v>
      </c>
      <c r="C1218" s="190" t="s">
        <v>308</v>
      </c>
      <c r="D1218" s="190" t="s">
        <v>190</v>
      </c>
      <c r="E1218" s="190" t="s">
        <v>143</v>
      </c>
      <c r="F1218" s="193">
        <v>35956</v>
      </c>
      <c r="G1218" s="190" t="s">
        <v>244</v>
      </c>
      <c r="H1218" s="190" t="s">
        <v>824</v>
      </c>
      <c r="I1218" s="190" t="s">
        <v>58</v>
      </c>
      <c r="Q1218" s="190">
        <v>2000</v>
      </c>
      <c r="S1218" s="190" t="s">
        <v>6148</v>
      </c>
      <c r="U1218" s="190" t="s">
        <v>6148</v>
      </c>
      <c r="V1218" s="190" t="s">
        <v>6148</v>
      </c>
      <c r="X1218" s="190" t="s">
        <v>6150</v>
      </c>
    </row>
    <row r="1219" spans="1:24" ht="17.25" customHeight="1" x14ac:dyDescent="0.2">
      <c r="A1219" s="190">
        <v>809899</v>
      </c>
      <c r="B1219" s="190" t="s">
        <v>4808</v>
      </c>
      <c r="C1219" s="190" t="s">
        <v>414</v>
      </c>
      <c r="D1219" s="190" t="s">
        <v>557</v>
      </c>
      <c r="E1219" s="190" t="s">
        <v>142</v>
      </c>
      <c r="F1219" s="193">
        <v>29524</v>
      </c>
      <c r="G1219" s="190" t="s">
        <v>244</v>
      </c>
      <c r="H1219" s="190" t="s">
        <v>824</v>
      </c>
      <c r="I1219" s="190" t="s">
        <v>58</v>
      </c>
      <c r="Q1219" s="190">
        <v>2000</v>
      </c>
      <c r="S1219" s="190" t="s">
        <v>6148</v>
      </c>
      <c r="U1219" s="190" t="s">
        <v>6148</v>
      </c>
      <c r="V1219" s="190" t="s">
        <v>6148</v>
      </c>
      <c r="X1219" s="190" t="s">
        <v>6150</v>
      </c>
    </row>
    <row r="1220" spans="1:24" ht="17.25" customHeight="1" x14ac:dyDescent="0.2">
      <c r="A1220" s="190">
        <v>810974</v>
      </c>
      <c r="B1220" s="190" t="s">
        <v>5078</v>
      </c>
      <c r="C1220" s="190" t="s">
        <v>63</v>
      </c>
      <c r="D1220" s="190" t="s">
        <v>5983</v>
      </c>
      <c r="E1220" s="190" t="s">
        <v>142</v>
      </c>
      <c r="F1220" s="193">
        <v>35796</v>
      </c>
      <c r="G1220" s="190" t="s">
        <v>5984</v>
      </c>
      <c r="H1220" s="190" t="s">
        <v>824</v>
      </c>
      <c r="I1220" s="190" t="s">
        <v>58</v>
      </c>
      <c r="Q1220" s="190">
        <v>2000</v>
      </c>
      <c r="S1220" s="190" t="s">
        <v>6148</v>
      </c>
      <c r="U1220" s="190" t="s">
        <v>6148</v>
      </c>
      <c r="V1220" s="190" t="s">
        <v>6148</v>
      </c>
      <c r="X1220" s="190" t="s">
        <v>6150</v>
      </c>
    </row>
    <row r="1221" spans="1:24" ht="17.25" customHeight="1" x14ac:dyDescent="0.2">
      <c r="A1221" s="190">
        <v>810548</v>
      </c>
      <c r="B1221" s="190" t="s">
        <v>4950</v>
      </c>
      <c r="C1221" s="190" t="s">
        <v>135</v>
      </c>
      <c r="D1221" s="190" t="s">
        <v>212</v>
      </c>
      <c r="E1221" s="190" t="s">
        <v>142</v>
      </c>
      <c r="F1221" s="193">
        <v>36183</v>
      </c>
      <c r="G1221" s="190" t="s">
        <v>870</v>
      </c>
      <c r="H1221" s="190" t="s">
        <v>824</v>
      </c>
      <c r="I1221" s="190" t="s">
        <v>58</v>
      </c>
      <c r="Q1221" s="190">
        <v>2000</v>
      </c>
      <c r="S1221" s="190" t="s">
        <v>6148</v>
      </c>
      <c r="U1221" s="190" t="s">
        <v>6148</v>
      </c>
      <c r="V1221" s="190" t="s">
        <v>6148</v>
      </c>
      <c r="X1221" s="190" t="s">
        <v>6150</v>
      </c>
    </row>
    <row r="1222" spans="1:24" ht="17.25" customHeight="1" x14ac:dyDescent="0.2">
      <c r="A1222" s="190">
        <v>802859</v>
      </c>
      <c r="B1222" s="190" t="s">
        <v>4190</v>
      </c>
      <c r="C1222" s="190" t="s">
        <v>667</v>
      </c>
      <c r="D1222" s="190" t="s">
        <v>3960</v>
      </c>
      <c r="E1222" s="190" t="s">
        <v>143</v>
      </c>
      <c r="F1222" s="193">
        <v>33984</v>
      </c>
      <c r="G1222" s="190" t="s">
        <v>853</v>
      </c>
      <c r="H1222" s="190" t="s">
        <v>824</v>
      </c>
      <c r="I1222" s="190" t="s">
        <v>58</v>
      </c>
      <c r="Q1222" s="190">
        <v>2000</v>
      </c>
      <c r="S1222" s="190" t="s">
        <v>6148</v>
      </c>
      <c r="V1222" s="190" t="s">
        <v>6148</v>
      </c>
      <c r="X1222" s="190" t="s">
        <v>6150</v>
      </c>
    </row>
    <row r="1223" spans="1:24" ht="17.25" customHeight="1" x14ac:dyDescent="0.2">
      <c r="A1223" s="190">
        <v>811237</v>
      </c>
      <c r="B1223" s="190" t="s">
        <v>5245</v>
      </c>
      <c r="C1223" s="190" t="s">
        <v>84</v>
      </c>
      <c r="D1223" s="190" t="s">
        <v>6031</v>
      </c>
      <c r="E1223" s="190" t="s">
        <v>143</v>
      </c>
      <c r="F1223" s="193">
        <v>35674</v>
      </c>
      <c r="G1223" s="190" t="s">
        <v>244</v>
      </c>
      <c r="H1223" s="190" t="s">
        <v>824</v>
      </c>
      <c r="I1223" s="190" t="s">
        <v>58</v>
      </c>
      <c r="Q1223" s="190">
        <v>2000</v>
      </c>
      <c r="S1223" s="190" t="s">
        <v>6148</v>
      </c>
      <c r="V1223" s="190" t="s">
        <v>6148</v>
      </c>
      <c r="X1223" s="190" t="s">
        <v>6150</v>
      </c>
    </row>
    <row r="1224" spans="1:24" ht="17.25" customHeight="1" x14ac:dyDescent="0.2">
      <c r="A1224" s="190">
        <v>809640</v>
      </c>
      <c r="B1224" s="190" t="s">
        <v>4766</v>
      </c>
      <c r="C1224" s="190" t="s">
        <v>482</v>
      </c>
      <c r="D1224" s="190" t="s">
        <v>658</v>
      </c>
      <c r="E1224" s="190" t="s">
        <v>142</v>
      </c>
      <c r="F1224" s="193">
        <v>33367</v>
      </c>
      <c r="G1224" s="190" t="s">
        <v>244</v>
      </c>
      <c r="H1224" s="190" t="s">
        <v>824</v>
      </c>
      <c r="I1224" s="190" t="s">
        <v>58</v>
      </c>
      <c r="Q1224" s="190">
        <v>2000</v>
      </c>
      <c r="S1224" s="190" t="s">
        <v>6148</v>
      </c>
      <c r="V1224" s="190" t="s">
        <v>6148</v>
      </c>
      <c r="X1224" s="190" t="s">
        <v>6150</v>
      </c>
    </row>
    <row r="1225" spans="1:24" ht="17.25" customHeight="1" x14ac:dyDescent="0.2">
      <c r="A1225" s="190">
        <v>809830</v>
      </c>
      <c r="B1225" s="190" t="s">
        <v>4794</v>
      </c>
      <c r="C1225" s="190" t="s">
        <v>67</v>
      </c>
      <c r="D1225" s="190" t="s">
        <v>171</v>
      </c>
      <c r="E1225" s="190" t="s">
        <v>142</v>
      </c>
      <c r="F1225" s="193">
        <v>36167</v>
      </c>
      <c r="G1225" s="190" t="s">
        <v>1249</v>
      </c>
      <c r="H1225" s="190" t="s">
        <v>824</v>
      </c>
      <c r="I1225" s="190" t="s">
        <v>58</v>
      </c>
      <c r="Q1225" s="190">
        <v>2000</v>
      </c>
      <c r="S1225" s="190" t="s">
        <v>6148</v>
      </c>
      <c r="V1225" s="190" t="s">
        <v>6148</v>
      </c>
      <c r="X1225" s="190" t="s">
        <v>6150</v>
      </c>
    </row>
    <row r="1226" spans="1:24" ht="17.25" customHeight="1" x14ac:dyDescent="0.2">
      <c r="A1226" s="190">
        <v>810229</v>
      </c>
      <c r="B1226" s="190" t="s">
        <v>4891</v>
      </c>
      <c r="C1226" s="190" t="s">
        <v>348</v>
      </c>
      <c r="D1226" s="190" t="s">
        <v>366</v>
      </c>
      <c r="E1226" s="190" t="s">
        <v>142</v>
      </c>
      <c r="F1226" s="193">
        <v>36561</v>
      </c>
      <c r="G1226" s="190" t="s">
        <v>244</v>
      </c>
      <c r="H1226" s="190" t="s">
        <v>824</v>
      </c>
      <c r="I1226" s="190" t="s">
        <v>58</v>
      </c>
      <c r="Q1226" s="190">
        <v>2000</v>
      </c>
      <c r="S1226" s="190" t="s">
        <v>6148</v>
      </c>
      <c r="V1226" s="190" t="s">
        <v>6148</v>
      </c>
      <c r="X1226" s="190" t="s">
        <v>6150</v>
      </c>
    </row>
    <row r="1227" spans="1:24" ht="17.25" customHeight="1" x14ac:dyDescent="0.2">
      <c r="A1227" s="190">
        <v>810182</v>
      </c>
      <c r="B1227" s="190" t="s">
        <v>4881</v>
      </c>
      <c r="C1227" s="190" t="s">
        <v>5927</v>
      </c>
      <c r="D1227" s="190" t="s">
        <v>3374</v>
      </c>
      <c r="E1227" s="190" t="s">
        <v>143</v>
      </c>
      <c r="F1227" s="193">
        <v>36000</v>
      </c>
      <c r="G1227" s="190" t="s">
        <v>244</v>
      </c>
      <c r="H1227" s="190" t="s">
        <v>824</v>
      </c>
      <c r="I1227" s="190" t="s">
        <v>58</v>
      </c>
      <c r="Q1227" s="190">
        <v>2000</v>
      </c>
      <c r="T1227" s="190" t="s">
        <v>6148</v>
      </c>
      <c r="U1227" s="190" t="s">
        <v>6148</v>
      </c>
      <c r="V1227" s="190" t="s">
        <v>6148</v>
      </c>
      <c r="X1227" s="190" t="s">
        <v>6150</v>
      </c>
    </row>
    <row r="1228" spans="1:24" ht="17.25" customHeight="1" x14ac:dyDescent="0.2">
      <c r="A1228" s="190">
        <v>811145</v>
      </c>
      <c r="B1228" s="190" t="s">
        <v>5189</v>
      </c>
      <c r="C1228" s="190" t="s">
        <v>3522</v>
      </c>
      <c r="D1228" s="190" t="s">
        <v>517</v>
      </c>
      <c r="E1228" s="190" t="s">
        <v>142</v>
      </c>
      <c r="F1228" s="193">
        <v>32136</v>
      </c>
      <c r="G1228" s="190" t="s">
        <v>252</v>
      </c>
      <c r="H1228" s="190" t="s">
        <v>824</v>
      </c>
      <c r="I1228" s="190" t="s">
        <v>58</v>
      </c>
      <c r="Q1228" s="190">
        <v>2000</v>
      </c>
      <c r="T1228" s="190" t="s">
        <v>6148</v>
      </c>
      <c r="U1228" s="190" t="s">
        <v>6148</v>
      </c>
      <c r="V1228" s="190" t="s">
        <v>6148</v>
      </c>
      <c r="X1228" s="190" t="s">
        <v>6150</v>
      </c>
    </row>
    <row r="1229" spans="1:24" ht="17.25" customHeight="1" x14ac:dyDescent="0.2">
      <c r="A1229" s="190">
        <v>810985</v>
      </c>
      <c r="B1229" s="190" t="s">
        <v>5087</v>
      </c>
      <c r="C1229" s="190" t="s">
        <v>83</v>
      </c>
      <c r="D1229" s="190" t="s">
        <v>189</v>
      </c>
      <c r="E1229" s="190" t="s">
        <v>142</v>
      </c>
      <c r="F1229" s="193">
        <v>35431</v>
      </c>
      <c r="G1229" s="190" t="s">
        <v>1256</v>
      </c>
      <c r="H1229" s="190" t="s">
        <v>824</v>
      </c>
      <c r="I1229" s="190" t="s">
        <v>58</v>
      </c>
      <c r="Q1229" s="190">
        <v>2000</v>
      </c>
      <c r="T1229" s="190" t="s">
        <v>6148</v>
      </c>
      <c r="U1229" s="190" t="s">
        <v>6148</v>
      </c>
      <c r="V1229" s="190" t="s">
        <v>6148</v>
      </c>
      <c r="X1229" s="190" t="s">
        <v>6150</v>
      </c>
    </row>
    <row r="1230" spans="1:24" ht="17.25" customHeight="1" x14ac:dyDescent="0.2">
      <c r="A1230" s="190">
        <v>809403</v>
      </c>
      <c r="B1230" s="190" t="s">
        <v>4715</v>
      </c>
      <c r="C1230" s="190" t="s">
        <v>83</v>
      </c>
      <c r="D1230" s="190" t="s">
        <v>955</v>
      </c>
      <c r="E1230" s="190" t="s">
        <v>142</v>
      </c>
      <c r="F1230" s="193">
        <v>35551</v>
      </c>
      <c r="G1230" s="190" t="s">
        <v>246</v>
      </c>
      <c r="H1230" s="190" t="s">
        <v>824</v>
      </c>
      <c r="I1230" s="190" t="s">
        <v>58</v>
      </c>
      <c r="Q1230" s="190">
        <v>2000</v>
      </c>
      <c r="T1230" s="190" t="s">
        <v>6148</v>
      </c>
      <c r="U1230" s="190" t="s">
        <v>6148</v>
      </c>
      <c r="V1230" s="190" t="s">
        <v>6148</v>
      </c>
      <c r="X1230" s="190" t="s">
        <v>6150</v>
      </c>
    </row>
    <row r="1231" spans="1:24" ht="17.25" customHeight="1" x14ac:dyDescent="0.2">
      <c r="A1231" s="190">
        <v>809597</v>
      </c>
      <c r="B1231" s="190" t="s">
        <v>4757</v>
      </c>
      <c r="C1231" s="190" t="s">
        <v>888</v>
      </c>
      <c r="D1231" s="190" t="s">
        <v>208</v>
      </c>
      <c r="E1231" s="190" t="s">
        <v>142</v>
      </c>
      <c r="F1231" s="193">
        <v>35808</v>
      </c>
      <c r="G1231" s="190" t="s">
        <v>5833</v>
      </c>
      <c r="H1231" s="190" t="s">
        <v>824</v>
      </c>
      <c r="I1231" s="190" t="s">
        <v>58</v>
      </c>
      <c r="Q1231" s="190">
        <v>2000</v>
      </c>
      <c r="T1231" s="190" t="s">
        <v>6148</v>
      </c>
      <c r="U1231" s="190" t="s">
        <v>6148</v>
      </c>
      <c r="V1231" s="190" t="s">
        <v>6148</v>
      </c>
      <c r="X1231" s="190" t="s">
        <v>6150</v>
      </c>
    </row>
    <row r="1232" spans="1:24" ht="17.25" customHeight="1" x14ac:dyDescent="0.2">
      <c r="A1232" s="190">
        <v>810325</v>
      </c>
      <c r="B1232" s="190" t="s">
        <v>4912</v>
      </c>
      <c r="C1232" s="190" t="s">
        <v>417</v>
      </c>
      <c r="D1232" s="190" t="s">
        <v>199</v>
      </c>
      <c r="E1232" s="190" t="s">
        <v>143</v>
      </c>
      <c r="F1232" s="193">
        <v>26018</v>
      </c>
      <c r="G1232" s="190" t="s">
        <v>829</v>
      </c>
      <c r="H1232" s="190" t="s">
        <v>824</v>
      </c>
      <c r="I1232" s="190" t="s">
        <v>58</v>
      </c>
      <c r="Q1232" s="190">
        <v>2000</v>
      </c>
      <c r="U1232" s="190" t="s">
        <v>6148</v>
      </c>
      <c r="V1232" s="190" t="s">
        <v>6148</v>
      </c>
      <c r="X1232" s="190" t="s">
        <v>6150</v>
      </c>
    </row>
    <row r="1233" spans="1:24" ht="17.25" customHeight="1" x14ac:dyDescent="0.2">
      <c r="A1233" s="190">
        <v>808008</v>
      </c>
      <c r="B1233" s="190" t="s">
        <v>4505</v>
      </c>
      <c r="C1233" s="190" t="s">
        <v>63</v>
      </c>
      <c r="D1233" s="190" t="s">
        <v>425</v>
      </c>
      <c r="E1233" s="190" t="s">
        <v>143</v>
      </c>
      <c r="F1233" s="193">
        <v>33032</v>
      </c>
      <c r="G1233" s="190" t="s">
        <v>938</v>
      </c>
      <c r="H1233" s="190" t="s">
        <v>825</v>
      </c>
      <c r="I1233" s="190" t="s">
        <v>58</v>
      </c>
      <c r="Q1233" s="190">
        <v>2000</v>
      </c>
      <c r="U1233" s="190" t="s">
        <v>6148</v>
      </c>
      <c r="V1233" s="190" t="s">
        <v>6148</v>
      </c>
      <c r="X1233" s="190" t="s">
        <v>6150</v>
      </c>
    </row>
    <row r="1234" spans="1:24" ht="17.25" customHeight="1" x14ac:dyDescent="0.2">
      <c r="A1234" s="190">
        <v>808479</v>
      </c>
      <c r="B1234" s="190" t="s">
        <v>4565</v>
      </c>
      <c r="C1234" s="190" t="s">
        <v>83</v>
      </c>
      <c r="D1234" s="190" t="s">
        <v>198</v>
      </c>
      <c r="E1234" s="190" t="s">
        <v>143</v>
      </c>
      <c r="F1234" s="193">
        <v>34610</v>
      </c>
      <c r="G1234" s="190" t="s">
        <v>244</v>
      </c>
      <c r="H1234" s="190" t="s">
        <v>824</v>
      </c>
      <c r="I1234" s="190" t="s">
        <v>58</v>
      </c>
      <c r="Q1234" s="190">
        <v>2000</v>
      </c>
      <c r="U1234" s="190" t="s">
        <v>6148</v>
      </c>
      <c r="V1234" s="190" t="s">
        <v>6148</v>
      </c>
      <c r="X1234" s="190" t="s">
        <v>6150</v>
      </c>
    </row>
    <row r="1235" spans="1:24" ht="17.25" customHeight="1" x14ac:dyDescent="0.2">
      <c r="A1235" s="190">
        <v>803446</v>
      </c>
      <c r="B1235" s="190" t="s">
        <v>4203</v>
      </c>
      <c r="C1235" s="190" t="s">
        <v>88</v>
      </c>
      <c r="D1235" s="190" t="s">
        <v>203</v>
      </c>
      <c r="E1235" s="190" t="s">
        <v>143</v>
      </c>
      <c r="F1235" s="193">
        <v>34730</v>
      </c>
      <c r="G1235" s="190" t="s">
        <v>244</v>
      </c>
      <c r="H1235" s="190" t="s">
        <v>824</v>
      </c>
      <c r="I1235" s="190" t="s">
        <v>58</v>
      </c>
      <c r="Q1235" s="190">
        <v>2000</v>
      </c>
      <c r="U1235" s="190" t="s">
        <v>6148</v>
      </c>
      <c r="V1235" s="190" t="s">
        <v>6148</v>
      </c>
      <c r="X1235" s="190" t="s">
        <v>6150</v>
      </c>
    </row>
    <row r="1236" spans="1:24" ht="17.25" customHeight="1" x14ac:dyDescent="0.2">
      <c r="A1236" s="190">
        <v>807198</v>
      </c>
      <c r="B1236" s="190" t="s">
        <v>4414</v>
      </c>
      <c r="C1236" s="190" t="s">
        <v>5789</v>
      </c>
      <c r="D1236" s="190" t="s">
        <v>173</v>
      </c>
      <c r="E1236" s="190" t="s">
        <v>143</v>
      </c>
      <c r="F1236" s="193">
        <v>35065</v>
      </c>
      <c r="G1236" s="190" t="s">
        <v>244</v>
      </c>
      <c r="H1236" s="190" t="s">
        <v>824</v>
      </c>
      <c r="I1236" s="190" t="s">
        <v>58</v>
      </c>
      <c r="Q1236" s="190">
        <v>2000</v>
      </c>
      <c r="U1236" s="190" t="s">
        <v>6148</v>
      </c>
      <c r="V1236" s="190" t="s">
        <v>6148</v>
      </c>
      <c r="X1236" s="190" t="s">
        <v>6150</v>
      </c>
    </row>
    <row r="1237" spans="1:24" ht="17.25" customHeight="1" x14ac:dyDescent="0.2">
      <c r="A1237" s="190">
        <v>804182</v>
      </c>
      <c r="B1237" s="190" t="s">
        <v>4223</v>
      </c>
      <c r="C1237" s="190" t="s">
        <v>5738</v>
      </c>
      <c r="D1237" s="190" t="s">
        <v>416</v>
      </c>
      <c r="E1237" s="190" t="s">
        <v>143</v>
      </c>
      <c r="F1237" s="193">
        <v>35143</v>
      </c>
      <c r="G1237" s="190" t="s">
        <v>254</v>
      </c>
      <c r="H1237" s="190" t="s">
        <v>824</v>
      </c>
      <c r="I1237" s="190" t="s">
        <v>58</v>
      </c>
      <c r="Q1237" s="190">
        <v>2000</v>
      </c>
      <c r="U1237" s="190" t="s">
        <v>6148</v>
      </c>
      <c r="V1237" s="190" t="s">
        <v>6148</v>
      </c>
      <c r="X1237" s="190" t="s">
        <v>6150</v>
      </c>
    </row>
    <row r="1238" spans="1:24" ht="17.25" customHeight="1" x14ac:dyDescent="0.2">
      <c r="A1238" s="190">
        <v>811412</v>
      </c>
      <c r="B1238" s="190" t="s">
        <v>5355</v>
      </c>
      <c r="C1238" s="190" t="s">
        <v>595</v>
      </c>
      <c r="D1238" s="190" t="s">
        <v>5613</v>
      </c>
      <c r="E1238" s="190" t="s">
        <v>143</v>
      </c>
      <c r="F1238" s="193">
        <v>35201</v>
      </c>
      <c r="G1238" s="190" t="s">
        <v>6062</v>
      </c>
      <c r="H1238" s="190" t="s">
        <v>824</v>
      </c>
      <c r="I1238" s="190" t="s">
        <v>58</v>
      </c>
      <c r="Q1238" s="190">
        <v>2000</v>
      </c>
      <c r="U1238" s="190" t="s">
        <v>6148</v>
      </c>
      <c r="V1238" s="190" t="s">
        <v>6148</v>
      </c>
      <c r="X1238" s="190" t="s">
        <v>6150</v>
      </c>
    </row>
    <row r="1239" spans="1:24" ht="17.25" customHeight="1" x14ac:dyDescent="0.2">
      <c r="A1239" s="190">
        <v>805297</v>
      </c>
      <c r="B1239" s="190" t="s">
        <v>4276</v>
      </c>
      <c r="C1239" s="190" t="s">
        <v>63</v>
      </c>
      <c r="D1239" s="190" t="s">
        <v>5753</v>
      </c>
      <c r="E1239" s="190" t="s">
        <v>143</v>
      </c>
      <c r="F1239" s="193">
        <v>35222</v>
      </c>
      <c r="G1239" s="190" t="s">
        <v>827</v>
      </c>
      <c r="H1239" s="190" t="s">
        <v>824</v>
      </c>
      <c r="I1239" s="190" t="s">
        <v>58</v>
      </c>
      <c r="Q1239" s="190">
        <v>2000</v>
      </c>
      <c r="U1239" s="190" t="s">
        <v>6148</v>
      </c>
      <c r="V1239" s="190" t="s">
        <v>6148</v>
      </c>
      <c r="X1239" s="190" t="s">
        <v>6150</v>
      </c>
    </row>
    <row r="1240" spans="1:24" ht="17.25" customHeight="1" x14ac:dyDescent="0.2">
      <c r="A1240" s="190">
        <v>809637</v>
      </c>
      <c r="B1240" s="190" t="s">
        <v>4765</v>
      </c>
      <c r="C1240" s="190" t="s">
        <v>83</v>
      </c>
      <c r="D1240" s="190" t="s">
        <v>3720</v>
      </c>
      <c r="E1240" s="190" t="s">
        <v>143</v>
      </c>
      <c r="F1240" s="193">
        <v>35626</v>
      </c>
      <c r="G1240" s="190" t="s">
        <v>249</v>
      </c>
      <c r="H1240" s="190" t="s">
        <v>824</v>
      </c>
      <c r="I1240" s="190" t="s">
        <v>58</v>
      </c>
      <c r="Q1240" s="190">
        <v>2000</v>
      </c>
      <c r="U1240" s="190" t="s">
        <v>6148</v>
      </c>
      <c r="V1240" s="190" t="s">
        <v>6148</v>
      </c>
      <c r="X1240" s="190" t="s">
        <v>6150</v>
      </c>
    </row>
    <row r="1241" spans="1:24" ht="17.25" customHeight="1" x14ac:dyDescent="0.2">
      <c r="A1241" s="190">
        <v>808206</v>
      </c>
      <c r="B1241" s="190" t="s">
        <v>4525</v>
      </c>
      <c r="C1241" s="190" t="s">
        <v>5628</v>
      </c>
      <c r="D1241" s="190" t="s">
        <v>5820</v>
      </c>
      <c r="E1241" s="190" t="s">
        <v>143</v>
      </c>
      <c r="F1241" s="193">
        <v>35799</v>
      </c>
      <c r="G1241" s="190" t="s">
        <v>244</v>
      </c>
      <c r="H1241" s="190" t="s">
        <v>824</v>
      </c>
      <c r="I1241" s="190" t="s">
        <v>58</v>
      </c>
      <c r="Q1241" s="190">
        <v>2000</v>
      </c>
      <c r="U1241" s="190" t="s">
        <v>6148</v>
      </c>
      <c r="V1241" s="190" t="s">
        <v>6148</v>
      </c>
      <c r="X1241" s="190" t="s">
        <v>6150</v>
      </c>
    </row>
    <row r="1242" spans="1:24" ht="17.25" customHeight="1" x14ac:dyDescent="0.2">
      <c r="A1242" s="190">
        <v>811221</v>
      </c>
      <c r="B1242" s="190" t="s">
        <v>5237</v>
      </c>
      <c r="C1242" s="190" t="s">
        <v>595</v>
      </c>
      <c r="D1242" s="190" t="s">
        <v>562</v>
      </c>
      <c r="E1242" s="190" t="s">
        <v>143</v>
      </c>
      <c r="F1242" s="193">
        <v>35804</v>
      </c>
      <c r="G1242" s="190" t="s">
        <v>244</v>
      </c>
      <c r="H1242" s="190" t="s">
        <v>824</v>
      </c>
      <c r="I1242" s="190" t="s">
        <v>58</v>
      </c>
      <c r="Q1242" s="190">
        <v>2000</v>
      </c>
      <c r="U1242" s="190" t="s">
        <v>6148</v>
      </c>
      <c r="V1242" s="190" t="s">
        <v>6148</v>
      </c>
      <c r="X1242" s="190" t="s">
        <v>6150</v>
      </c>
    </row>
    <row r="1243" spans="1:24" ht="17.25" customHeight="1" x14ac:dyDescent="0.2">
      <c r="A1243" s="190">
        <v>808322</v>
      </c>
      <c r="B1243" s="190" t="s">
        <v>4539</v>
      </c>
      <c r="C1243" s="190" t="s">
        <v>1120</v>
      </c>
      <c r="D1243" s="190" t="s">
        <v>1121</v>
      </c>
      <c r="E1243" s="190" t="s">
        <v>143</v>
      </c>
      <c r="G1243" s="190" t="s">
        <v>827</v>
      </c>
      <c r="H1243" s="190" t="s">
        <v>824</v>
      </c>
      <c r="I1243" s="190" t="s">
        <v>58</v>
      </c>
      <c r="Q1243" s="190">
        <v>2000</v>
      </c>
      <c r="U1243" s="190" t="s">
        <v>6148</v>
      </c>
      <c r="V1243" s="190" t="s">
        <v>6148</v>
      </c>
      <c r="X1243" s="190" t="s">
        <v>6150</v>
      </c>
    </row>
    <row r="1244" spans="1:24" ht="17.25" customHeight="1" x14ac:dyDescent="0.2">
      <c r="A1244" s="190">
        <v>809523</v>
      </c>
      <c r="B1244" s="190" t="s">
        <v>4742</v>
      </c>
      <c r="C1244" s="190" t="s">
        <v>310</v>
      </c>
      <c r="D1244" s="190" t="s">
        <v>5887</v>
      </c>
      <c r="E1244" s="190" t="s">
        <v>142</v>
      </c>
      <c r="F1244" s="193">
        <v>31492</v>
      </c>
      <c r="G1244" s="190" t="s">
        <v>244</v>
      </c>
      <c r="H1244" s="190" t="s">
        <v>824</v>
      </c>
      <c r="I1244" s="190" t="s">
        <v>58</v>
      </c>
      <c r="Q1244" s="190">
        <v>2000</v>
      </c>
      <c r="U1244" s="190" t="s">
        <v>6148</v>
      </c>
      <c r="V1244" s="190" t="s">
        <v>6148</v>
      </c>
      <c r="X1244" s="190" t="s">
        <v>6150</v>
      </c>
    </row>
    <row r="1245" spans="1:24" ht="17.25" customHeight="1" x14ac:dyDescent="0.2">
      <c r="A1245" s="190">
        <v>808785</v>
      </c>
      <c r="B1245" s="190" t="s">
        <v>4616</v>
      </c>
      <c r="C1245" s="190" t="s">
        <v>464</v>
      </c>
      <c r="D1245" s="190" t="s">
        <v>179</v>
      </c>
      <c r="E1245" s="190" t="s">
        <v>142</v>
      </c>
      <c r="F1245" s="193">
        <v>32960</v>
      </c>
      <c r="G1245" s="190" t="s">
        <v>244</v>
      </c>
      <c r="H1245" s="190" t="s">
        <v>824</v>
      </c>
      <c r="I1245" s="190" t="s">
        <v>58</v>
      </c>
      <c r="Q1245" s="190">
        <v>2000</v>
      </c>
      <c r="U1245" s="190" t="s">
        <v>6148</v>
      </c>
      <c r="V1245" s="190" t="s">
        <v>6148</v>
      </c>
      <c r="X1245" s="190" t="s">
        <v>6150</v>
      </c>
    </row>
    <row r="1246" spans="1:24" ht="17.25" customHeight="1" x14ac:dyDescent="0.2">
      <c r="A1246" s="190">
        <v>803694</v>
      </c>
      <c r="B1246" s="190" t="s">
        <v>4213</v>
      </c>
      <c r="C1246" s="190" t="s">
        <v>59</v>
      </c>
      <c r="D1246" s="190" t="s">
        <v>371</v>
      </c>
      <c r="E1246" s="190" t="s">
        <v>142</v>
      </c>
      <c r="F1246" s="193">
        <v>33239</v>
      </c>
      <c r="G1246" s="190" t="s">
        <v>1152</v>
      </c>
      <c r="H1246" s="190" t="s">
        <v>824</v>
      </c>
      <c r="I1246" s="190" t="s">
        <v>58</v>
      </c>
      <c r="Q1246" s="190">
        <v>2000</v>
      </c>
      <c r="U1246" s="190" t="s">
        <v>6148</v>
      </c>
      <c r="V1246" s="190" t="s">
        <v>6148</v>
      </c>
      <c r="X1246" s="190" t="s">
        <v>6150</v>
      </c>
    </row>
    <row r="1247" spans="1:24" ht="17.25" customHeight="1" x14ac:dyDescent="0.2">
      <c r="A1247" s="190">
        <v>810242</v>
      </c>
      <c r="B1247" s="190" t="s">
        <v>4895</v>
      </c>
      <c r="C1247" s="190" t="s">
        <v>63</v>
      </c>
      <c r="D1247" s="190" t="s">
        <v>196</v>
      </c>
      <c r="E1247" s="190" t="s">
        <v>142</v>
      </c>
      <c r="F1247" s="193">
        <v>34729</v>
      </c>
      <c r="G1247" s="190" t="s">
        <v>5932</v>
      </c>
      <c r="H1247" s="190" t="s">
        <v>824</v>
      </c>
      <c r="I1247" s="190" t="s">
        <v>58</v>
      </c>
      <c r="Q1247" s="190">
        <v>2000</v>
      </c>
      <c r="U1247" s="190" t="s">
        <v>6148</v>
      </c>
      <c r="V1247" s="190" t="s">
        <v>6148</v>
      </c>
      <c r="X1247" s="190" t="s">
        <v>6150</v>
      </c>
    </row>
    <row r="1248" spans="1:24" ht="17.25" customHeight="1" x14ac:dyDescent="0.2">
      <c r="A1248" s="190">
        <v>805188</v>
      </c>
      <c r="B1248" s="190" t="s">
        <v>4268</v>
      </c>
      <c r="C1248" s="190" t="s">
        <v>59</v>
      </c>
      <c r="D1248" s="190" t="s">
        <v>202</v>
      </c>
      <c r="E1248" s="190" t="s">
        <v>142</v>
      </c>
      <c r="F1248" s="193">
        <v>34988</v>
      </c>
      <c r="G1248" s="190" t="s">
        <v>244</v>
      </c>
      <c r="H1248" s="190" t="s">
        <v>824</v>
      </c>
      <c r="I1248" s="190" t="s">
        <v>58</v>
      </c>
      <c r="Q1248" s="190">
        <v>2000</v>
      </c>
      <c r="U1248" s="190" t="s">
        <v>6148</v>
      </c>
      <c r="V1248" s="190" t="s">
        <v>6148</v>
      </c>
      <c r="X1248" s="190" t="s">
        <v>6150</v>
      </c>
    </row>
    <row r="1249" spans="1:24" ht="17.25" customHeight="1" x14ac:dyDescent="0.2">
      <c r="A1249" s="190">
        <v>807818</v>
      </c>
      <c r="B1249" s="190" t="s">
        <v>4481</v>
      </c>
      <c r="C1249" s="190" t="s">
        <v>880</v>
      </c>
      <c r="D1249" s="190" t="s">
        <v>5805</v>
      </c>
      <c r="E1249" s="190" t="s">
        <v>142</v>
      </c>
      <c r="F1249" s="193">
        <v>35066</v>
      </c>
      <c r="G1249" s="190" t="s">
        <v>244</v>
      </c>
      <c r="H1249" s="190" t="s">
        <v>824</v>
      </c>
      <c r="I1249" s="190" t="s">
        <v>58</v>
      </c>
      <c r="Q1249" s="190">
        <v>2000</v>
      </c>
      <c r="U1249" s="190" t="s">
        <v>6148</v>
      </c>
      <c r="V1249" s="190" t="s">
        <v>6148</v>
      </c>
      <c r="X1249" s="190" t="s">
        <v>6150</v>
      </c>
    </row>
    <row r="1250" spans="1:24" ht="17.25" customHeight="1" x14ac:dyDescent="0.2">
      <c r="A1250" s="190">
        <v>810927</v>
      </c>
      <c r="B1250" s="190" t="s">
        <v>5047</v>
      </c>
      <c r="C1250" s="190" t="s">
        <v>337</v>
      </c>
      <c r="D1250" s="190" t="s">
        <v>173</v>
      </c>
      <c r="E1250" s="190" t="s">
        <v>142</v>
      </c>
      <c r="F1250" s="193">
        <v>35089</v>
      </c>
      <c r="G1250" s="190" t="s">
        <v>976</v>
      </c>
      <c r="H1250" s="190" t="s">
        <v>824</v>
      </c>
      <c r="I1250" s="190" t="s">
        <v>58</v>
      </c>
      <c r="Q1250" s="190">
        <v>2000</v>
      </c>
      <c r="U1250" s="190" t="s">
        <v>6148</v>
      </c>
      <c r="V1250" s="190" t="s">
        <v>6148</v>
      </c>
      <c r="X1250" s="190" t="s">
        <v>6150</v>
      </c>
    </row>
    <row r="1251" spans="1:24" ht="17.25" customHeight="1" x14ac:dyDescent="0.2">
      <c r="A1251" s="190">
        <v>809904</v>
      </c>
      <c r="B1251" s="190" t="s">
        <v>4809</v>
      </c>
      <c r="C1251" s="190" t="s">
        <v>83</v>
      </c>
      <c r="D1251" s="190" t="s">
        <v>425</v>
      </c>
      <c r="E1251" s="190" t="s">
        <v>142</v>
      </c>
      <c r="F1251" s="193">
        <v>35855</v>
      </c>
      <c r="G1251" s="190" t="s">
        <v>244</v>
      </c>
      <c r="H1251" s="190" t="s">
        <v>825</v>
      </c>
      <c r="I1251" s="190" t="s">
        <v>58</v>
      </c>
      <c r="Q1251" s="190">
        <v>2000</v>
      </c>
      <c r="U1251" s="190" t="s">
        <v>6148</v>
      </c>
      <c r="V1251" s="190" t="s">
        <v>6148</v>
      </c>
      <c r="X1251" s="190" t="s">
        <v>6150</v>
      </c>
    </row>
    <row r="1252" spans="1:24" ht="17.25" customHeight="1" x14ac:dyDescent="0.2">
      <c r="A1252" s="190">
        <v>811367</v>
      </c>
      <c r="B1252" s="190" t="s">
        <v>5323</v>
      </c>
      <c r="C1252" s="190" t="s">
        <v>61</v>
      </c>
      <c r="D1252" s="190" t="s">
        <v>176</v>
      </c>
      <c r="E1252" s="190" t="s">
        <v>142</v>
      </c>
      <c r="F1252" s="193">
        <v>35992</v>
      </c>
      <c r="G1252" s="190" t="s">
        <v>6047</v>
      </c>
      <c r="H1252" s="190" t="s">
        <v>824</v>
      </c>
      <c r="I1252" s="190" t="s">
        <v>58</v>
      </c>
      <c r="Q1252" s="190">
        <v>2000</v>
      </c>
      <c r="U1252" s="190" t="s">
        <v>6148</v>
      </c>
      <c r="V1252" s="190" t="s">
        <v>6148</v>
      </c>
      <c r="X1252" s="190" t="s">
        <v>6150</v>
      </c>
    </row>
    <row r="1253" spans="1:24" ht="17.25" customHeight="1" x14ac:dyDescent="0.2">
      <c r="A1253" s="190">
        <v>810847</v>
      </c>
      <c r="B1253" s="190" t="s">
        <v>5006</v>
      </c>
      <c r="C1253" s="190" t="s">
        <v>80</v>
      </c>
      <c r="D1253" s="190" t="s">
        <v>425</v>
      </c>
      <c r="E1253" s="190" t="s">
        <v>142</v>
      </c>
      <c r="F1253" s="193">
        <v>36022</v>
      </c>
      <c r="G1253" s="190" t="s">
        <v>249</v>
      </c>
      <c r="H1253" s="190" t="s">
        <v>824</v>
      </c>
      <c r="I1253" s="190" t="s">
        <v>58</v>
      </c>
      <c r="Q1253" s="190">
        <v>2000</v>
      </c>
      <c r="U1253" s="190" t="s">
        <v>6148</v>
      </c>
      <c r="V1253" s="190" t="s">
        <v>6148</v>
      </c>
      <c r="X1253" s="190" t="s">
        <v>6150</v>
      </c>
    </row>
    <row r="1254" spans="1:24" ht="17.25" customHeight="1" x14ac:dyDescent="0.2">
      <c r="A1254" s="190">
        <v>810135</v>
      </c>
      <c r="B1254" s="190" t="s">
        <v>4867</v>
      </c>
      <c r="C1254" s="190" t="s">
        <v>97</v>
      </c>
      <c r="D1254" s="190" t="s">
        <v>200</v>
      </c>
      <c r="E1254" s="190" t="s">
        <v>142</v>
      </c>
      <c r="F1254" s="193">
        <v>36057</v>
      </c>
      <c r="G1254" s="190" t="s">
        <v>244</v>
      </c>
      <c r="H1254" s="190" t="s">
        <v>824</v>
      </c>
      <c r="I1254" s="190" t="s">
        <v>58</v>
      </c>
      <c r="Q1254" s="190">
        <v>2000</v>
      </c>
      <c r="U1254" s="190" t="s">
        <v>6148</v>
      </c>
      <c r="V1254" s="190" t="s">
        <v>6148</v>
      </c>
      <c r="X1254" s="190" t="s">
        <v>6150</v>
      </c>
    </row>
    <row r="1255" spans="1:24" ht="17.25" customHeight="1" x14ac:dyDescent="0.2">
      <c r="A1255" s="190">
        <v>811034</v>
      </c>
      <c r="B1255" s="190" t="s">
        <v>5123</v>
      </c>
      <c r="C1255" s="190" t="s">
        <v>92</v>
      </c>
      <c r="D1255" s="190" t="s">
        <v>188</v>
      </c>
      <c r="E1255" s="190" t="s">
        <v>142</v>
      </c>
      <c r="F1255" s="193">
        <v>36161</v>
      </c>
      <c r="G1255" s="190" t="s">
        <v>1273</v>
      </c>
      <c r="H1255" s="190" t="s">
        <v>824</v>
      </c>
      <c r="I1255" s="190" t="s">
        <v>58</v>
      </c>
      <c r="Q1255" s="190">
        <v>2000</v>
      </c>
      <c r="U1255" s="190" t="s">
        <v>6148</v>
      </c>
      <c r="V1255" s="190" t="s">
        <v>6148</v>
      </c>
      <c r="X1255" s="190" t="s">
        <v>6150</v>
      </c>
    </row>
    <row r="1256" spans="1:24" ht="17.25" customHeight="1" x14ac:dyDescent="0.2">
      <c r="A1256" s="190">
        <v>810400</v>
      </c>
      <c r="B1256" s="190" t="s">
        <v>4927</v>
      </c>
      <c r="C1256" s="190" t="s">
        <v>63</v>
      </c>
      <c r="D1256" s="190" t="s">
        <v>208</v>
      </c>
      <c r="E1256" s="190" t="s">
        <v>142</v>
      </c>
      <c r="F1256" s="193">
        <v>36526</v>
      </c>
      <c r="G1256" s="190" t="s">
        <v>244</v>
      </c>
      <c r="H1256" s="190" t="s">
        <v>824</v>
      </c>
      <c r="I1256" s="190" t="s">
        <v>58</v>
      </c>
      <c r="Q1256" s="190">
        <v>2000</v>
      </c>
      <c r="U1256" s="190" t="s">
        <v>6148</v>
      </c>
      <c r="V1256" s="190" t="s">
        <v>6148</v>
      </c>
      <c r="X1256" s="190" t="s">
        <v>6150</v>
      </c>
    </row>
    <row r="1257" spans="1:24" ht="17.25" customHeight="1" x14ac:dyDescent="0.2">
      <c r="A1257" s="190">
        <v>808569</v>
      </c>
      <c r="B1257" s="190" t="s">
        <v>4583</v>
      </c>
      <c r="C1257" s="190" t="s">
        <v>5841</v>
      </c>
      <c r="D1257" s="190" t="s">
        <v>192</v>
      </c>
      <c r="E1257" s="190" t="s">
        <v>143</v>
      </c>
      <c r="F1257" s="193">
        <v>32210</v>
      </c>
      <c r="G1257" s="190" t="s">
        <v>244</v>
      </c>
      <c r="H1257" s="190" t="s">
        <v>824</v>
      </c>
      <c r="I1257" s="190" t="s">
        <v>58</v>
      </c>
      <c r="Q1257" s="190">
        <v>2000</v>
      </c>
      <c r="V1257" s="190" t="s">
        <v>6148</v>
      </c>
      <c r="X1257" s="190" t="s">
        <v>6150</v>
      </c>
    </row>
    <row r="1258" spans="1:24" ht="17.25" customHeight="1" x14ac:dyDescent="0.2">
      <c r="A1258" s="190">
        <v>810960</v>
      </c>
      <c r="B1258" s="190" t="s">
        <v>5070</v>
      </c>
      <c r="C1258" s="190" t="s">
        <v>66</v>
      </c>
      <c r="D1258" s="190" t="s">
        <v>162</v>
      </c>
      <c r="E1258" s="190" t="s">
        <v>143</v>
      </c>
      <c r="F1258" s="193">
        <v>33766</v>
      </c>
      <c r="G1258" s="190" t="s">
        <v>5980</v>
      </c>
      <c r="H1258" s="190" t="s">
        <v>824</v>
      </c>
      <c r="I1258" s="190" t="s">
        <v>58</v>
      </c>
      <c r="Q1258" s="190">
        <v>2000</v>
      </c>
      <c r="V1258" s="190" t="s">
        <v>6148</v>
      </c>
      <c r="X1258" s="190" t="s">
        <v>6150</v>
      </c>
    </row>
    <row r="1259" spans="1:24" ht="17.25" customHeight="1" x14ac:dyDescent="0.2">
      <c r="A1259" s="190">
        <v>808000</v>
      </c>
      <c r="B1259" s="190" t="s">
        <v>4504</v>
      </c>
      <c r="C1259" s="190" t="s">
        <v>3877</v>
      </c>
      <c r="D1259" s="190" t="s">
        <v>5815</v>
      </c>
      <c r="E1259" s="190" t="s">
        <v>143</v>
      </c>
      <c r="F1259" s="193">
        <v>34238</v>
      </c>
      <c r="G1259" s="190" t="s">
        <v>254</v>
      </c>
      <c r="H1259" s="190" t="s">
        <v>824</v>
      </c>
      <c r="I1259" s="190" t="s">
        <v>58</v>
      </c>
      <c r="Q1259" s="190">
        <v>2000</v>
      </c>
      <c r="V1259" s="190" t="s">
        <v>6148</v>
      </c>
      <c r="X1259" s="190" t="s">
        <v>6150</v>
      </c>
    </row>
    <row r="1260" spans="1:24" ht="17.25" customHeight="1" x14ac:dyDescent="0.2">
      <c r="A1260" s="190">
        <v>809122</v>
      </c>
      <c r="B1260" s="190" t="s">
        <v>4675</v>
      </c>
      <c r="C1260" s="190" t="s">
        <v>105</v>
      </c>
      <c r="D1260" s="190" t="s">
        <v>325</v>
      </c>
      <c r="E1260" s="190" t="s">
        <v>143</v>
      </c>
      <c r="F1260" s="193">
        <v>34362</v>
      </c>
      <c r="G1260" s="190" t="s">
        <v>244</v>
      </c>
      <c r="H1260" s="190" t="s">
        <v>824</v>
      </c>
      <c r="I1260" s="190" t="s">
        <v>58</v>
      </c>
      <c r="Q1260" s="190">
        <v>2000</v>
      </c>
      <c r="V1260" s="190" t="s">
        <v>6148</v>
      </c>
      <c r="X1260" s="190" t="s">
        <v>6150</v>
      </c>
    </row>
    <row r="1261" spans="1:24" ht="17.25" customHeight="1" x14ac:dyDescent="0.2">
      <c r="A1261" s="190">
        <v>804978</v>
      </c>
      <c r="B1261" s="190" t="s">
        <v>4254</v>
      </c>
      <c r="C1261" s="190" t="s">
        <v>61</v>
      </c>
      <c r="D1261" s="190" t="s">
        <v>556</v>
      </c>
      <c r="E1261" s="190" t="s">
        <v>143</v>
      </c>
      <c r="F1261" s="193">
        <v>34867</v>
      </c>
      <c r="G1261" s="190" t="s">
        <v>941</v>
      </c>
      <c r="H1261" s="190" t="s">
        <v>825</v>
      </c>
      <c r="I1261" s="190" t="s">
        <v>58</v>
      </c>
      <c r="Q1261" s="190">
        <v>2000</v>
      </c>
      <c r="V1261" s="190" t="s">
        <v>6148</v>
      </c>
      <c r="X1261" s="190" t="s">
        <v>6150</v>
      </c>
    </row>
    <row r="1262" spans="1:24" ht="17.25" customHeight="1" x14ac:dyDescent="0.2">
      <c r="A1262" s="190">
        <v>811658</v>
      </c>
      <c r="B1262" s="190" t="s">
        <v>5505</v>
      </c>
      <c r="C1262" s="190" t="s">
        <v>63</v>
      </c>
      <c r="D1262" s="190" t="s">
        <v>204</v>
      </c>
      <c r="E1262" s="190" t="s">
        <v>143</v>
      </c>
      <c r="F1262" s="193">
        <v>34962</v>
      </c>
      <c r="G1262" s="190" t="s">
        <v>6106</v>
      </c>
      <c r="H1262" s="190" t="s">
        <v>824</v>
      </c>
      <c r="I1262" s="190" t="s">
        <v>58</v>
      </c>
      <c r="Q1262" s="190">
        <v>2000</v>
      </c>
      <c r="V1262" s="190" t="s">
        <v>6148</v>
      </c>
      <c r="X1262" s="190" t="s">
        <v>6150</v>
      </c>
    </row>
    <row r="1263" spans="1:24" ht="17.25" customHeight="1" x14ac:dyDescent="0.2">
      <c r="A1263" s="190">
        <v>809674</v>
      </c>
      <c r="B1263" s="190" t="s">
        <v>4769</v>
      </c>
      <c r="C1263" s="190" t="s">
        <v>79</v>
      </c>
      <c r="D1263" s="190" t="s">
        <v>271</v>
      </c>
      <c r="E1263" s="190" t="s">
        <v>143</v>
      </c>
      <c r="F1263" s="193">
        <v>35065</v>
      </c>
      <c r="G1263" s="190" t="s">
        <v>5896</v>
      </c>
      <c r="H1263" s="190" t="s">
        <v>824</v>
      </c>
      <c r="I1263" s="190" t="s">
        <v>58</v>
      </c>
      <c r="Q1263" s="190">
        <v>2000</v>
      </c>
      <c r="V1263" s="190" t="s">
        <v>6148</v>
      </c>
      <c r="X1263" s="190" t="s">
        <v>6150</v>
      </c>
    </row>
    <row r="1264" spans="1:24" ht="17.25" customHeight="1" x14ac:dyDescent="0.2">
      <c r="A1264" s="190">
        <v>807217</v>
      </c>
      <c r="B1264" s="190" t="s">
        <v>4416</v>
      </c>
      <c r="C1264" s="190" t="s">
        <v>205</v>
      </c>
      <c r="D1264" s="190" t="s">
        <v>5790</v>
      </c>
      <c r="E1264" s="190" t="s">
        <v>143</v>
      </c>
      <c r="F1264" s="193">
        <v>35130</v>
      </c>
      <c r="G1264" s="190" t="s">
        <v>1025</v>
      </c>
      <c r="H1264" s="190" t="s">
        <v>824</v>
      </c>
      <c r="I1264" s="190" t="s">
        <v>58</v>
      </c>
      <c r="Q1264" s="190">
        <v>2000</v>
      </c>
      <c r="V1264" s="190" t="s">
        <v>6148</v>
      </c>
      <c r="X1264" s="190" t="s">
        <v>6150</v>
      </c>
    </row>
    <row r="1265" spans="1:24" ht="17.25" customHeight="1" x14ac:dyDescent="0.2">
      <c r="A1265" s="190">
        <v>808588</v>
      </c>
      <c r="B1265" s="190" t="s">
        <v>4590</v>
      </c>
      <c r="C1265" s="190" t="s">
        <v>595</v>
      </c>
      <c r="D1265" s="190" t="s">
        <v>574</v>
      </c>
      <c r="E1265" s="190" t="s">
        <v>143</v>
      </c>
      <c r="F1265" s="193">
        <v>35462</v>
      </c>
      <c r="G1265" s="190" t="s">
        <v>827</v>
      </c>
      <c r="H1265" s="190" t="s">
        <v>824</v>
      </c>
      <c r="I1265" s="190" t="s">
        <v>58</v>
      </c>
      <c r="Q1265" s="190">
        <v>2000</v>
      </c>
      <c r="V1265" s="190" t="s">
        <v>6148</v>
      </c>
      <c r="X1265" s="190" t="s">
        <v>6150</v>
      </c>
    </row>
    <row r="1266" spans="1:24" ht="17.25" customHeight="1" x14ac:dyDescent="0.2">
      <c r="A1266" s="190">
        <v>807643</v>
      </c>
      <c r="B1266" s="190" t="s">
        <v>4462</v>
      </c>
      <c r="C1266" s="190" t="s">
        <v>64</v>
      </c>
      <c r="D1266" s="190" t="s">
        <v>370</v>
      </c>
      <c r="E1266" s="190" t="s">
        <v>143</v>
      </c>
      <c r="F1266" s="193">
        <v>35518</v>
      </c>
      <c r="G1266" s="190" t="s">
        <v>244</v>
      </c>
      <c r="H1266" s="190" t="s">
        <v>824</v>
      </c>
      <c r="I1266" s="190" t="s">
        <v>58</v>
      </c>
      <c r="Q1266" s="190">
        <v>2000</v>
      </c>
      <c r="V1266" s="190" t="s">
        <v>6148</v>
      </c>
      <c r="X1266" s="190" t="s">
        <v>6150</v>
      </c>
    </row>
    <row r="1267" spans="1:24" ht="17.25" customHeight="1" x14ac:dyDescent="0.2">
      <c r="A1267" s="190">
        <v>808924</v>
      </c>
      <c r="B1267" s="190" t="s">
        <v>4641</v>
      </c>
      <c r="C1267" s="190" t="s">
        <v>80</v>
      </c>
      <c r="D1267" s="190" t="s">
        <v>312</v>
      </c>
      <c r="E1267" s="190" t="s">
        <v>143</v>
      </c>
      <c r="F1267" s="193">
        <v>35799</v>
      </c>
      <c r="G1267" s="190" t="s">
        <v>244</v>
      </c>
      <c r="H1267" s="190" t="s">
        <v>824</v>
      </c>
      <c r="I1267" s="190" t="s">
        <v>58</v>
      </c>
      <c r="Q1267" s="190">
        <v>2000</v>
      </c>
      <c r="V1267" s="190" t="s">
        <v>6148</v>
      </c>
      <c r="X1267" s="190" t="s">
        <v>6150</v>
      </c>
    </row>
    <row r="1268" spans="1:24" ht="17.25" customHeight="1" x14ac:dyDescent="0.2">
      <c r="A1268" s="190">
        <v>811048</v>
      </c>
      <c r="B1268" s="190" t="s">
        <v>5130</v>
      </c>
      <c r="C1268" s="190" t="s">
        <v>5622</v>
      </c>
      <c r="D1268" s="190" t="s">
        <v>6002</v>
      </c>
      <c r="E1268" s="190" t="s">
        <v>143</v>
      </c>
      <c r="F1268" s="193">
        <v>35800</v>
      </c>
      <c r="G1268" s="190" t="s">
        <v>827</v>
      </c>
      <c r="H1268" s="190" t="s">
        <v>824</v>
      </c>
      <c r="I1268" s="190" t="s">
        <v>58</v>
      </c>
      <c r="Q1268" s="190">
        <v>2000</v>
      </c>
      <c r="V1268" s="190" t="s">
        <v>6148</v>
      </c>
      <c r="X1268" s="190" t="s">
        <v>6150</v>
      </c>
    </row>
    <row r="1269" spans="1:24" ht="17.25" customHeight="1" x14ac:dyDescent="0.2">
      <c r="A1269" s="190">
        <v>809351</v>
      </c>
      <c r="B1269" s="190" t="s">
        <v>4706</v>
      </c>
      <c r="C1269" s="190" t="s">
        <v>84</v>
      </c>
      <c r="D1269" s="190" t="s">
        <v>3788</v>
      </c>
      <c r="E1269" s="190" t="s">
        <v>143</v>
      </c>
      <c r="F1269" s="193">
        <v>36399</v>
      </c>
      <c r="G1269" s="190" t="s">
        <v>1242</v>
      </c>
      <c r="H1269" s="190" t="s">
        <v>824</v>
      </c>
      <c r="I1269" s="190" t="s">
        <v>58</v>
      </c>
      <c r="Q1269" s="190">
        <v>2000</v>
      </c>
      <c r="V1269" s="190" t="s">
        <v>6148</v>
      </c>
      <c r="X1269" s="190" t="s">
        <v>6150</v>
      </c>
    </row>
    <row r="1270" spans="1:24" ht="17.25" customHeight="1" x14ac:dyDescent="0.2">
      <c r="A1270" s="190">
        <v>811026</v>
      </c>
      <c r="B1270" s="190" t="s">
        <v>887</v>
      </c>
      <c r="C1270" s="190" t="s">
        <v>327</v>
      </c>
      <c r="D1270" s="190" t="s">
        <v>3653</v>
      </c>
      <c r="E1270" s="190" t="s">
        <v>142</v>
      </c>
      <c r="F1270" s="193">
        <v>31748</v>
      </c>
      <c r="G1270" s="190" t="s">
        <v>5997</v>
      </c>
      <c r="H1270" s="190" t="s">
        <v>824</v>
      </c>
      <c r="I1270" s="190" t="s">
        <v>58</v>
      </c>
      <c r="Q1270" s="190">
        <v>2000</v>
      </c>
      <c r="V1270" s="190" t="s">
        <v>6148</v>
      </c>
      <c r="X1270" s="190" t="s">
        <v>6150</v>
      </c>
    </row>
    <row r="1271" spans="1:24" ht="17.25" customHeight="1" x14ac:dyDescent="0.2">
      <c r="A1271" s="190">
        <v>810917</v>
      </c>
      <c r="B1271" s="190" t="s">
        <v>1323</v>
      </c>
      <c r="C1271" s="190" t="s">
        <v>964</v>
      </c>
      <c r="D1271" s="190" t="s">
        <v>955</v>
      </c>
      <c r="E1271" s="190" t="s">
        <v>142</v>
      </c>
      <c r="F1271" s="193">
        <v>32568</v>
      </c>
      <c r="G1271" s="190" t="s">
        <v>244</v>
      </c>
      <c r="H1271" s="190" t="s">
        <v>825</v>
      </c>
      <c r="I1271" s="190" t="s">
        <v>58</v>
      </c>
      <c r="Q1271" s="190">
        <v>2000</v>
      </c>
      <c r="V1271" s="190" t="s">
        <v>6148</v>
      </c>
      <c r="X1271" s="190" t="s">
        <v>6150</v>
      </c>
    </row>
    <row r="1272" spans="1:24" ht="17.25" customHeight="1" x14ac:dyDescent="0.2">
      <c r="A1272" s="190">
        <v>811719</v>
      </c>
      <c r="B1272" s="190" t="s">
        <v>5544</v>
      </c>
      <c r="C1272" s="190" t="s">
        <v>369</v>
      </c>
      <c r="D1272" s="190" t="s">
        <v>160</v>
      </c>
      <c r="E1272" s="190" t="s">
        <v>142</v>
      </c>
      <c r="F1272" s="193">
        <v>32874</v>
      </c>
      <c r="G1272" s="190" t="s">
        <v>244</v>
      </c>
      <c r="H1272" s="190" t="s">
        <v>824</v>
      </c>
      <c r="I1272" s="190" t="s">
        <v>58</v>
      </c>
      <c r="Q1272" s="190">
        <v>2000</v>
      </c>
      <c r="V1272" s="190" t="s">
        <v>6148</v>
      </c>
      <c r="X1272" s="190" t="s">
        <v>6150</v>
      </c>
    </row>
    <row r="1273" spans="1:24" ht="17.25" customHeight="1" x14ac:dyDescent="0.2">
      <c r="A1273" s="190">
        <v>808937</v>
      </c>
      <c r="B1273" s="190" t="s">
        <v>4644</v>
      </c>
      <c r="C1273" s="190" t="s">
        <v>5866</v>
      </c>
      <c r="D1273" s="190" t="s">
        <v>572</v>
      </c>
      <c r="E1273" s="190" t="s">
        <v>142</v>
      </c>
      <c r="F1273" s="193">
        <v>34714</v>
      </c>
      <c r="G1273" s="190" t="s">
        <v>244</v>
      </c>
      <c r="H1273" s="190" t="s">
        <v>824</v>
      </c>
      <c r="I1273" s="190" t="s">
        <v>58</v>
      </c>
      <c r="Q1273" s="190">
        <v>2000</v>
      </c>
      <c r="V1273" s="190" t="s">
        <v>6148</v>
      </c>
      <c r="X1273" s="190" t="s">
        <v>6150</v>
      </c>
    </row>
    <row r="1274" spans="1:24" ht="17.25" customHeight="1" x14ac:dyDescent="0.2">
      <c r="A1274" s="190">
        <v>807344</v>
      </c>
      <c r="B1274" s="190" t="s">
        <v>4426</v>
      </c>
      <c r="C1274" s="190" t="s">
        <v>1324</v>
      </c>
      <c r="D1274" s="190" t="s">
        <v>538</v>
      </c>
      <c r="E1274" s="190" t="s">
        <v>142</v>
      </c>
      <c r="F1274" s="193">
        <v>34878</v>
      </c>
      <c r="G1274" s="190" t="s">
        <v>244</v>
      </c>
      <c r="H1274" s="190" t="s">
        <v>825</v>
      </c>
      <c r="I1274" s="190" t="s">
        <v>58</v>
      </c>
      <c r="Q1274" s="190">
        <v>2000</v>
      </c>
      <c r="V1274" s="190" t="s">
        <v>6148</v>
      </c>
      <c r="X1274" s="190" t="s">
        <v>6150</v>
      </c>
    </row>
    <row r="1275" spans="1:24" ht="17.25" customHeight="1" x14ac:dyDescent="0.2">
      <c r="A1275" s="190">
        <v>807964</v>
      </c>
      <c r="B1275" s="190" t="s">
        <v>4499</v>
      </c>
      <c r="C1275" s="190" t="s">
        <v>63</v>
      </c>
      <c r="D1275" s="190" t="s">
        <v>185</v>
      </c>
      <c r="E1275" s="190" t="s">
        <v>142</v>
      </c>
      <c r="F1275" s="193">
        <v>35065</v>
      </c>
      <c r="G1275" s="190" t="s">
        <v>244</v>
      </c>
      <c r="H1275" s="190" t="s">
        <v>824</v>
      </c>
      <c r="I1275" s="190" t="s">
        <v>58</v>
      </c>
      <c r="Q1275" s="190">
        <v>2000</v>
      </c>
      <c r="V1275" s="190" t="s">
        <v>6148</v>
      </c>
      <c r="X1275" s="190" t="s">
        <v>6150</v>
      </c>
    </row>
    <row r="1276" spans="1:24" ht="17.25" customHeight="1" x14ac:dyDescent="0.2">
      <c r="A1276" s="190">
        <v>807470</v>
      </c>
      <c r="B1276" s="190" t="s">
        <v>4443</v>
      </c>
      <c r="C1276" s="190" t="s">
        <v>880</v>
      </c>
      <c r="D1276" s="190" t="s">
        <v>211</v>
      </c>
      <c r="E1276" s="190" t="s">
        <v>142</v>
      </c>
      <c r="F1276" s="193">
        <v>35072</v>
      </c>
      <c r="G1276" s="190" t="s">
        <v>827</v>
      </c>
      <c r="H1276" s="190" t="s">
        <v>824</v>
      </c>
      <c r="I1276" s="190" t="s">
        <v>58</v>
      </c>
      <c r="Q1276" s="190">
        <v>2000</v>
      </c>
      <c r="V1276" s="190" t="s">
        <v>6148</v>
      </c>
      <c r="X1276" s="190" t="s">
        <v>6150</v>
      </c>
    </row>
    <row r="1277" spans="1:24" ht="17.25" customHeight="1" x14ac:dyDescent="0.2">
      <c r="A1277" s="190">
        <v>811012</v>
      </c>
      <c r="B1277" s="190" t="s">
        <v>5108</v>
      </c>
      <c r="C1277" s="190" t="s">
        <v>1337</v>
      </c>
      <c r="D1277" s="190" t="s">
        <v>3498</v>
      </c>
      <c r="E1277" s="190" t="s">
        <v>142</v>
      </c>
      <c r="F1277" s="193">
        <v>35082</v>
      </c>
      <c r="G1277" s="190" t="s">
        <v>827</v>
      </c>
      <c r="H1277" s="190" t="s">
        <v>824</v>
      </c>
      <c r="I1277" s="190" t="s">
        <v>58</v>
      </c>
      <c r="Q1277" s="190">
        <v>2000</v>
      </c>
      <c r="V1277" s="190" t="s">
        <v>6148</v>
      </c>
      <c r="X1277" s="190" t="s">
        <v>6150</v>
      </c>
    </row>
    <row r="1278" spans="1:24" ht="17.25" customHeight="1" x14ac:dyDescent="0.2">
      <c r="A1278" s="190">
        <v>806644</v>
      </c>
      <c r="B1278" s="190" t="s">
        <v>4348</v>
      </c>
      <c r="C1278" s="190" t="s">
        <v>377</v>
      </c>
      <c r="D1278" s="190" t="s">
        <v>535</v>
      </c>
      <c r="E1278" s="190" t="s">
        <v>142</v>
      </c>
      <c r="F1278" s="193">
        <v>35618</v>
      </c>
      <c r="G1278" s="190" t="s">
        <v>1074</v>
      </c>
      <c r="H1278" s="190" t="s">
        <v>824</v>
      </c>
      <c r="I1278" s="190" t="s">
        <v>58</v>
      </c>
      <c r="Q1278" s="190">
        <v>2000</v>
      </c>
      <c r="V1278" s="190" t="s">
        <v>6148</v>
      </c>
      <c r="X1278" s="190" t="s">
        <v>6150</v>
      </c>
    </row>
    <row r="1279" spans="1:24" ht="17.25" customHeight="1" x14ac:dyDescent="0.2">
      <c r="A1279" s="190">
        <v>808284</v>
      </c>
      <c r="B1279" s="190" t="s">
        <v>4532</v>
      </c>
      <c r="C1279" s="190" t="s">
        <v>369</v>
      </c>
      <c r="D1279" s="190" t="s">
        <v>203</v>
      </c>
      <c r="E1279" s="190" t="s">
        <v>142</v>
      </c>
      <c r="F1279" s="193">
        <v>35662</v>
      </c>
      <c r="G1279" s="190" t="s">
        <v>1076</v>
      </c>
      <c r="H1279" s="190" t="s">
        <v>824</v>
      </c>
      <c r="I1279" s="190" t="s">
        <v>58</v>
      </c>
      <c r="Q1279" s="190">
        <v>2000</v>
      </c>
      <c r="V1279" s="190" t="s">
        <v>6148</v>
      </c>
      <c r="X1279" s="190" t="s">
        <v>6150</v>
      </c>
    </row>
    <row r="1280" spans="1:24" ht="17.25" customHeight="1" x14ac:dyDescent="0.2">
      <c r="A1280" s="190">
        <v>809320</v>
      </c>
      <c r="B1280" s="190" t="s">
        <v>4701</v>
      </c>
      <c r="C1280" s="190" t="s">
        <v>1013</v>
      </c>
      <c r="D1280" s="190" t="s">
        <v>5708</v>
      </c>
      <c r="E1280" s="190" t="s">
        <v>142</v>
      </c>
      <c r="F1280" s="193">
        <v>35796</v>
      </c>
      <c r="G1280" s="190" t="s">
        <v>863</v>
      </c>
      <c r="H1280" s="190" t="s">
        <v>824</v>
      </c>
      <c r="I1280" s="190" t="s">
        <v>58</v>
      </c>
      <c r="Q1280" s="190">
        <v>2000</v>
      </c>
      <c r="V1280" s="190" t="s">
        <v>6148</v>
      </c>
      <c r="X1280" s="190" t="s">
        <v>6150</v>
      </c>
    </row>
    <row r="1281" spans="1:24" ht="17.25" customHeight="1" x14ac:dyDescent="0.2">
      <c r="A1281" s="190">
        <v>811027</v>
      </c>
      <c r="B1281" s="190" t="s">
        <v>5118</v>
      </c>
      <c r="C1281" s="190" t="s">
        <v>83</v>
      </c>
      <c r="D1281" s="190" t="s">
        <v>5998</v>
      </c>
      <c r="E1281" s="190" t="s">
        <v>142</v>
      </c>
      <c r="F1281" s="193">
        <v>35963</v>
      </c>
      <c r="G1281" s="190" t="s">
        <v>249</v>
      </c>
      <c r="H1281" s="190" t="s">
        <v>824</v>
      </c>
      <c r="I1281" s="190" t="s">
        <v>58</v>
      </c>
      <c r="Q1281" s="190">
        <v>2000</v>
      </c>
      <c r="V1281" s="190" t="s">
        <v>6148</v>
      </c>
      <c r="X1281" s="190" t="s">
        <v>6150</v>
      </c>
    </row>
    <row r="1282" spans="1:24" ht="17.25" customHeight="1" x14ac:dyDescent="0.2">
      <c r="A1282" s="190">
        <v>811631</v>
      </c>
      <c r="B1282" s="190" t="s">
        <v>5487</v>
      </c>
      <c r="C1282" s="190" t="s">
        <v>92</v>
      </c>
      <c r="D1282" s="190" t="s">
        <v>331</v>
      </c>
      <c r="E1282" s="190" t="s">
        <v>142</v>
      </c>
      <c r="F1282" s="193">
        <v>35967</v>
      </c>
      <c r="G1282" s="190" t="s">
        <v>254</v>
      </c>
      <c r="H1282" s="190" t="s">
        <v>824</v>
      </c>
      <c r="I1282" s="190" t="s">
        <v>58</v>
      </c>
      <c r="Q1282" s="190">
        <v>2000</v>
      </c>
      <c r="V1282" s="190" t="s">
        <v>6148</v>
      </c>
      <c r="X1282" s="190" t="s">
        <v>6150</v>
      </c>
    </row>
    <row r="1283" spans="1:24" ht="17.25" customHeight="1" x14ac:dyDescent="0.2">
      <c r="A1283" s="190">
        <v>807514</v>
      </c>
      <c r="B1283" s="190" t="s">
        <v>4448</v>
      </c>
      <c r="C1283" s="190" t="s">
        <v>616</v>
      </c>
      <c r="D1283" s="190" t="s">
        <v>175</v>
      </c>
      <c r="E1283" s="190" t="s">
        <v>142</v>
      </c>
      <c r="F1283" s="193">
        <v>36191</v>
      </c>
      <c r="G1283" s="190" t="s">
        <v>244</v>
      </c>
      <c r="H1283" s="190" t="s">
        <v>824</v>
      </c>
      <c r="I1283" s="190" t="s">
        <v>58</v>
      </c>
      <c r="Q1283" s="190">
        <v>2000</v>
      </c>
      <c r="V1283" s="190" t="s">
        <v>6148</v>
      </c>
      <c r="X1283" s="190" t="s">
        <v>6150</v>
      </c>
    </row>
    <row r="1284" spans="1:24" ht="17.25" customHeight="1" x14ac:dyDescent="0.2">
      <c r="A1284" s="190">
        <v>808356</v>
      </c>
      <c r="B1284" s="190" t="s">
        <v>4544</v>
      </c>
      <c r="C1284" s="190" t="s">
        <v>64</v>
      </c>
      <c r="D1284" s="190" t="s">
        <v>951</v>
      </c>
      <c r="E1284" s="190" t="s">
        <v>142</v>
      </c>
      <c r="F1284" s="193">
        <v>36483</v>
      </c>
      <c r="G1284" s="190" t="s">
        <v>853</v>
      </c>
      <c r="H1284" s="190" t="s">
        <v>824</v>
      </c>
      <c r="I1284" s="190" t="s">
        <v>58</v>
      </c>
      <c r="Q1284" s="190">
        <v>2000</v>
      </c>
      <c r="V1284" s="190" t="s">
        <v>6148</v>
      </c>
      <c r="X1284" s="190" t="s">
        <v>6150</v>
      </c>
    </row>
    <row r="1285" spans="1:24" ht="17.25" customHeight="1" x14ac:dyDescent="0.2">
      <c r="A1285" s="190">
        <v>809943</v>
      </c>
      <c r="B1285" s="190" t="s">
        <v>4814</v>
      </c>
      <c r="C1285" s="190" t="s">
        <v>438</v>
      </c>
      <c r="D1285" s="190" t="s">
        <v>561</v>
      </c>
      <c r="E1285" s="190" t="s">
        <v>142</v>
      </c>
      <c r="F1285" s="193">
        <v>36526</v>
      </c>
      <c r="G1285" s="190" t="s">
        <v>944</v>
      </c>
      <c r="H1285" s="190" t="s">
        <v>824</v>
      </c>
      <c r="I1285" s="190" t="s">
        <v>58</v>
      </c>
      <c r="Q1285" s="190">
        <v>2000</v>
      </c>
      <c r="V1285" s="190" t="s">
        <v>6148</v>
      </c>
      <c r="X1285" s="190" t="s">
        <v>6150</v>
      </c>
    </row>
    <row r="1286" spans="1:24" ht="17.25" customHeight="1" x14ac:dyDescent="0.2">
      <c r="A1286" s="190">
        <v>808646</v>
      </c>
      <c r="B1286" s="190" t="s">
        <v>4597</v>
      </c>
      <c r="C1286" s="190" t="s">
        <v>356</v>
      </c>
      <c r="D1286" s="190" t="s">
        <v>137</v>
      </c>
      <c r="E1286" s="190" t="s">
        <v>142</v>
      </c>
      <c r="G1286" s="190" t="s">
        <v>831</v>
      </c>
      <c r="H1286" s="190" t="s">
        <v>824</v>
      </c>
      <c r="I1286" s="190" t="s">
        <v>58</v>
      </c>
      <c r="Q1286" s="190">
        <v>2000</v>
      </c>
      <c r="V1286" s="190" t="s">
        <v>6148</v>
      </c>
      <c r="X1286" s="190" t="s">
        <v>6150</v>
      </c>
    </row>
    <row r="1287" spans="1:24" ht="17.25" customHeight="1" x14ac:dyDescent="0.2">
      <c r="A1287" s="190">
        <v>803377</v>
      </c>
      <c r="B1287" s="190" t="s">
        <v>4202</v>
      </c>
      <c r="C1287" s="190" t="s">
        <v>65</v>
      </c>
      <c r="D1287" s="190" t="s">
        <v>532</v>
      </c>
      <c r="E1287" s="190" t="s">
        <v>142</v>
      </c>
      <c r="H1287" s="190" t="s">
        <v>824</v>
      </c>
      <c r="I1287" s="190" t="s">
        <v>58</v>
      </c>
      <c r="Q1287" s="190">
        <v>2000</v>
      </c>
      <c r="V1287" s="190" t="s">
        <v>6148</v>
      </c>
      <c r="X1287" s="190" t="s">
        <v>6150</v>
      </c>
    </row>
    <row r="1288" spans="1:24" ht="17.25" customHeight="1" x14ac:dyDescent="0.2">
      <c r="A1288" s="190">
        <v>810961</v>
      </c>
      <c r="B1288" s="190" t="s">
        <v>5071</v>
      </c>
      <c r="C1288" s="190" t="s">
        <v>66</v>
      </c>
      <c r="D1288" s="190" t="s">
        <v>176</v>
      </c>
      <c r="E1288" s="190" t="s">
        <v>143</v>
      </c>
      <c r="F1288" s="193">
        <v>28534</v>
      </c>
      <c r="G1288" s="190" t="s">
        <v>5981</v>
      </c>
      <c r="H1288" s="190" t="s">
        <v>824</v>
      </c>
      <c r="I1288" s="190" t="s">
        <v>58</v>
      </c>
      <c r="Q1288" s="190">
        <v>2000</v>
      </c>
      <c r="X1288" s="190" t="s">
        <v>6150</v>
      </c>
    </row>
    <row r="1289" spans="1:24" ht="17.25" customHeight="1" x14ac:dyDescent="0.2">
      <c r="A1289" s="190">
        <v>803137</v>
      </c>
      <c r="B1289" s="190" t="s">
        <v>4197</v>
      </c>
      <c r="C1289" s="190" t="s">
        <v>428</v>
      </c>
      <c r="D1289" s="190" t="s">
        <v>562</v>
      </c>
      <c r="E1289" s="190" t="s">
        <v>143</v>
      </c>
      <c r="F1289" s="193">
        <v>29952</v>
      </c>
      <c r="G1289" s="190" t="s">
        <v>827</v>
      </c>
      <c r="H1289" s="190" t="s">
        <v>825</v>
      </c>
      <c r="I1289" s="190" t="s">
        <v>58</v>
      </c>
      <c r="Q1289" s="190">
        <v>2000</v>
      </c>
      <c r="X1289" s="190" t="s">
        <v>6150</v>
      </c>
    </row>
    <row r="1290" spans="1:24" ht="17.25" customHeight="1" x14ac:dyDescent="0.2">
      <c r="A1290" s="190">
        <v>811220</v>
      </c>
      <c r="B1290" s="190" t="s">
        <v>5236</v>
      </c>
      <c r="C1290" s="190" t="s">
        <v>75</v>
      </c>
      <c r="D1290" s="190" t="s">
        <v>205</v>
      </c>
      <c r="E1290" s="190" t="s">
        <v>143</v>
      </c>
      <c r="F1290" s="193">
        <v>31778</v>
      </c>
      <c r="G1290" s="190" t="s">
        <v>244</v>
      </c>
      <c r="H1290" s="190" t="s">
        <v>824</v>
      </c>
      <c r="I1290" s="190" t="s">
        <v>58</v>
      </c>
      <c r="Q1290" s="190">
        <v>2000</v>
      </c>
      <c r="X1290" s="190" t="s">
        <v>6150</v>
      </c>
    </row>
    <row r="1291" spans="1:24" ht="17.25" customHeight="1" x14ac:dyDescent="0.2">
      <c r="A1291" s="190">
        <v>811691</v>
      </c>
      <c r="B1291" s="190" t="s">
        <v>5523</v>
      </c>
      <c r="C1291" s="190" t="s">
        <v>340</v>
      </c>
      <c r="D1291" s="190" t="s">
        <v>334</v>
      </c>
      <c r="E1291" s="190" t="s">
        <v>143</v>
      </c>
      <c r="F1291" s="193">
        <v>32181</v>
      </c>
      <c r="G1291" s="190" t="s">
        <v>1054</v>
      </c>
      <c r="H1291" s="190" t="s">
        <v>824</v>
      </c>
      <c r="I1291" s="190" t="s">
        <v>58</v>
      </c>
      <c r="Q1291" s="190">
        <v>2000</v>
      </c>
      <c r="X1291" s="190" t="s">
        <v>6150</v>
      </c>
    </row>
    <row r="1292" spans="1:24" ht="17.25" customHeight="1" x14ac:dyDescent="0.2">
      <c r="A1292" s="190">
        <v>807620</v>
      </c>
      <c r="B1292" s="190" t="s">
        <v>4460</v>
      </c>
      <c r="C1292" s="190" t="s">
        <v>61</v>
      </c>
      <c r="D1292" s="190" t="s">
        <v>3314</v>
      </c>
      <c r="E1292" s="190" t="s">
        <v>143</v>
      </c>
      <c r="F1292" s="193">
        <v>32204</v>
      </c>
      <c r="G1292" s="190" t="s">
        <v>831</v>
      </c>
      <c r="H1292" s="190" t="s">
        <v>824</v>
      </c>
      <c r="I1292" s="190" t="s">
        <v>58</v>
      </c>
      <c r="Q1292" s="190">
        <v>2000</v>
      </c>
      <c r="X1292" s="190" t="s">
        <v>6150</v>
      </c>
    </row>
    <row r="1293" spans="1:24" ht="17.25" customHeight="1" x14ac:dyDescent="0.2">
      <c r="A1293" s="190">
        <v>811298</v>
      </c>
      <c r="B1293" s="190" t="s">
        <v>5283</v>
      </c>
      <c r="C1293" s="190" t="s">
        <v>63</v>
      </c>
      <c r="D1293" s="190" t="s">
        <v>6038</v>
      </c>
      <c r="E1293" s="190" t="s">
        <v>143</v>
      </c>
      <c r="F1293" s="193">
        <v>32255</v>
      </c>
      <c r="G1293" s="190" t="s">
        <v>5712</v>
      </c>
      <c r="H1293" s="190" t="s">
        <v>824</v>
      </c>
      <c r="I1293" s="190" t="s">
        <v>58</v>
      </c>
      <c r="Q1293" s="190">
        <v>2000</v>
      </c>
      <c r="X1293" s="190" t="s">
        <v>6150</v>
      </c>
    </row>
    <row r="1294" spans="1:24" ht="17.25" customHeight="1" x14ac:dyDescent="0.2">
      <c r="A1294" s="190">
        <v>810939</v>
      </c>
      <c r="B1294" s="190" t="s">
        <v>5056</v>
      </c>
      <c r="C1294" s="190" t="s">
        <v>76</v>
      </c>
      <c r="D1294" s="190" t="s">
        <v>3742</v>
      </c>
      <c r="E1294" s="190" t="s">
        <v>143</v>
      </c>
      <c r="F1294" s="193">
        <v>32874</v>
      </c>
      <c r="G1294" s="190" t="s">
        <v>827</v>
      </c>
      <c r="H1294" s="190" t="s">
        <v>824</v>
      </c>
      <c r="I1294" s="190" t="s">
        <v>58</v>
      </c>
      <c r="Q1294" s="190">
        <v>2000</v>
      </c>
      <c r="X1294" s="190" t="s">
        <v>6150</v>
      </c>
    </row>
    <row r="1295" spans="1:24" ht="17.25" customHeight="1" x14ac:dyDescent="0.2">
      <c r="A1295" s="190">
        <v>811216</v>
      </c>
      <c r="B1295" s="190" t="s">
        <v>5233</v>
      </c>
      <c r="C1295" s="190" t="s">
        <v>910</v>
      </c>
      <c r="D1295" s="190" t="s">
        <v>305</v>
      </c>
      <c r="E1295" s="190" t="s">
        <v>143</v>
      </c>
      <c r="F1295" s="193">
        <v>33044</v>
      </c>
      <c r="G1295" s="190" t="s">
        <v>6029</v>
      </c>
      <c r="H1295" s="190" t="s">
        <v>824</v>
      </c>
      <c r="I1295" s="190" t="s">
        <v>58</v>
      </c>
      <c r="Q1295" s="190">
        <v>2000</v>
      </c>
      <c r="X1295" s="190" t="s">
        <v>6150</v>
      </c>
    </row>
    <row r="1296" spans="1:24" ht="17.25" customHeight="1" x14ac:dyDescent="0.2">
      <c r="A1296" s="190">
        <v>811617</v>
      </c>
      <c r="B1296" s="190" t="s">
        <v>5476</v>
      </c>
      <c r="C1296" s="190" t="s">
        <v>368</v>
      </c>
      <c r="D1296" s="190" t="s">
        <v>1138</v>
      </c>
      <c r="E1296" s="190" t="s">
        <v>143</v>
      </c>
      <c r="F1296" s="193">
        <v>33239</v>
      </c>
      <c r="G1296" s="190" t="s">
        <v>913</v>
      </c>
      <c r="H1296" s="190" t="s">
        <v>824</v>
      </c>
      <c r="I1296" s="190" t="s">
        <v>58</v>
      </c>
      <c r="Q1296" s="190">
        <v>2000</v>
      </c>
      <c r="X1296" s="190" t="s">
        <v>6150</v>
      </c>
    </row>
    <row r="1297" spans="1:24" ht="17.25" customHeight="1" x14ac:dyDescent="0.2">
      <c r="A1297" s="190">
        <v>811384</v>
      </c>
      <c r="B1297" s="190" t="s">
        <v>5336</v>
      </c>
      <c r="C1297" s="190" t="s">
        <v>388</v>
      </c>
      <c r="D1297" s="190" t="s">
        <v>1161</v>
      </c>
      <c r="E1297" s="190" t="s">
        <v>143</v>
      </c>
      <c r="F1297" s="193">
        <v>33431</v>
      </c>
      <c r="G1297" s="190" t="s">
        <v>244</v>
      </c>
      <c r="H1297" s="190" t="s">
        <v>824</v>
      </c>
      <c r="I1297" s="190" t="s">
        <v>58</v>
      </c>
      <c r="Q1297" s="190">
        <v>2000</v>
      </c>
      <c r="X1297" s="190" t="s">
        <v>6150</v>
      </c>
    </row>
    <row r="1298" spans="1:24" ht="17.25" customHeight="1" x14ac:dyDescent="0.2">
      <c r="A1298" s="190">
        <v>806371</v>
      </c>
      <c r="B1298" s="190" t="s">
        <v>4337</v>
      </c>
      <c r="C1298" s="190" t="s">
        <v>99</v>
      </c>
      <c r="D1298" s="190" t="s">
        <v>234</v>
      </c>
      <c r="E1298" s="190" t="s">
        <v>143</v>
      </c>
      <c r="F1298" s="193">
        <v>33604</v>
      </c>
      <c r="G1298" s="190" t="s">
        <v>244</v>
      </c>
      <c r="H1298" s="190" t="s">
        <v>824</v>
      </c>
      <c r="I1298" s="190" t="s">
        <v>58</v>
      </c>
      <c r="Q1298" s="190">
        <v>2000</v>
      </c>
      <c r="X1298" s="190" t="s">
        <v>6150</v>
      </c>
    </row>
    <row r="1299" spans="1:24" ht="17.25" customHeight="1" x14ac:dyDescent="0.2">
      <c r="A1299" s="190">
        <v>811748</v>
      </c>
      <c r="B1299" s="190" t="s">
        <v>5561</v>
      </c>
      <c r="C1299" s="190" t="s">
        <v>125</v>
      </c>
      <c r="D1299" s="190" t="s">
        <v>637</v>
      </c>
      <c r="E1299" s="190" t="s">
        <v>143</v>
      </c>
      <c r="F1299" s="193">
        <v>33978</v>
      </c>
      <c r="G1299" s="190" t="s">
        <v>254</v>
      </c>
      <c r="H1299" s="190" t="s">
        <v>824</v>
      </c>
      <c r="I1299" s="190" t="s">
        <v>58</v>
      </c>
      <c r="Q1299" s="190">
        <v>2000</v>
      </c>
      <c r="X1299" s="190" t="s">
        <v>6150</v>
      </c>
    </row>
    <row r="1300" spans="1:24" ht="17.25" customHeight="1" x14ac:dyDescent="0.2">
      <c r="A1300" s="190">
        <v>802009</v>
      </c>
      <c r="B1300" s="190" t="s">
        <v>4170</v>
      </c>
      <c r="C1300" s="190" t="s">
        <v>5724</v>
      </c>
      <c r="D1300" s="190" t="s">
        <v>5643</v>
      </c>
      <c r="E1300" s="190" t="s">
        <v>143</v>
      </c>
      <c r="F1300" s="193">
        <v>34482</v>
      </c>
      <c r="G1300" s="190" t="s">
        <v>244</v>
      </c>
      <c r="H1300" s="190" t="s">
        <v>824</v>
      </c>
      <c r="I1300" s="190" t="s">
        <v>58</v>
      </c>
      <c r="Q1300" s="190">
        <v>2000</v>
      </c>
      <c r="X1300" s="190" t="s">
        <v>6150</v>
      </c>
    </row>
    <row r="1301" spans="1:24" ht="17.25" customHeight="1" x14ac:dyDescent="0.2">
      <c r="A1301" s="190">
        <v>811717</v>
      </c>
      <c r="B1301" s="190" t="s">
        <v>5542</v>
      </c>
      <c r="C1301" s="190" t="s">
        <v>97</v>
      </c>
      <c r="D1301" s="190" t="s">
        <v>6122</v>
      </c>
      <c r="E1301" s="190" t="s">
        <v>143</v>
      </c>
      <c r="F1301" s="193">
        <v>34600</v>
      </c>
      <c r="G1301" s="190" t="s">
        <v>246</v>
      </c>
      <c r="H1301" s="190" t="s">
        <v>824</v>
      </c>
      <c r="I1301" s="190" t="s">
        <v>58</v>
      </c>
      <c r="Q1301" s="190">
        <v>2000</v>
      </c>
      <c r="X1301" s="190" t="s">
        <v>6150</v>
      </c>
    </row>
    <row r="1302" spans="1:24" ht="17.25" customHeight="1" x14ac:dyDescent="0.2">
      <c r="A1302" s="190">
        <v>806714</v>
      </c>
      <c r="B1302" s="190" t="s">
        <v>4354</v>
      </c>
      <c r="C1302" s="190" t="s">
        <v>66</v>
      </c>
      <c r="D1302" s="190" t="s">
        <v>5774</v>
      </c>
      <c r="E1302" s="190" t="s">
        <v>143</v>
      </c>
      <c r="F1302" s="193">
        <v>34622</v>
      </c>
      <c r="G1302" s="190" t="s">
        <v>244</v>
      </c>
      <c r="H1302" s="190" t="s">
        <v>825</v>
      </c>
      <c r="I1302" s="190" t="s">
        <v>58</v>
      </c>
      <c r="Q1302" s="190">
        <v>2000</v>
      </c>
      <c r="X1302" s="190" t="s">
        <v>6150</v>
      </c>
    </row>
    <row r="1303" spans="1:24" ht="17.25" customHeight="1" x14ac:dyDescent="0.2">
      <c r="A1303" s="190">
        <v>811744</v>
      </c>
      <c r="B1303" s="190" t="s">
        <v>5559</v>
      </c>
      <c r="C1303" s="190" t="s">
        <v>61</v>
      </c>
      <c r="D1303" s="190" t="s">
        <v>169</v>
      </c>
      <c r="E1303" s="190" t="s">
        <v>143</v>
      </c>
      <c r="F1303" s="193">
        <v>34804</v>
      </c>
      <c r="G1303" s="190" t="s">
        <v>6131</v>
      </c>
      <c r="H1303" s="190" t="s">
        <v>824</v>
      </c>
      <c r="I1303" s="190" t="s">
        <v>58</v>
      </c>
      <c r="Q1303" s="190">
        <v>2000</v>
      </c>
      <c r="X1303" s="190" t="s">
        <v>6150</v>
      </c>
    </row>
    <row r="1304" spans="1:24" ht="17.25" customHeight="1" x14ac:dyDescent="0.2">
      <c r="A1304" s="190">
        <v>805836</v>
      </c>
      <c r="B1304" s="190" t="s">
        <v>4306</v>
      </c>
      <c r="C1304" s="190" t="s">
        <v>106</v>
      </c>
      <c r="D1304" s="190" t="s">
        <v>519</v>
      </c>
      <c r="E1304" s="190" t="s">
        <v>143</v>
      </c>
      <c r="F1304" s="193">
        <v>34984</v>
      </c>
      <c r="G1304" s="190" t="s">
        <v>244</v>
      </c>
      <c r="H1304" s="190" t="s">
        <v>824</v>
      </c>
      <c r="I1304" s="190" t="s">
        <v>58</v>
      </c>
      <c r="Q1304" s="190">
        <v>2000</v>
      </c>
      <c r="X1304" s="190" t="s">
        <v>6150</v>
      </c>
    </row>
    <row r="1305" spans="1:24" ht="17.25" customHeight="1" x14ac:dyDescent="0.2">
      <c r="A1305" s="190">
        <v>811722</v>
      </c>
      <c r="B1305" s="190" t="s">
        <v>5547</v>
      </c>
      <c r="C1305" s="190" t="s">
        <v>3482</v>
      </c>
      <c r="D1305" s="190" t="s">
        <v>6124</v>
      </c>
      <c r="E1305" s="190" t="s">
        <v>143</v>
      </c>
      <c r="F1305" s="193">
        <v>35066</v>
      </c>
      <c r="G1305" s="190" t="s">
        <v>977</v>
      </c>
      <c r="H1305" s="190" t="s">
        <v>824</v>
      </c>
      <c r="I1305" s="190" t="s">
        <v>58</v>
      </c>
      <c r="Q1305" s="190">
        <v>2000</v>
      </c>
      <c r="X1305" s="190" t="s">
        <v>6150</v>
      </c>
    </row>
    <row r="1306" spans="1:24" ht="17.25" customHeight="1" x14ac:dyDescent="0.2">
      <c r="A1306" s="190">
        <v>808550</v>
      </c>
      <c r="B1306" s="190" t="s">
        <v>4578</v>
      </c>
      <c r="C1306" s="190" t="s">
        <v>5838</v>
      </c>
      <c r="D1306" s="190" t="s">
        <v>3330</v>
      </c>
      <c r="E1306" s="190" t="s">
        <v>143</v>
      </c>
      <c r="F1306" s="193">
        <v>35091</v>
      </c>
      <c r="G1306" s="190" t="s">
        <v>827</v>
      </c>
      <c r="H1306" s="190" t="s">
        <v>824</v>
      </c>
      <c r="I1306" s="190" t="s">
        <v>58</v>
      </c>
      <c r="Q1306" s="190">
        <v>2000</v>
      </c>
      <c r="X1306" s="190" t="s">
        <v>6150</v>
      </c>
    </row>
    <row r="1307" spans="1:24" ht="17.25" customHeight="1" x14ac:dyDescent="0.2">
      <c r="A1307" s="190">
        <v>808168</v>
      </c>
      <c r="B1307" s="190" t="s">
        <v>4523</v>
      </c>
      <c r="C1307" s="190" t="s">
        <v>67</v>
      </c>
      <c r="D1307" s="190" t="s">
        <v>212</v>
      </c>
      <c r="E1307" s="190" t="s">
        <v>143</v>
      </c>
      <c r="F1307" s="193">
        <v>35096</v>
      </c>
      <c r="G1307" s="190" t="s">
        <v>1187</v>
      </c>
      <c r="H1307" s="190" t="s">
        <v>824</v>
      </c>
      <c r="I1307" s="190" t="s">
        <v>58</v>
      </c>
      <c r="Q1307" s="190">
        <v>2000</v>
      </c>
      <c r="X1307" s="190" t="s">
        <v>6150</v>
      </c>
    </row>
    <row r="1308" spans="1:24" ht="17.25" customHeight="1" x14ac:dyDescent="0.2">
      <c r="A1308" s="190">
        <v>811070</v>
      </c>
      <c r="B1308" s="190" t="s">
        <v>5141</v>
      </c>
      <c r="C1308" s="190" t="s">
        <v>3812</v>
      </c>
      <c r="D1308" s="190" t="s">
        <v>161</v>
      </c>
      <c r="E1308" s="190" t="s">
        <v>143</v>
      </c>
      <c r="F1308" s="193">
        <v>35328</v>
      </c>
      <c r="G1308" s="190" t="s">
        <v>827</v>
      </c>
      <c r="H1308" s="190" t="s">
        <v>824</v>
      </c>
      <c r="I1308" s="190" t="s">
        <v>58</v>
      </c>
      <c r="Q1308" s="190">
        <v>2000</v>
      </c>
      <c r="X1308" s="190" t="s">
        <v>6150</v>
      </c>
    </row>
    <row r="1309" spans="1:24" ht="17.25" customHeight="1" x14ac:dyDescent="0.2">
      <c r="A1309" s="190">
        <v>806892</v>
      </c>
      <c r="B1309" s="190" t="s">
        <v>4375</v>
      </c>
      <c r="C1309" s="190" t="s">
        <v>548</v>
      </c>
      <c r="D1309" s="190" t="s">
        <v>535</v>
      </c>
      <c r="E1309" s="190" t="s">
        <v>143</v>
      </c>
      <c r="F1309" s="193">
        <v>35431</v>
      </c>
      <c r="G1309" s="190" t="s">
        <v>244</v>
      </c>
      <c r="H1309" s="190" t="s">
        <v>824</v>
      </c>
      <c r="I1309" s="190" t="s">
        <v>58</v>
      </c>
      <c r="Q1309" s="190">
        <v>2000</v>
      </c>
      <c r="X1309" s="190" t="s">
        <v>6150</v>
      </c>
    </row>
    <row r="1310" spans="1:24" ht="17.25" customHeight="1" x14ac:dyDescent="0.2">
      <c r="A1310" s="190">
        <v>811356</v>
      </c>
      <c r="B1310" s="190" t="s">
        <v>5316</v>
      </c>
      <c r="C1310" s="190" t="s">
        <v>401</v>
      </c>
      <c r="D1310" s="190" t="s">
        <v>208</v>
      </c>
      <c r="E1310" s="190" t="s">
        <v>143</v>
      </c>
      <c r="F1310" s="193">
        <v>35431</v>
      </c>
      <c r="G1310" s="190" t="s">
        <v>249</v>
      </c>
      <c r="H1310" s="190" t="s">
        <v>824</v>
      </c>
      <c r="I1310" s="190" t="s">
        <v>58</v>
      </c>
      <c r="Q1310" s="190">
        <v>2000</v>
      </c>
      <c r="X1310" s="190" t="s">
        <v>6150</v>
      </c>
    </row>
    <row r="1311" spans="1:24" ht="17.25" customHeight="1" x14ac:dyDescent="0.2">
      <c r="A1311" s="190">
        <v>809231</v>
      </c>
      <c r="B1311" s="190" t="s">
        <v>4691</v>
      </c>
      <c r="C1311" s="190" t="s">
        <v>5877</v>
      </c>
      <c r="D1311" s="190" t="s">
        <v>630</v>
      </c>
      <c r="E1311" s="190" t="s">
        <v>143</v>
      </c>
      <c r="F1311" s="193">
        <v>35454</v>
      </c>
      <c r="G1311" s="190" t="s">
        <v>244</v>
      </c>
      <c r="H1311" s="190" t="s">
        <v>824</v>
      </c>
      <c r="I1311" s="190" t="s">
        <v>58</v>
      </c>
      <c r="Q1311" s="190">
        <v>2000</v>
      </c>
      <c r="X1311" s="190" t="s">
        <v>6150</v>
      </c>
    </row>
    <row r="1312" spans="1:24" ht="17.25" customHeight="1" x14ac:dyDescent="0.2">
      <c r="A1312" s="190">
        <v>810982</v>
      </c>
      <c r="B1312" s="190" t="s">
        <v>5085</v>
      </c>
      <c r="C1312" s="190" t="s">
        <v>1334</v>
      </c>
      <c r="D1312" s="190" t="s">
        <v>5985</v>
      </c>
      <c r="E1312" s="190" t="s">
        <v>143</v>
      </c>
      <c r="F1312" s="193">
        <v>35459</v>
      </c>
      <c r="G1312" s="190" t="s">
        <v>244</v>
      </c>
      <c r="H1312" s="190" t="s">
        <v>824</v>
      </c>
      <c r="I1312" s="190" t="s">
        <v>58</v>
      </c>
      <c r="Q1312" s="190">
        <v>2000</v>
      </c>
      <c r="X1312" s="190" t="s">
        <v>6150</v>
      </c>
    </row>
    <row r="1313" spans="1:24" ht="17.25" customHeight="1" x14ac:dyDescent="0.2">
      <c r="A1313" s="190">
        <v>808921</v>
      </c>
      <c r="B1313" s="190" t="s">
        <v>4640</v>
      </c>
      <c r="C1313" s="190" t="s">
        <v>450</v>
      </c>
      <c r="D1313" s="190" t="s">
        <v>189</v>
      </c>
      <c r="E1313" s="190" t="s">
        <v>143</v>
      </c>
      <c r="F1313" s="193">
        <v>35570</v>
      </c>
      <c r="G1313" s="190" t="s">
        <v>5864</v>
      </c>
      <c r="H1313" s="190" t="s">
        <v>824</v>
      </c>
      <c r="I1313" s="190" t="s">
        <v>58</v>
      </c>
      <c r="Q1313" s="190">
        <v>2000</v>
      </c>
      <c r="X1313" s="190" t="s">
        <v>6150</v>
      </c>
    </row>
    <row r="1314" spans="1:24" ht="17.25" customHeight="1" x14ac:dyDescent="0.2">
      <c r="A1314" s="190">
        <v>811596</v>
      </c>
      <c r="B1314" s="190" t="s">
        <v>5466</v>
      </c>
      <c r="C1314" s="190" t="s">
        <v>64</v>
      </c>
      <c r="D1314" s="190" t="s">
        <v>200</v>
      </c>
      <c r="E1314" s="190" t="s">
        <v>143</v>
      </c>
      <c r="F1314" s="193">
        <v>35608</v>
      </c>
      <c r="G1314" s="190" t="s">
        <v>244</v>
      </c>
      <c r="H1314" s="190" t="s">
        <v>824</v>
      </c>
      <c r="I1314" s="190" t="s">
        <v>58</v>
      </c>
      <c r="Q1314" s="190">
        <v>2000</v>
      </c>
      <c r="X1314" s="190" t="s">
        <v>6150</v>
      </c>
    </row>
    <row r="1315" spans="1:24" ht="17.25" customHeight="1" x14ac:dyDescent="0.2">
      <c r="A1315" s="190">
        <v>811414</v>
      </c>
      <c r="B1315" s="190" t="s">
        <v>5357</v>
      </c>
      <c r="C1315" s="190" t="s">
        <v>776</v>
      </c>
      <c r="D1315" s="190" t="s">
        <v>182</v>
      </c>
      <c r="E1315" s="190" t="s">
        <v>143</v>
      </c>
      <c r="F1315" s="193">
        <v>35624</v>
      </c>
      <c r="G1315" s="190" t="s">
        <v>244</v>
      </c>
      <c r="H1315" s="190" t="s">
        <v>824</v>
      </c>
      <c r="I1315" s="190" t="s">
        <v>58</v>
      </c>
      <c r="Q1315" s="190">
        <v>2000</v>
      </c>
      <c r="X1315" s="190" t="s">
        <v>6150</v>
      </c>
    </row>
    <row r="1316" spans="1:24" ht="17.25" customHeight="1" x14ac:dyDescent="0.2">
      <c r="A1316" s="190">
        <v>810799</v>
      </c>
      <c r="B1316" s="190" t="s">
        <v>4978</v>
      </c>
      <c r="C1316" s="190" t="s">
        <v>472</v>
      </c>
      <c r="D1316" s="190" t="s">
        <v>192</v>
      </c>
      <c r="E1316" s="190" t="s">
        <v>143</v>
      </c>
      <c r="F1316" s="193">
        <v>35796</v>
      </c>
      <c r="G1316" s="190" t="s">
        <v>244</v>
      </c>
      <c r="H1316" s="190" t="s">
        <v>824</v>
      </c>
      <c r="I1316" s="190" t="s">
        <v>58</v>
      </c>
      <c r="Q1316" s="190">
        <v>2000</v>
      </c>
      <c r="X1316" s="190" t="s">
        <v>6150</v>
      </c>
    </row>
    <row r="1317" spans="1:24" ht="17.25" customHeight="1" x14ac:dyDescent="0.2">
      <c r="A1317" s="190">
        <v>811383</v>
      </c>
      <c r="B1317" s="190" t="s">
        <v>5335</v>
      </c>
      <c r="C1317" s="190" t="s">
        <v>130</v>
      </c>
      <c r="D1317" s="190" t="s">
        <v>131</v>
      </c>
      <c r="E1317" s="190" t="s">
        <v>143</v>
      </c>
      <c r="F1317" s="193">
        <v>35796</v>
      </c>
      <c r="G1317" s="190" t="s">
        <v>244</v>
      </c>
      <c r="H1317" s="190" t="s">
        <v>824</v>
      </c>
      <c r="I1317" s="190" t="s">
        <v>58</v>
      </c>
      <c r="Q1317" s="190">
        <v>2000</v>
      </c>
      <c r="X1317" s="190" t="s">
        <v>6150</v>
      </c>
    </row>
    <row r="1318" spans="1:24" ht="17.25" customHeight="1" x14ac:dyDescent="0.2">
      <c r="A1318" s="190">
        <v>811118</v>
      </c>
      <c r="B1318" s="190" t="s">
        <v>5170</v>
      </c>
      <c r="C1318" s="190" t="s">
        <v>618</v>
      </c>
      <c r="D1318" s="190" t="s">
        <v>945</v>
      </c>
      <c r="E1318" s="190" t="s">
        <v>143</v>
      </c>
      <c r="F1318" s="193">
        <v>35796</v>
      </c>
      <c r="G1318" s="190" t="s">
        <v>244</v>
      </c>
      <c r="H1318" s="190" t="s">
        <v>824</v>
      </c>
      <c r="I1318" s="190" t="s">
        <v>58</v>
      </c>
      <c r="Q1318" s="190">
        <v>2000</v>
      </c>
      <c r="X1318" s="190" t="s">
        <v>6150</v>
      </c>
    </row>
    <row r="1319" spans="1:24" ht="17.25" customHeight="1" x14ac:dyDescent="0.2">
      <c r="A1319" s="190">
        <v>809155</v>
      </c>
      <c r="B1319" s="190" t="s">
        <v>4677</v>
      </c>
      <c r="C1319" s="190" t="s">
        <v>1252</v>
      </c>
      <c r="D1319" s="190" t="s">
        <v>198</v>
      </c>
      <c r="E1319" s="190" t="s">
        <v>143</v>
      </c>
      <c r="F1319" s="193">
        <v>35901</v>
      </c>
      <c r="G1319" s="190" t="s">
        <v>244</v>
      </c>
      <c r="H1319" s="190" t="s">
        <v>824</v>
      </c>
      <c r="I1319" s="190" t="s">
        <v>58</v>
      </c>
      <c r="Q1319" s="190">
        <v>2000</v>
      </c>
      <c r="X1319" s="190" t="s">
        <v>6150</v>
      </c>
    </row>
    <row r="1320" spans="1:24" ht="17.25" customHeight="1" x14ac:dyDescent="0.2">
      <c r="A1320" s="190">
        <v>811933</v>
      </c>
      <c r="B1320" s="190" t="s">
        <v>5603</v>
      </c>
      <c r="C1320" s="190" t="s">
        <v>460</v>
      </c>
      <c r="D1320" s="190" t="s">
        <v>6143</v>
      </c>
      <c r="E1320" s="190" t="s">
        <v>143</v>
      </c>
      <c r="F1320" s="193">
        <v>36046</v>
      </c>
      <c r="G1320" s="190" t="s">
        <v>1074</v>
      </c>
      <c r="H1320" s="190" t="s">
        <v>824</v>
      </c>
      <c r="I1320" s="190" t="s">
        <v>58</v>
      </c>
      <c r="Q1320" s="190">
        <v>2000</v>
      </c>
      <c r="X1320" s="190" t="s">
        <v>6150</v>
      </c>
    </row>
    <row r="1321" spans="1:24" ht="17.25" customHeight="1" x14ac:dyDescent="0.2">
      <c r="A1321" s="190">
        <v>811440</v>
      </c>
      <c r="B1321" s="190" t="s">
        <v>5371</v>
      </c>
      <c r="C1321" s="190" t="s">
        <v>1181</v>
      </c>
      <c r="D1321" s="190" t="s">
        <v>399</v>
      </c>
      <c r="E1321" s="190" t="s">
        <v>143</v>
      </c>
      <c r="F1321" s="193">
        <v>36084</v>
      </c>
      <c r="G1321" s="190" t="s">
        <v>244</v>
      </c>
      <c r="H1321" s="190" t="s">
        <v>824</v>
      </c>
      <c r="I1321" s="190" t="s">
        <v>58</v>
      </c>
      <c r="Q1321" s="190">
        <v>2000</v>
      </c>
      <c r="X1321" s="190" t="s">
        <v>6150</v>
      </c>
    </row>
    <row r="1322" spans="1:24" ht="17.25" customHeight="1" x14ac:dyDescent="0.2">
      <c r="A1322" s="190">
        <v>810283</v>
      </c>
      <c r="B1322" s="190" t="s">
        <v>4906</v>
      </c>
      <c r="C1322" s="190" t="s">
        <v>5937</v>
      </c>
      <c r="D1322" s="190" t="s">
        <v>216</v>
      </c>
      <c r="E1322" s="190" t="s">
        <v>143</v>
      </c>
      <c r="F1322" s="193">
        <v>36161</v>
      </c>
      <c r="G1322" s="190" t="s">
        <v>246</v>
      </c>
      <c r="H1322" s="190" t="s">
        <v>824</v>
      </c>
      <c r="I1322" s="190" t="s">
        <v>58</v>
      </c>
      <c r="Q1322" s="190">
        <v>2000</v>
      </c>
      <c r="X1322" s="190" t="s">
        <v>6150</v>
      </c>
    </row>
    <row r="1323" spans="1:24" ht="17.25" customHeight="1" x14ac:dyDescent="0.2">
      <c r="A1323" s="190">
        <v>811119</v>
      </c>
      <c r="B1323" s="190" t="s">
        <v>5171</v>
      </c>
      <c r="C1323" s="190" t="s">
        <v>3617</v>
      </c>
      <c r="D1323" s="190" t="s">
        <v>5686</v>
      </c>
      <c r="E1323" s="190" t="s">
        <v>143</v>
      </c>
      <c r="F1323" s="193">
        <v>36234</v>
      </c>
      <c r="G1323" s="190" t="s">
        <v>843</v>
      </c>
      <c r="H1323" s="190" t="s">
        <v>824</v>
      </c>
      <c r="I1323" s="190" t="s">
        <v>58</v>
      </c>
      <c r="Q1323" s="190">
        <v>2000</v>
      </c>
      <c r="X1323" s="190" t="s">
        <v>6150</v>
      </c>
    </row>
    <row r="1324" spans="1:24" ht="17.25" customHeight="1" x14ac:dyDescent="0.2">
      <c r="A1324" s="190">
        <v>806761</v>
      </c>
      <c r="B1324" s="190" t="s">
        <v>4360</v>
      </c>
      <c r="C1324" s="190" t="s">
        <v>81</v>
      </c>
      <c r="D1324" s="190" t="s">
        <v>192</v>
      </c>
      <c r="E1324" s="190" t="s">
        <v>143</v>
      </c>
      <c r="F1324" s="193">
        <v>36434</v>
      </c>
      <c r="G1324" s="190" t="s">
        <v>1197</v>
      </c>
      <c r="H1324" s="190" t="s">
        <v>824</v>
      </c>
      <c r="I1324" s="190" t="s">
        <v>58</v>
      </c>
      <c r="Q1324" s="190">
        <v>2000</v>
      </c>
      <c r="X1324" s="190" t="s">
        <v>6150</v>
      </c>
    </row>
    <row r="1325" spans="1:24" ht="17.25" customHeight="1" x14ac:dyDescent="0.2">
      <c r="A1325" s="190">
        <v>808892</v>
      </c>
      <c r="B1325" s="190" t="s">
        <v>4633</v>
      </c>
      <c r="C1325" s="190" t="s">
        <v>83</v>
      </c>
      <c r="D1325" s="190" t="s">
        <v>5861</v>
      </c>
      <c r="E1325" s="190" t="s">
        <v>143</v>
      </c>
      <c r="F1325" s="193">
        <v>36526</v>
      </c>
      <c r="G1325" s="190" t="s">
        <v>827</v>
      </c>
      <c r="H1325" s="190" t="s">
        <v>824</v>
      </c>
      <c r="I1325" s="190" t="s">
        <v>58</v>
      </c>
      <c r="Q1325" s="190">
        <v>2000</v>
      </c>
      <c r="X1325" s="190" t="s">
        <v>6150</v>
      </c>
    </row>
    <row r="1326" spans="1:24" ht="17.25" customHeight="1" x14ac:dyDescent="0.2">
      <c r="A1326" s="190">
        <v>810579</v>
      </c>
      <c r="B1326" s="190" t="s">
        <v>4957</v>
      </c>
      <c r="C1326" s="190" t="s">
        <v>64</v>
      </c>
      <c r="D1326" s="190" t="s">
        <v>4113</v>
      </c>
      <c r="E1326" s="190" t="s">
        <v>143</v>
      </c>
      <c r="F1326" s="193">
        <v>36678</v>
      </c>
      <c r="G1326" s="190" t="s">
        <v>244</v>
      </c>
      <c r="H1326" s="190" t="s">
        <v>824</v>
      </c>
      <c r="I1326" s="190" t="s">
        <v>58</v>
      </c>
      <c r="Q1326" s="190">
        <v>2000</v>
      </c>
      <c r="X1326" s="190" t="s">
        <v>6150</v>
      </c>
    </row>
    <row r="1327" spans="1:24" ht="17.25" customHeight="1" x14ac:dyDescent="0.2">
      <c r="A1327" s="190">
        <v>810620</v>
      </c>
      <c r="B1327" s="190" t="s">
        <v>4966</v>
      </c>
      <c r="C1327" s="190" t="s">
        <v>64</v>
      </c>
      <c r="D1327" s="190" t="s">
        <v>4113</v>
      </c>
      <c r="E1327" s="190" t="s">
        <v>143</v>
      </c>
      <c r="F1327" s="193">
        <v>36678</v>
      </c>
      <c r="G1327" s="190" t="s">
        <v>244</v>
      </c>
      <c r="H1327" s="190" t="s">
        <v>824</v>
      </c>
      <c r="I1327" s="190" t="s">
        <v>58</v>
      </c>
      <c r="Q1327" s="190">
        <v>2000</v>
      </c>
      <c r="X1327" s="190" t="s">
        <v>6150</v>
      </c>
    </row>
    <row r="1328" spans="1:24" ht="17.25" customHeight="1" x14ac:dyDescent="0.2">
      <c r="A1328" s="190">
        <v>810882</v>
      </c>
      <c r="B1328" s="190" t="s">
        <v>5026</v>
      </c>
      <c r="C1328" s="190" t="s">
        <v>675</v>
      </c>
      <c r="D1328" s="190" t="s">
        <v>633</v>
      </c>
      <c r="E1328" s="190" t="s">
        <v>143</v>
      </c>
      <c r="H1328" s="190" t="s">
        <v>824</v>
      </c>
      <c r="I1328" s="190" t="s">
        <v>58</v>
      </c>
      <c r="Q1328" s="190">
        <v>2000</v>
      </c>
      <c r="X1328" s="190" t="s">
        <v>6150</v>
      </c>
    </row>
    <row r="1329" spans="1:24" ht="17.25" customHeight="1" x14ac:dyDescent="0.2">
      <c r="A1329" s="190">
        <v>811140</v>
      </c>
      <c r="B1329" s="190" t="s">
        <v>5186</v>
      </c>
      <c r="C1329" s="190" t="s">
        <v>587</v>
      </c>
      <c r="D1329" s="190" t="s">
        <v>213</v>
      </c>
      <c r="E1329" s="190" t="s">
        <v>143</v>
      </c>
      <c r="H1329" s="190" t="s">
        <v>824</v>
      </c>
      <c r="I1329" s="190" t="s">
        <v>58</v>
      </c>
      <c r="Q1329" s="190">
        <v>2000</v>
      </c>
      <c r="X1329" s="190" t="s">
        <v>6150</v>
      </c>
    </row>
    <row r="1330" spans="1:24" ht="17.25" customHeight="1" x14ac:dyDescent="0.2">
      <c r="A1330" s="190">
        <v>806991</v>
      </c>
      <c r="B1330" s="190" t="s">
        <v>4390</v>
      </c>
      <c r="C1330" s="190" t="s">
        <v>113</v>
      </c>
      <c r="D1330" s="190" t="s">
        <v>502</v>
      </c>
      <c r="E1330" s="190" t="s">
        <v>143</v>
      </c>
      <c r="H1330" s="190" t="s">
        <v>824</v>
      </c>
      <c r="I1330" s="190" t="s">
        <v>58</v>
      </c>
      <c r="Q1330" s="190">
        <v>2000</v>
      </c>
      <c r="X1330" s="190" t="s">
        <v>6150</v>
      </c>
    </row>
    <row r="1331" spans="1:24" ht="17.25" customHeight="1" x14ac:dyDescent="0.2">
      <c r="A1331" s="190">
        <v>807578</v>
      </c>
      <c r="B1331" s="190" t="s">
        <v>4455</v>
      </c>
      <c r="C1331" s="190" t="s">
        <v>66</v>
      </c>
      <c r="D1331" s="190" t="s">
        <v>201</v>
      </c>
      <c r="E1331" s="190" t="s">
        <v>143</v>
      </c>
      <c r="H1331" s="190" t="s">
        <v>824</v>
      </c>
      <c r="I1331" s="190" t="s">
        <v>58</v>
      </c>
      <c r="Q1331" s="190">
        <v>2000</v>
      </c>
      <c r="X1331" s="190" t="s">
        <v>6150</v>
      </c>
    </row>
    <row r="1332" spans="1:24" ht="17.25" customHeight="1" x14ac:dyDescent="0.2">
      <c r="A1332" s="190">
        <v>805727</v>
      </c>
      <c r="B1332" s="190" t="s">
        <v>4300</v>
      </c>
      <c r="C1332" s="190" t="s">
        <v>83</v>
      </c>
      <c r="D1332" s="190" t="s">
        <v>167</v>
      </c>
      <c r="E1332" s="190" t="s">
        <v>142</v>
      </c>
      <c r="F1332" s="193">
        <v>30164</v>
      </c>
      <c r="G1332" s="190" t="s">
        <v>244</v>
      </c>
      <c r="H1332" s="190" t="s">
        <v>824</v>
      </c>
      <c r="I1332" s="190" t="s">
        <v>58</v>
      </c>
      <c r="Q1332" s="190">
        <v>2000</v>
      </c>
      <c r="X1332" s="190" t="s">
        <v>6150</v>
      </c>
    </row>
    <row r="1333" spans="1:24" ht="17.25" customHeight="1" x14ac:dyDescent="0.2">
      <c r="A1333" s="190">
        <v>800017</v>
      </c>
      <c r="B1333" s="190" t="s">
        <v>4132</v>
      </c>
      <c r="C1333" s="190" t="s">
        <v>65</v>
      </c>
      <c r="D1333" s="190" t="s">
        <v>167</v>
      </c>
      <c r="E1333" s="190" t="s">
        <v>142</v>
      </c>
      <c r="F1333" s="193">
        <v>30497</v>
      </c>
      <c r="G1333" s="190" t="s">
        <v>1166</v>
      </c>
      <c r="H1333" s="190" t="s">
        <v>824</v>
      </c>
      <c r="I1333" s="190" t="s">
        <v>58</v>
      </c>
      <c r="Q1333" s="190">
        <v>2000</v>
      </c>
      <c r="X1333" s="190" t="s">
        <v>6150</v>
      </c>
    </row>
    <row r="1334" spans="1:24" ht="17.25" customHeight="1" x14ac:dyDescent="0.2">
      <c r="A1334" s="190">
        <v>810941</v>
      </c>
      <c r="B1334" s="190" t="s">
        <v>5058</v>
      </c>
      <c r="C1334" s="190" t="s">
        <v>65</v>
      </c>
      <c r="D1334" s="190" t="s">
        <v>5611</v>
      </c>
      <c r="E1334" s="190" t="s">
        <v>142</v>
      </c>
      <c r="F1334" s="193">
        <v>30516</v>
      </c>
      <c r="G1334" s="190" t="s">
        <v>1340</v>
      </c>
      <c r="H1334" s="190" t="s">
        <v>824</v>
      </c>
      <c r="I1334" s="190" t="s">
        <v>58</v>
      </c>
      <c r="Q1334" s="190">
        <v>2000</v>
      </c>
      <c r="X1334" s="190" t="s">
        <v>6150</v>
      </c>
    </row>
    <row r="1335" spans="1:24" ht="17.25" customHeight="1" x14ac:dyDescent="0.2">
      <c r="A1335" s="190">
        <v>804922</v>
      </c>
      <c r="B1335" s="190" t="s">
        <v>4249</v>
      </c>
      <c r="C1335" s="190" t="s">
        <v>1346</v>
      </c>
      <c r="D1335" s="190" t="s">
        <v>162</v>
      </c>
      <c r="E1335" s="190" t="s">
        <v>142</v>
      </c>
      <c r="F1335" s="193">
        <v>31462</v>
      </c>
      <c r="G1335" s="190" t="s">
        <v>244</v>
      </c>
      <c r="H1335" s="190" t="s">
        <v>824</v>
      </c>
      <c r="I1335" s="190" t="s">
        <v>58</v>
      </c>
      <c r="Q1335" s="190">
        <v>2000</v>
      </c>
      <c r="X1335" s="190" t="s">
        <v>6150</v>
      </c>
    </row>
    <row r="1336" spans="1:24" ht="17.25" customHeight="1" x14ac:dyDescent="0.2">
      <c r="A1336" s="190">
        <v>805724</v>
      </c>
      <c r="B1336" s="190" t="s">
        <v>1183</v>
      </c>
      <c r="C1336" s="190" t="s">
        <v>528</v>
      </c>
      <c r="D1336" s="190" t="s">
        <v>418</v>
      </c>
      <c r="E1336" s="190" t="s">
        <v>142</v>
      </c>
      <c r="F1336" s="193">
        <v>31641</v>
      </c>
      <c r="G1336" s="190" t="s">
        <v>244</v>
      </c>
      <c r="H1336" s="190" t="s">
        <v>824</v>
      </c>
      <c r="I1336" s="190" t="s">
        <v>58</v>
      </c>
      <c r="Q1336" s="190">
        <v>2000</v>
      </c>
      <c r="X1336" s="190" t="s">
        <v>6150</v>
      </c>
    </row>
    <row r="1337" spans="1:24" ht="17.25" customHeight="1" x14ac:dyDescent="0.2">
      <c r="A1337" s="190">
        <v>807348</v>
      </c>
      <c r="B1337" s="190" t="s">
        <v>4428</v>
      </c>
      <c r="C1337" s="190" t="s">
        <v>358</v>
      </c>
      <c r="D1337" s="190" t="s">
        <v>178</v>
      </c>
      <c r="E1337" s="190" t="s">
        <v>142</v>
      </c>
      <c r="F1337" s="193">
        <v>32198</v>
      </c>
      <c r="H1337" s="190" t="s">
        <v>824</v>
      </c>
      <c r="I1337" s="190" t="s">
        <v>58</v>
      </c>
      <c r="Q1337" s="190">
        <v>2000</v>
      </c>
      <c r="X1337" s="190" t="s">
        <v>6150</v>
      </c>
    </row>
    <row r="1338" spans="1:24" ht="17.25" customHeight="1" x14ac:dyDescent="0.2">
      <c r="A1338" s="190">
        <v>810987</v>
      </c>
      <c r="B1338" s="190" t="s">
        <v>5089</v>
      </c>
      <c r="C1338" s="190" t="s">
        <v>3812</v>
      </c>
      <c r="D1338" s="190" t="s">
        <v>5986</v>
      </c>
      <c r="E1338" s="190" t="s">
        <v>142</v>
      </c>
      <c r="F1338" s="193">
        <v>32544</v>
      </c>
      <c r="G1338" s="190" t="s">
        <v>827</v>
      </c>
      <c r="H1338" s="190" t="s">
        <v>825</v>
      </c>
      <c r="I1338" s="190" t="s">
        <v>58</v>
      </c>
      <c r="Q1338" s="190">
        <v>2000</v>
      </c>
      <c r="X1338" s="190" t="s">
        <v>6150</v>
      </c>
    </row>
    <row r="1339" spans="1:24" ht="17.25" customHeight="1" x14ac:dyDescent="0.2">
      <c r="A1339" s="190">
        <v>810841</v>
      </c>
      <c r="B1339" s="190" t="s">
        <v>5001</v>
      </c>
      <c r="C1339" s="190" t="s">
        <v>1122</v>
      </c>
      <c r="D1339" s="190" t="s">
        <v>1015</v>
      </c>
      <c r="E1339" s="190" t="s">
        <v>142</v>
      </c>
      <c r="F1339" s="193">
        <v>33970</v>
      </c>
      <c r="G1339" s="190" t="s">
        <v>827</v>
      </c>
      <c r="H1339" s="190" t="s">
        <v>824</v>
      </c>
      <c r="I1339" s="190" t="s">
        <v>58</v>
      </c>
      <c r="Q1339" s="190">
        <v>2000</v>
      </c>
      <c r="X1339" s="190" t="s">
        <v>6150</v>
      </c>
    </row>
    <row r="1340" spans="1:24" ht="17.25" customHeight="1" x14ac:dyDescent="0.2">
      <c r="A1340" s="190">
        <v>804851</v>
      </c>
      <c r="B1340" s="190" t="s">
        <v>4244</v>
      </c>
      <c r="C1340" s="190" t="s">
        <v>64</v>
      </c>
      <c r="D1340" s="190" t="s">
        <v>4113</v>
      </c>
      <c r="E1340" s="190" t="s">
        <v>142</v>
      </c>
      <c r="F1340" s="193">
        <v>34505</v>
      </c>
      <c r="G1340" s="190" t="s">
        <v>244</v>
      </c>
      <c r="H1340" s="190" t="s">
        <v>824</v>
      </c>
      <c r="I1340" s="190" t="s">
        <v>58</v>
      </c>
      <c r="Q1340" s="190">
        <v>2000</v>
      </c>
      <c r="X1340" s="190" t="s">
        <v>6150</v>
      </c>
    </row>
    <row r="1341" spans="1:24" ht="17.25" customHeight="1" x14ac:dyDescent="0.2">
      <c r="A1341" s="190">
        <v>806805</v>
      </c>
      <c r="B1341" s="190" t="s">
        <v>4366</v>
      </c>
      <c r="C1341" s="190" t="s">
        <v>1122</v>
      </c>
      <c r="D1341" s="190" t="s">
        <v>5780</v>
      </c>
      <c r="E1341" s="190" t="s">
        <v>142</v>
      </c>
      <c r="F1341" s="193">
        <v>34738</v>
      </c>
      <c r="G1341" s="190" t="s">
        <v>244</v>
      </c>
      <c r="H1341" s="190" t="s">
        <v>824</v>
      </c>
      <c r="I1341" s="190" t="s">
        <v>58</v>
      </c>
      <c r="Q1341" s="190">
        <v>2000</v>
      </c>
      <c r="X1341" s="190" t="s">
        <v>6150</v>
      </c>
    </row>
    <row r="1342" spans="1:24" ht="17.25" customHeight="1" x14ac:dyDescent="0.2">
      <c r="A1342" s="190">
        <v>807340</v>
      </c>
      <c r="B1342" s="190" t="s">
        <v>4425</v>
      </c>
      <c r="C1342" s="190" t="s">
        <v>471</v>
      </c>
      <c r="D1342" s="190" t="s">
        <v>5792</v>
      </c>
      <c r="E1342" s="190" t="s">
        <v>142</v>
      </c>
      <c r="F1342" s="193">
        <v>34857</v>
      </c>
      <c r="G1342" s="190" t="s">
        <v>5793</v>
      </c>
      <c r="H1342" s="190" t="s">
        <v>824</v>
      </c>
      <c r="I1342" s="190" t="s">
        <v>58</v>
      </c>
      <c r="Q1342" s="190">
        <v>2000</v>
      </c>
      <c r="X1342" s="190" t="s">
        <v>6150</v>
      </c>
    </row>
    <row r="1343" spans="1:24" ht="17.25" customHeight="1" x14ac:dyDescent="0.2">
      <c r="A1343" s="190">
        <v>811554</v>
      </c>
      <c r="B1343" s="190" t="s">
        <v>5435</v>
      </c>
      <c r="C1343" s="190" t="s">
        <v>6087</v>
      </c>
      <c r="D1343" s="190" t="s">
        <v>212</v>
      </c>
      <c r="E1343" s="190" t="s">
        <v>142</v>
      </c>
      <c r="F1343" s="193">
        <v>35065</v>
      </c>
      <c r="G1343" s="190" t="s">
        <v>244</v>
      </c>
      <c r="H1343" s="190" t="s">
        <v>824</v>
      </c>
      <c r="I1343" s="190" t="s">
        <v>58</v>
      </c>
      <c r="Q1343" s="190">
        <v>2000</v>
      </c>
      <c r="X1343" s="190" t="s">
        <v>6150</v>
      </c>
    </row>
    <row r="1344" spans="1:24" ht="17.25" customHeight="1" x14ac:dyDescent="0.2">
      <c r="A1344" s="190">
        <v>805911</v>
      </c>
      <c r="B1344" s="190" t="s">
        <v>4312</v>
      </c>
      <c r="C1344" s="190" t="s">
        <v>61</v>
      </c>
      <c r="D1344" s="190" t="s">
        <v>416</v>
      </c>
      <c r="E1344" s="190" t="s">
        <v>142</v>
      </c>
      <c r="F1344" s="193">
        <v>35078</v>
      </c>
      <c r="G1344" s="190" t="s">
        <v>244</v>
      </c>
      <c r="H1344" s="190" t="s">
        <v>824</v>
      </c>
      <c r="I1344" s="190" t="s">
        <v>58</v>
      </c>
      <c r="Q1344" s="190">
        <v>2000</v>
      </c>
      <c r="X1344" s="190" t="s">
        <v>6150</v>
      </c>
    </row>
    <row r="1345" spans="1:24" ht="17.25" customHeight="1" x14ac:dyDescent="0.2">
      <c r="A1345" s="190">
        <v>808013</v>
      </c>
      <c r="B1345" s="190" t="s">
        <v>4506</v>
      </c>
      <c r="C1345" s="190" t="s">
        <v>83</v>
      </c>
      <c r="D1345" s="190" t="s">
        <v>190</v>
      </c>
      <c r="E1345" s="190" t="s">
        <v>142</v>
      </c>
      <c r="F1345" s="193">
        <v>35431</v>
      </c>
      <c r="G1345" s="190" t="s">
        <v>244</v>
      </c>
      <c r="H1345" s="190" t="s">
        <v>824</v>
      </c>
      <c r="I1345" s="190" t="s">
        <v>58</v>
      </c>
      <c r="Q1345" s="190">
        <v>2000</v>
      </c>
      <c r="X1345" s="190" t="s">
        <v>6150</v>
      </c>
    </row>
    <row r="1346" spans="1:24" ht="17.25" customHeight="1" x14ac:dyDescent="0.2">
      <c r="A1346" s="190">
        <v>809482</v>
      </c>
      <c r="B1346" s="190" t="s">
        <v>4731</v>
      </c>
      <c r="C1346" s="190" t="s">
        <v>92</v>
      </c>
      <c r="D1346" s="190" t="s">
        <v>168</v>
      </c>
      <c r="E1346" s="190" t="s">
        <v>142</v>
      </c>
      <c r="F1346" s="193">
        <v>35431</v>
      </c>
      <c r="G1346" s="190" t="s">
        <v>5884</v>
      </c>
      <c r="H1346" s="190" t="s">
        <v>824</v>
      </c>
      <c r="I1346" s="190" t="s">
        <v>58</v>
      </c>
      <c r="Q1346" s="190">
        <v>2000</v>
      </c>
      <c r="X1346" s="190" t="s">
        <v>6150</v>
      </c>
    </row>
    <row r="1347" spans="1:24" ht="17.25" customHeight="1" x14ac:dyDescent="0.2">
      <c r="A1347" s="190">
        <v>809369</v>
      </c>
      <c r="B1347" s="190" t="s">
        <v>4711</v>
      </c>
      <c r="C1347" s="190" t="s">
        <v>65</v>
      </c>
      <c r="D1347" s="190" t="s">
        <v>896</v>
      </c>
      <c r="E1347" s="190" t="s">
        <v>142</v>
      </c>
      <c r="F1347" s="193">
        <v>35580</v>
      </c>
      <c r="G1347" s="190" t="s">
        <v>244</v>
      </c>
      <c r="H1347" s="190" t="s">
        <v>824</v>
      </c>
      <c r="I1347" s="190" t="s">
        <v>58</v>
      </c>
      <c r="Q1347" s="190">
        <v>2000</v>
      </c>
      <c r="X1347" s="190" t="s">
        <v>6150</v>
      </c>
    </row>
    <row r="1348" spans="1:24" ht="17.25" customHeight="1" x14ac:dyDescent="0.2">
      <c r="A1348" s="190">
        <v>809564</v>
      </c>
      <c r="B1348" s="190" t="s">
        <v>4749</v>
      </c>
      <c r="C1348" s="190" t="s">
        <v>422</v>
      </c>
      <c r="D1348" s="190" t="s">
        <v>167</v>
      </c>
      <c r="E1348" s="190" t="s">
        <v>142</v>
      </c>
      <c r="F1348" s="193">
        <v>35724</v>
      </c>
      <c r="G1348" s="190" t="s">
        <v>921</v>
      </c>
      <c r="H1348" s="190" t="s">
        <v>824</v>
      </c>
      <c r="I1348" s="190" t="s">
        <v>58</v>
      </c>
      <c r="Q1348" s="190">
        <v>2000</v>
      </c>
      <c r="X1348" s="190" t="s">
        <v>6150</v>
      </c>
    </row>
    <row r="1349" spans="1:24" ht="17.25" customHeight="1" x14ac:dyDescent="0.2">
      <c r="A1349" s="190">
        <v>808421</v>
      </c>
      <c r="B1349" s="190" t="s">
        <v>4559</v>
      </c>
      <c r="C1349" s="190" t="s">
        <v>117</v>
      </c>
      <c r="D1349" s="190" t="s">
        <v>416</v>
      </c>
      <c r="E1349" s="190" t="s">
        <v>142</v>
      </c>
      <c r="F1349" s="193">
        <v>35766</v>
      </c>
      <c r="G1349" s="190" t="s">
        <v>1256</v>
      </c>
      <c r="H1349" s="190" t="s">
        <v>824</v>
      </c>
      <c r="I1349" s="190" t="s">
        <v>58</v>
      </c>
      <c r="Q1349" s="190">
        <v>2000</v>
      </c>
      <c r="X1349" s="190" t="s">
        <v>6150</v>
      </c>
    </row>
    <row r="1350" spans="1:24" ht="17.25" customHeight="1" x14ac:dyDescent="0.2">
      <c r="A1350" s="190">
        <v>810995</v>
      </c>
      <c r="B1350" s="190" t="s">
        <v>5094</v>
      </c>
      <c r="C1350" s="190" t="s">
        <v>72</v>
      </c>
      <c r="D1350" s="190" t="s">
        <v>1015</v>
      </c>
      <c r="E1350" s="190" t="s">
        <v>142</v>
      </c>
      <c r="F1350" s="193">
        <v>35850</v>
      </c>
      <c r="G1350" s="190" t="s">
        <v>1002</v>
      </c>
      <c r="H1350" s="190" t="s">
        <v>824</v>
      </c>
      <c r="I1350" s="190" t="s">
        <v>58</v>
      </c>
      <c r="Q1350" s="190">
        <v>2000</v>
      </c>
      <c r="X1350" s="190" t="s">
        <v>6150</v>
      </c>
    </row>
    <row r="1351" spans="1:24" ht="17.25" customHeight="1" x14ac:dyDescent="0.2">
      <c r="A1351" s="190">
        <v>810640</v>
      </c>
      <c r="B1351" s="190" t="s">
        <v>4972</v>
      </c>
      <c r="C1351" s="190" t="s">
        <v>92</v>
      </c>
      <c r="D1351" s="190" t="s">
        <v>413</v>
      </c>
      <c r="E1351" s="190" t="s">
        <v>142</v>
      </c>
      <c r="F1351" s="193">
        <v>35990</v>
      </c>
      <c r="G1351" s="190" t="s">
        <v>921</v>
      </c>
      <c r="H1351" s="190" t="s">
        <v>824</v>
      </c>
      <c r="I1351" s="190" t="s">
        <v>58</v>
      </c>
      <c r="Q1351" s="190">
        <v>2000</v>
      </c>
      <c r="X1351" s="190" t="s">
        <v>6150</v>
      </c>
    </row>
    <row r="1352" spans="1:24" ht="17.25" customHeight="1" x14ac:dyDescent="0.2">
      <c r="A1352" s="190">
        <v>811280</v>
      </c>
      <c r="B1352" s="190" t="s">
        <v>5271</v>
      </c>
      <c r="C1352" s="190" t="s">
        <v>6037</v>
      </c>
      <c r="D1352" s="190" t="s">
        <v>382</v>
      </c>
      <c r="E1352" s="190" t="s">
        <v>142</v>
      </c>
      <c r="F1352" s="193">
        <v>36009</v>
      </c>
      <c r="G1352" s="190" t="s">
        <v>827</v>
      </c>
      <c r="H1352" s="190" t="s">
        <v>824</v>
      </c>
      <c r="I1352" s="190" t="s">
        <v>58</v>
      </c>
      <c r="Q1352" s="190">
        <v>2000</v>
      </c>
      <c r="X1352" s="190" t="s">
        <v>6150</v>
      </c>
    </row>
    <row r="1353" spans="1:24" ht="17.25" customHeight="1" x14ac:dyDescent="0.2">
      <c r="A1353" s="190">
        <v>810086</v>
      </c>
      <c r="B1353" s="190" t="s">
        <v>4857</v>
      </c>
      <c r="C1353" s="190" t="s">
        <v>5922</v>
      </c>
      <c r="D1353" s="190" t="s">
        <v>215</v>
      </c>
      <c r="E1353" s="190" t="s">
        <v>142</v>
      </c>
      <c r="F1353" s="193">
        <v>36130</v>
      </c>
      <c r="G1353" s="190" t="s">
        <v>244</v>
      </c>
      <c r="H1353" s="190" t="s">
        <v>824</v>
      </c>
      <c r="I1353" s="190" t="s">
        <v>58</v>
      </c>
      <c r="Q1353" s="190">
        <v>2000</v>
      </c>
      <c r="X1353" s="190" t="s">
        <v>6150</v>
      </c>
    </row>
    <row r="1354" spans="1:24" ht="17.25" customHeight="1" x14ac:dyDescent="0.2">
      <c r="A1354" s="190">
        <v>811517</v>
      </c>
      <c r="B1354" s="190" t="s">
        <v>5412</v>
      </c>
      <c r="C1354" s="190" t="s">
        <v>83</v>
      </c>
      <c r="D1354" s="190" t="s">
        <v>1255</v>
      </c>
      <c r="E1354" s="190" t="s">
        <v>142</v>
      </c>
      <c r="F1354" s="193">
        <v>36161</v>
      </c>
      <c r="G1354" s="190" t="s">
        <v>921</v>
      </c>
      <c r="H1354" s="190" t="s">
        <v>825</v>
      </c>
      <c r="I1354" s="190" t="s">
        <v>58</v>
      </c>
      <c r="Q1354" s="190">
        <v>2000</v>
      </c>
      <c r="X1354" s="190" t="s">
        <v>6150</v>
      </c>
    </row>
    <row r="1355" spans="1:24" ht="17.25" customHeight="1" x14ac:dyDescent="0.2">
      <c r="A1355" s="190">
        <v>810038</v>
      </c>
      <c r="B1355" s="190" t="s">
        <v>4843</v>
      </c>
      <c r="C1355" s="190" t="s">
        <v>5919</v>
      </c>
      <c r="D1355" s="190" t="s">
        <v>189</v>
      </c>
      <c r="E1355" s="190" t="s">
        <v>142</v>
      </c>
      <c r="F1355" s="193">
        <v>36185</v>
      </c>
      <c r="G1355" s="190" t="s">
        <v>244</v>
      </c>
      <c r="H1355" s="190" t="s">
        <v>824</v>
      </c>
      <c r="I1355" s="190" t="s">
        <v>58</v>
      </c>
      <c r="Q1355" s="190">
        <v>2000</v>
      </c>
      <c r="X1355" s="190" t="s">
        <v>6150</v>
      </c>
    </row>
    <row r="1356" spans="1:24" ht="17.25" customHeight="1" x14ac:dyDescent="0.2">
      <c r="A1356" s="190">
        <v>806395</v>
      </c>
      <c r="B1356" s="190" t="s">
        <v>4341</v>
      </c>
      <c r="C1356" s="190" t="s">
        <v>118</v>
      </c>
      <c r="D1356" s="190" t="s">
        <v>5769</v>
      </c>
      <c r="E1356" s="190" t="s">
        <v>142</v>
      </c>
      <c r="G1356" s="190" t="s">
        <v>827</v>
      </c>
      <c r="H1356" s="190" t="s">
        <v>824</v>
      </c>
      <c r="I1356" s="190" t="s">
        <v>58</v>
      </c>
      <c r="Q1356" s="190">
        <v>2000</v>
      </c>
      <c r="X1356" s="190" t="s">
        <v>6150</v>
      </c>
    </row>
    <row r="1357" spans="1:24" ht="17.25" customHeight="1" x14ac:dyDescent="0.2">
      <c r="A1357" s="190">
        <v>807313</v>
      </c>
      <c r="B1357" s="190" t="s">
        <v>4423</v>
      </c>
      <c r="C1357" s="190" t="s">
        <v>63</v>
      </c>
      <c r="D1357" s="190" t="s">
        <v>196</v>
      </c>
      <c r="E1357" s="190" t="s">
        <v>143</v>
      </c>
      <c r="F1357" s="193">
        <v>32919</v>
      </c>
      <c r="G1357" s="190" t="s">
        <v>244</v>
      </c>
      <c r="H1357" s="190" t="s">
        <v>824</v>
      </c>
      <c r="I1357" s="190" t="s">
        <v>58</v>
      </c>
      <c r="Q1357" s="190">
        <v>2000</v>
      </c>
      <c r="R1357" s="190" t="s">
        <v>6148</v>
      </c>
      <c r="S1357" s="190" t="s">
        <v>6148</v>
      </c>
      <c r="U1357" s="190" t="s">
        <v>6148</v>
      </c>
      <c r="V1357" s="190" t="s">
        <v>6148</v>
      </c>
      <c r="W1357" s="190" t="s">
        <v>6148</v>
      </c>
    </row>
    <row r="1358" spans="1:24" ht="17.25" customHeight="1" x14ac:dyDescent="0.2">
      <c r="A1358" s="190">
        <v>809743</v>
      </c>
      <c r="B1358" s="190" t="s">
        <v>4781</v>
      </c>
      <c r="C1358" s="190" t="s">
        <v>5734</v>
      </c>
      <c r="D1358" s="190" t="s">
        <v>5901</v>
      </c>
      <c r="E1358" s="190" t="s">
        <v>143</v>
      </c>
      <c r="G1358" s="190" t="s">
        <v>843</v>
      </c>
      <c r="H1358" s="190" t="s">
        <v>824</v>
      </c>
      <c r="I1358" s="190" t="s">
        <v>58</v>
      </c>
      <c r="Q1358" s="190">
        <v>2000</v>
      </c>
      <c r="R1358" s="190" t="s">
        <v>6148</v>
      </c>
      <c r="S1358" s="190" t="s">
        <v>6148</v>
      </c>
      <c r="U1358" s="190" t="s">
        <v>6148</v>
      </c>
      <c r="V1358" s="190" t="s">
        <v>6148</v>
      </c>
      <c r="W1358" s="190" t="s">
        <v>6148</v>
      </c>
    </row>
    <row r="1359" spans="1:24" ht="17.25" customHeight="1" x14ac:dyDescent="0.2">
      <c r="A1359" s="190">
        <v>809387</v>
      </c>
      <c r="B1359" s="190" t="s">
        <v>4714</v>
      </c>
      <c r="C1359" s="190" t="s">
        <v>81</v>
      </c>
      <c r="D1359" s="190" t="s">
        <v>186</v>
      </c>
      <c r="E1359" s="190" t="s">
        <v>142</v>
      </c>
      <c r="F1359" s="193">
        <v>29107</v>
      </c>
      <c r="G1359" s="190" t="s">
        <v>244</v>
      </c>
      <c r="H1359" s="190" t="s">
        <v>824</v>
      </c>
      <c r="I1359" s="190" t="s">
        <v>58</v>
      </c>
      <c r="Q1359" s="190">
        <v>2000</v>
      </c>
      <c r="R1359" s="190" t="s">
        <v>6148</v>
      </c>
      <c r="S1359" s="190" t="s">
        <v>6148</v>
      </c>
      <c r="U1359" s="190" t="s">
        <v>6148</v>
      </c>
      <c r="V1359" s="190" t="s">
        <v>6148</v>
      </c>
      <c r="W1359" s="190" t="s">
        <v>6148</v>
      </c>
    </row>
    <row r="1360" spans="1:24" ht="17.25" customHeight="1" x14ac:dyDescent="0.2">
      <c r="A1360" s="190">
        <v>807600</v>
      </c>
      <c r="B1360" s="190" t="s">
        <v>4459</v>
      </c>
      <c r="C1360" s="190" t="s">
        <v>112</v>
      </c>
      <c r="D1360" s="190" t="s">
        <v>425</v>
      </c>
      <c r="E1360" s="190" t="s">
        <v>142</v>
      </c>
      <c r="F1360" s="193">
        <v>36002</v>
      </c>
      <c r="G1360" s="190" t="s">
        <v>870</v>
      </c>
      <c r="H1360" s="190" t="s">
        <v>824</v>
      </c>
      <c r="I1360" s="190" t="s">
        <v>58</v>
      </c>
      <c r="Q1360" s="190">
        <v>2000</v>
      </c>
      <c r="R1360" s="190" t="s">
        <v>6148</v>
      </c>
      <c r="S1360" s="190" t="s">
        <v>6148</v>
      </c>
      <c r="V1360" s="190" t="s">
        <v>6148</v>
      </c>
      <c r="W1360" s="190" t="s">
        <v>6148</v>
      </c>
    </row>
    <row r="1361" spans="1:23" ht="17.25" customHeight="1" x14ac:dyDescent="0.2">
      <c r="A1361" s="190">
        <v>805009</v>
      </c>
      <c r="B1361" s="190" t="s">
        <v>4256</v>
      </c>
      <c r="C1361" s="190" t="s">
        <v>434</v>
      </c>
      <c r="D1361" s="190" t="s">
        <v>201</v>
      </c>
      <c r="E1361" s="190" t="s">
        <v>143</v>
      </c>
      <c r="F1361" s="193">
        <v>34335</v>
      </c>
      <c r="G1361" s="190" t="s">
        <v>244</v>
      </c>
      <c r="H1361" s="190" t="s">
        <v>824</v>
      </c>
      <c r="I1361" s="190" t="s">
        <v>58</v>
      </c>
      <c r="Q1361" s="190">
        <v>2000</v>
      </c>
      <c r="R1361" s="190" t="s">
        <v>6148</v>
      </c>
      <c r="T1361" s="190" t="s">
        <v>6148</v>
      </c>
      <c r="U1361" s="190" t="s">
        <v>6148</v>
      </c>
      <c r="V1361" s="190" t="s">
        <v>6148</v>
      </c>
      <c r="W1361" s="190" t="s">
        <v>6148</v>
      </c>
    </row>
    <row r="1362" spans="1:23" ht="17.25" customHeight="1" x14ac:dyDescent="0.2">
      <c r="A1362" s="190">
        <v>807719</v>
      </c>
      <c r="B1362" s="190" t="s">
        <v>1164</v>
      </c>
      <c r="C1362" s="190" t="s">
        <v>308</v>
      </c>
      <c r="D1362" s="190" t="s">
        <v>1161</v>
      </c>
      <c r="E1362" s="190" t="s">
        <v>142</v>
      </c>
      <c r="F1362" s="193">
        <v>27457</v>
      </c>
      <c r="G1362" s="190" t="s">
        <v>244</v>
      </c>
      <c r="H1362" s="190" t="s">
        <v>824</v>
      </c>
      <c r="I1362" s="190" t="s">
        <v>58</v>
      </c>
      <c r="Q1362" s="190">
        <v>2000</v>
      </c>
      <c r="R1362" s="190" t="s">
        <v>6148</v>
      </c>
      <c r="T1362" s="190" t="s">
        <v>6148</v>
      </c>
      <c r="U1362" s="190" t="s">
        <v>6148</v>
      </c>
      <c r="V1362" s="190" t="s">
        <v>6148</v>
      </c>
      <c r="W1362" s="190" t="s">
        <v>6148</v>
      </c>
    </row>
    <row r="1363" spans="1:23" ht="17.25" customHeight="1" x14ac:dyDescent="0.2">
      <c r="A1363" s="190">
        <v>809907</v>
      </c>
      <c r="B1363" s="190" t="s">
        <v>4810</v>
      </c>
      <c r="C1363" s="190" t="s">
        <v>377</v>
      </c>
      <c r="D1363" s="190" t="s">
        <v>604</v>
      </c>
      <c r="E1363" s="190" t="s">
        <v>142</v>
      </c>
      <c r="F1363" s="193">
        <v>35970</v>
      </c>
      <c r="G1363" s="190" t="s">
        <v>1231</v>
      </c>
      <c r="H1363" s="190" t="s">
        <v>824</v>
      </c>
      <c r="I1363" s="190" t="s">
        <v>58</v>
      </c>
      <c r="Q1363" s="190">
        <v>2000</v>
      </c>
      <c r="R1363" s="190" t="s">
        <v>6148</v>
      </c>
      <c r="T1363" s="190" t="s">
        <v>6148</v>
      </c>
      <c r="U1363" s="190" t="s">
        <v>6148</v>
      </c>
      <c r="V1363" s="190" t="s">
        <v>6148</v>
      </c>
      <c r="W1363" s="190" t="s">
        <v>6148</v>
      </c>
    </row>
    <row r="1364" spans="1:23" ht="17.25" customHeight="1" x14ac:dyDescent="0.2">
      <c r="A1364" s="190">
        <v>809187</v>
      </c>
      <c r="B1364" s="190" t="s">
        <v>4684</v>
      </c>
      <c r="C1364" s="190" t="s">
        <v>5673</v>
      </c>
      <c r="D1364" s="190" t="s">
        <v>1325</v>
      </c>
      <c r="E1364" s="190" t="s">
        <v>143</v>
      </c>
      <c r="F1364" s="193">
        <v>34546</v>
      </c>
      <c r="G1364" s="190" t="s">
        <v>827</v>
      </c>
      <c r="H1364" s="190" t="s">
        <v>824</v>
      </c>
      <c r="I1364" s="190" t="s">
        <v>58</v>
      </c>
      <c r="Q1364" s="190">
        <v>2000</v>
      </c>
      <c r="R1364" s="190" t="s">
        <v>6148</v>
      </c>
      <c r="U1364" s="190" t="s">
        <v>6148</v>
      </c>
      <c r="V1364" s="190" t="s">
        <v>6148</v>
      </c>
      <c r="W1364" s="190" t="s">
        <v>6148</v>
      </c>
    </row>
    <row r="1365" spans="1:23" ht="17.25" customHeight="1" x14ac:dyDescent="0.2">
      <c r="A1365" s="190">
        <v>809583</v>
      </c>
      <c r="B1365" s="190" t="s">
        <v>1933</v>
      </c>
      <c r="C1365" s="190" t="s">
        <v>63</v>
      </c>
      <c r="D1365" s="190" t="s">
        <v>319</v>
      </c>
      <c r="E1365" s="190" t="s">
        <v>142</v>
      </c>
      <c r="F1365" s="193">
        <v>35796</v>
      </c>
      <c r="G1365" s="190" t="s">
        <v>244</v>
      </c>
      <c r="H1365" s="190" t="s">
        <v>824</v>
      </c>
      <c r="I1365" s="190" t="s">
        <v>58</v>
      </c>
      <c r="Q1365" s="190">
        <v>2000</v>
      </c>
      <c r="R1365" s="190" t="s">
        <v>6148</v>
      </c>
      <c r="U1365" s="190" t="s">
        <v>6148</v>
      </c>
      <c r="V1365" s="190" t="s">
        <v>6148</v>
      </c>
      <c r="W1365" s="190" t="s">
        <v>6148</v>
      </c>
    </row>
    <row r="1366" spans="1:23" ht="17.25" customHeight="1" x14ac:dyDescent="0.2">
      <c r="A1366" s="190">
        <v>810194</v>
      </c>
      <c r="B1366" s="190" t="s">
        <v>4883</v>
      </c>
      <c r="C1366" s="190" t="s">
        <v>355</v>
      </c>
      <c r="D1366" s="190" t="s">
        <v>169</v>
      </c>
      <c r="E1366" s="190" t="s">
        <v>142</v>
      </c>
      <c r="F1366" s="193">
        <v>36161</v>
      </c>
      <c r="G1366" s="190" t="s">
        <v>244</v>
      </c>
      <c r="H1366" s="190" t="s">
        <v>824</v>
      </c>
      <c r="I1366" s="190" t="s">
        <v>58</v>
      </c>
      <c r="Q1366" s="190">
        <v>2000</v>
      </c>
      <c r="R1366" s="190" t="s">
        <v>6148</v>
      </c>
      <c r="U1366" s="190" t="s">
        <v>6148</v>
      </c>
      <c r="V1366" s="190" t="s">
        <v>6148</v>
      </c>
      <c r="W1366" s="190" t="s">
        <v>6148</v>
      </c>
    </row>
    <row r="1367" spans="1:23" ht="17.25" customHeight="1" x14ac:dyDescent="0.2">
      <c r="A1367" s="190">
        <v>809849</v>
      </c>
      <c r="B1367" s="190" t="s">
        <v>4798</v>
      </c>
      <c r="C1367" s="190" t="s">
        <v>63</v>
      </c>
      <c r="D1367" s="190" t="s">
        <v>413</v>
      </c>
      <c r="E1367" s="190" t="s">
        <v>142</v>
      </c>
      <c r="F1367" s="193">
        <v>36175</v>
      </c>
      <c r="G1367" s="190" t="s">
        <v>1075</v>
      </c>
      <c r="H1367" s="190" t="s">
        <v>824</v>
      </c>
      <c r="I1367" s="190" t="s">
        <v>58</v>
      </c>
      <c r="Q1367" s="190">
        <v>2000</v>
      </c>
      <c r="R1367" s="190" t="s">
        <v>6148</v>
      </c>
      <c r="U1367" s="190" t="s">
        <v>6148</v>
      </c>
      <c r="V1367" s="190" t="s">
        <v>6148</v>
      </c>
      <c r="W1367" s="190" t="s">
        <v>6148</v>
      </c>
    </row>
    <row r="1368" spans="1:23" ht="17.25" customHeight="1" x14ac:dyDescent="0.2">
      <c r="A1368" s="190">
        <v>810178</v>
      </c>
      <c r="B1368" s="190" t="s">
        <v>4880</v>
      </c>
      <c r="C1368" s="190" t="s">
        <v>83</v>
      </c>
      <c r="D1368" s="190" t="s">
        <v>177</v>
      </c>
      <c r="E1368" s="190" t="s">
        <v>142</v>
      </c>
      <c r="F1368" s="193">
        <v>36356</v>
      </c>
      <c r="G1368" s="190" t="s">
        <v>5926</v>
      </c>
      <c r="H1368" s="190" t="s">
        <v>824</v>
      </c>
      <c r="I1368" s="190" t="s">
        <v>58</v>
      </c>
      <c r="Q1368" s="190">
        <v>2000</v>
      </c>
      <c r="S1368" s="190" t="s">
        <v>6148</v>
      </c>
      <c r="T1368" s="190" t="s">
        <v>6148</v>
      </c>
      <c r="U1368" s="190" t="s">
        <v>6148</v>
      </c>
      <c r="V1368" s="190" t="s">
        <v>6148</v>
      </c>
      <c r="W1368" s="190" t="s">
        <v>6148</v>
      </c>
    </row>
    <row r="1369" spans="1:23" ht="17.25" customHeight="1" x14ac:dyDescent="0.2">
      <c r="A1369" s="190">
        <v>804660</v>
      </c>
      <c r="B1369" s="190" t="s">
        <v>4240</v>
      </c>
      <c r="C1369" s="190" t="s">
        <v>61</v>
      </c>
      <c r="D1369" s="190" t="s">
        <v>174</v>
      </c>
      <c r="E1369" s="190" t="s">
        <v>143</v>
      </c>
      <c r="F1369" s="193">
        <v>28856</v>
      </c>
      <c r="G1369" s="190" t="s">
        <v>244</v>
      </c>
      <c r="H1369" s="190" t="s">
        <v>824</v>
      </c>
      <c r="I1369" s="190" t="s">
        <v>58</v>
      </c>
      <c r="Q1369" s="190">
        <v>2000</v>
      </c>
      <c r="S1369" s="190" t="s">
        <v>6148</v>
      </c>
      <c r="T1369" s="190" t="s">
        <v>6148</v>
      </c>
      <c r="U1369" s="190" t="s">
        <v>6148</v>
      </c>
      <c r="V1369" s="190" t="s">
        <v>6148</v>
      </c>
      <c r="W1369" s="190" t="s">
        <v>6148</v>
      </c>
    </row>
    <row r="1370" spans="1:23" ht="17.25" customHeight="1" x14ac:dyDescent="0.2">
      <c r="A1370" s="190">
        <v>809054</v>
      </c>
      <c r="B1370" s="190" t="s">
        <v>4665</v>
      </c>
      <c r="C1370" s="190" t="s">
        <v>674</v>
      </c>
      <c r="D1370" s="190" t="s">
        <v>487</v>
      </c>
      <c r="E1370" s="190" t="s">
        <v>143</v>
      </c>
      <c r="F1370" s="193">
        <v>29545</v>
      </c>
      <c r="G1370" s="190" t="s">
        <v>928</v>
      </c>
      <c r="H1370" s="190" t="s">
        <v>824</v>
      </c>
      <c r="I1370" s="190" t="s">
        <v>58</v>
      </c>
      <c r="Q1370" s="190">
        <v>2000</v>
      </c>
      <c r="S1370" s="190" t="s">
        <v>6148</v>
      </c>
      <c r="T1370" s="190" t="s">
        <v>6148</v>
      </c>
      <c r="U1370" s="190" t="s">
        <v>6148</v>
      </c>
      <c r="V1370" s="190" t="s">
        <v>6148</v>
      </c>
      <c r="W1370" s="190" t="s">
        <v>6148</v>
      </c>
    </row>
    <row r="1371" spans="1:23" ht="17.25" customHeight="1" x14ac:dyDescent="0.2">
      <c r="A1371" s="190">
        <v>808739</v>
      </c>
      <c r="B1371" s="190" t="s">
        <v>4608</v>
      </c>
      <c r="C1371" s="190" t="s">
        <v>92</v>
      </c>
      <c r="D1371" s="190" t="s">
        <v>342</v>
      </c>
      <c r="E1371" s="190" t="s">
        <v>143</v>
      </c>
      <c r="F1371" s="193">
        <v>29756</v>
      </c>
      <c r="G1371" s="190" t="s">
        <v>3431</v>
      </c>
      <c r="H1371" s="190" t="s">
        <v>824</v>
      </c>
      <c r="I1371" s="190" t="s">
        <v>58</v>
      </c>
      <c r="Q1371" s="190">
        <v>2000</v>
      </c>
      <c r="S1371" s="190" t="s">
        <v>6148</v>
      </c>
      <c r="T1371" s="190" t="s">
        <v>6148</v>
      </c>
      <c r="U1371" s="190" t="s">
        <v>6148</v>
      </c>
      <c r="V1371" s="190" t="s">
        <v>6148</v>
      </c>
      <c r="W1371" s="190" t="s">
        <v>6148</v>
      </c>
    </row>
    <row r="1372" spans="1:23" ht="17.25" customHeight="1" x14ac:dyDescent="0.2">
      <c r="A1372" s="190">
        <v>808698</v>
      </c>
      <c r="B1372" s="190" t="s">
        <v>4602</v>
      </c>
      <c r="C1372" s="190" t="s">
        <v>5847</v>
      </c>
      <c r="D1372" s="190" t="s">
        <v>196</v>
      </c>
      <c r="E1372" s="190" t="s">
        <v>143</v>
      </c>
      <c r="F1372" s="193">
        <v>29952</v>
      </c>
      <c r="G1372" s="190" t="s">
        <v>244</v>
      </c>
      <c r="H1372" s="190" t="s">
        <v>824</v>
      </c>
      <c r="I1372" s="190" t="s">
        <v>58</v>
      </c>
      <c r="Q1372" s="190">
        <v>2000</v>
      </c>
      <c r="S1372" s="190" t="s">
        <v>6148</v>
      </c>
      <c r="T1372" s="190" t="s">
        <v>6148</v>
      </c>
      <c r="U1372" s="190" t="s">
        <v>6148</v>
      </c>
      <c r="V1372" s="190" t="s">
        <v>6148</v>
      </c>
      <c r="W1372" s="190" t="s">
        <v>6148</v>
      </c>
    </row>
    <row r="1373" spans="1:23" ht="17.25" customHeight="1" x14ac:dyDescent="0.2">
      <c r="A1373" s="190">
        <v>811162</v>
      </c>
      <c r="B1373" s="190" t="s">
        <v>5200</v>
      </c>
      <c r="C1373" s="190" t="s">
        <v>61</v>
      </c>
      <c r="D1373" s="190" t="s">
        <v>5727</v>
      </c>
      <c r="E1373" s="190" t="s">
        <v>143</v>
      </c>
      <c r="F1373" s="193">
        <v>30543</v>
      </c>
      <c r="G1373" s="190" t="s">
        <v>827</v>
      </c>
      <c r="H1373" s="190" t="s">
        <v>824</v>
      </c>
      <c r="I1373" s="190" t="s">
        <v>58</v>
      </c>
      <c r="Q1373" s="190">
        <v>2000</v>
      </c>
      <c r="S1373" s="190" t="s">
        <v>6148</v>
      </c>
      <c r="T1373" s="190" t="s">
        <v>6148</v>
      </c>
      <c r="U1373" s="190" t="s">
        <v>6148</v>
      </c>
      <c r="V1373" s="190" t="s">
        <v>6148</v>
      </c>
      <c r="W1373" s="190" t="s">
        <v>6148</v>
      </c>
    </row>
    <row r="1374" spans="1:23" ht="17.25" customHeight="1" x14ac:dyDescent="0.2">
      <c r="A1374" s="190">
        <v>811767</v>
      </c>
      <c r="B1374" s="190" t="s">
        <v>5573</v>
      </c>
      <c r="C1374" s="190" t="s">
        <v>888</v>
      </c>
      <c r="D1374" s="190" t="s">
        <v>168</v>
      </c>
      <c r="E1374" s="190" t="s">
        <v>143</v>
      </c>
      <c r="F1374" s="193">
        <v>30552</v>
      </c>
      <c r="G1374" s="190" t="s">
        <v>3859</v>
      </c>
      <c r="H1374" s="190" t="s">
        <v>824</v>
      </c>
      <c r="I1374" s="190" t="s">
        <v>58</v>
      </c>
      <c r="Q1374" s="190">
        <v>2000</v>
      </c>
      <c r="S1374" s="190" t="s">
        <v>6148</v>
      </c>
      <c r="T1374" s="190" t="s">
        <v>6148</v>
      </c>
      <c r="U1374" s="190" t="s">
        <v>6148</v>
      </c>
      <c r="V1374" s="190" t="s">
        <v>6148</v>
      </c>
      <c r="W1374" s="190" t="s">
        <v>6148</v>
      </c>
    </row>
    <row r="1375" spans="1:23" ht="17.25" customHeight="1" x14ac:dyDescent="0.2">
      <c r="A1375" s="190">
        <v>811698</v>
      </c>
      <c r="B1375" s="190" t="s">
        <v>5527</v>
      </c>
      <c r="C1375" s="190" t="s">
        <v>83</v>
      </c>
      <c r="D1375" s="190" t="s">
        <v>1317</v>
      </c>
      <c r="E1375" s="190" t="s">
        <v>143</v>
      </c>
      <c r="F1375" s="193">
        <v>31223</v>
      </c>
      <c r="G1375" s="190" t="s">
        <v>6116</v>
      </c>
      <c r="H1375" s="190" t="s">
        <v>825</v>
      </c>
      <c r="I1375" s="190" t="s">
        <v>58</v>
      </c>
      <c r="Q1375" s="190">
        <v>2000</v>
      </c>
      <c r="S1375" s="190" t="s">
        <v>6148</v>
      </c>
      <c r="T1375" s="190" t="s">
        <v>6148</v>
      </c>
      <c r="U1375" s="190" t="s">
        <v>6148</v>
      </c>
      <c r="V1375" s="190" t="s">
        <v>6148</v>
      </c>
      <c r="W1375" s="190" t="s">
        <v>6148</v>
      </c>
    </row>
    <row r="1376" spans="1:23" ht="17.25" customHeight="1" x14ac:dyDescent="0.2">
      <c r="A1376" s="190">
        <v>811769</v>
      </c>
      <c r="B1376" s="190" t="s">
        <v>5574</v>
      </c>
      <c r="C1376" s="190" t="s">
        <v>6135</v>
      </c>
      <c r="D1376" s="190" t="s">
        <v>481</v>
      </c>
      <c r="E1376" s="190" t="s">
        <v>143</v>
      </c>
      <c r="F1376" s="193">
        <v>32994</v>
      </c>
      <c r="G1376" s="190" t="s">
        <v>827</v>
      </c>
      <c r="H1376" s="190" t="s">
        <v>824</v>
      </c>
      <c r="I1376" s="190" t="s">
        <v>58</v>
      </c>
      <c r="Q1376" s="190">
        <v>2000</v>
      </c>
      <c r="S1376" s="190" t="s">
        <v>6148</v>
      </c>
      <c r="T1376" s="190" t="s">
        <v>6148</v>
      </c>
      <c r="U1376" s="190" t="s">
        <v>6148</v>
      </c>
      <c r="V1376" s="190" t="s">
        <v>6148</v>
      </c>
      <c r="W1376" s="190" t="s">
        <v>6148</v>
      </c>
    </row>
    <row r="1377" spans="1:23" ht="17.25" customHeight="1" x14ac:dyDescent="0.2">
      <c r="A1377" s="190">
        <v>811423</v>
      </c>
      <c r="B1377" s="190" t="s">
        <v>5362</v>
      </c>
      <c r="C1377" s="190" t="s">
        <v>63</v>
      </c>
      <c r="D1377" s="190" t="s">
        <v>178</v>
      </c>
      <c r="E1377" s="190" t="s">
        <v>143</v>
      </c>
      <c r="F1377" s="193">
        <v>33001</v>
      </c>
      <c r="G1377" s="190" t="s">
        <v>250</v>
      </c>
      <c r="H1377" s="190" t="s">
        <v>824</v>
      </c>
      <c r="I1377" s="190" t="s">
        <v>58</v>
      </c>
      <c r="Q1377" s="190">
        <v>2000</v>
      </c>
      <c r="S1377" s="190" t="s">
        <v>6148</v>
      </c>
      <c r="T1377" s="190" t="s">
        <v>6148</v>
      </c>
      <c r="U1377" s="190" t="s">
        <v>6148</v>
      </c>
      <c r="V1377" s="190" t="s">
        <v>6148</v>
      </c>
      <c r="W1377" s="190" t="s">
        <v>6148</v>
      </c>
    </row>
    <row r="1378" spans="1:23" ht="17.25" customHeight="1" x14ac:dyDescent="0.2">
      <c r="A1378" s="190">
        <v>811724</v>
      </c>
      <c r="B1378" s="190" t="s">
        <v>5549</v>
      </c>
      <c r="C1378" s="190" t="s">
        <v>6126</v>
      </c>
      <c r="D1378" s="190" t="s">
        <v>331</v>
      </c>
      <c r="E1378" s="190" t="s">
        <v>143</v>
      </c>
      <c r="F1378" s="193">
        <v>33630</v>
      </c>
      <c r="G1378" s="190" t="s">
        <v>245</v>
      </c>
      <c r="H1378" s="190" t="s">
        <v>824</v>
      </c>
      <c r="I1378" s="190" t="s">
        <v>58</v>
      </c>
      <c r="Q1378" s="190">
        <v>2000</v>
      </c>
      <c r="S1378" s="190" t="s">
        <v>6148</v>
      </c>
      <c r="T1378" s="190" t="s">
        <v>6148</v>
      </c>
      <c r="U1378" s="190" t="s">
        <v>6148</v>
      </c>
      <c r="V1378" s="190" t="s">
        <v>6148</v>
      </c>
      <c r="W1378" s="190" t="s">
        <v>6148</v>
      </c>
    </row>
    <row r="1379" spans="1:23" ht="17.25" customHeight="1" x14ac:dyDescent="0.2">
      <c r="A1379" s="190">
        <v>810617</v>
      </c>
      <c r="B1379" s="190" t="s">
        <v>4964</v>
      </c>
      <c r="C1379" s="190" t="s">
        <v>83</v>
      </c>
      <c r="D1379" s="190" t="s">
        <v>173</v>
      </c>
      <c r="E1379" s="190" t="s">
        <v>143</v>
      </c>
      <c r="F1379" s="193">
        <v>35191</v>
      </c>
      <c r="G1379" s="190" t="s">
        <v>3710</v>
      </c>
      <c r="H1379" s="190" t="s">
        <v>824</v>
      </c>
      <c r="I1379" s="190" t="s">
        <v>58</v>
      </c>
      <c r="Q1379" s="190">
        <v>2000</v>
      </c>
      <c r="S1379" s="190" t="s">
        <v>6148</v>
      </c>
      <c r="T1379" s="190" t="s">
        <v>6148</v>
      </c>
      <c r="U1379" s="190" t="s">
        <v>6148</v>
      </c>
      <c r="V1379" s="190" t="s">
        <v>6148</v>
      </c>
      <c r="W1379" s="190" t="s">
        <v>6148</v>
      </c>
    </row>
    <row r="1380" spans="1:23" ht="17.25" customHeight="1" x14ac:dyDescent="0.2">
      <c r="A1380" s="190">
        <v>808989</v>
      </c>
      <c r="B1380" s="190" t="s">
        <v>4655</v>
      </c>
      <c r="C1380" s="190" t="s">
        <v>383</v>
      </c>
      <c r="D1380" s="190" t="s">
        <v>780</v>
      </c>
      <c r="E1380" s="190" t="s">
        <v>142</v>
      </c>
      <c r="F1380" s="193">
        <v>30693</v>
      </c>
      <c r="G1380" s="190" t="s">
        <v>5869</v>
      </c>
      <c r="H1380" s="190" t="s">
        <v>824</v>
      </c>
      <c r="I1380" s="190" t="s">
        <v>58</v>
      </c>
      <c r="Q1380" s="190">
        <v>2000</v>
      </c>
      <c r="S1380" s="190" t="s">
        <v>6148</v>
      </c>
      <c r="T1380" s="190" t="s">
        <v>6148</v>
      </c>
      <c r="U1380" s="190" t="s">
        <v>6148</v>
      </c>
      <c r="V1380" s="190" t="s">
        <v>6148</v>
      </c>
      <c r="W1380" s="190" t="s">
        <v>6148</v>
      </c>
    </row>
    <row r="1381" spans="1:23" ht="17.25" customHeight="1" x14ac:dyDescent="0.2">
      <c r="A1381" s="190">
        <v>809980</v>
      </c>
      <c r="B1381" s="190" t="s">
        <v>4824</v>
      </c>
      <c r="C1381" s="190" t="s">
        <v>101</v>
      </c>
      <c r="D1381" s="190" t="s">
        <v>173</v>
      </c>
      <c r="E1381" s="190" t="s">
        <v>142</v>
      </c>
      <c r="F1381" s="193">
        <v>31583</v>
      </c>
      <c r="G1381" s="190" t="s">
        <v>244</v>
      </c>
      <c r="H1381" s="190" t="s">
        <v>824</v>
      </c>
      <c r="I1381" s="190" t="s">
        <v>58</v>
      </c>
      <c r="Q1381" s="190">
        <v>2000</v>
      </c>
      <c r="S1381" s="190" t="s">
        <v>6148</v>
      </c>
      <c r="T1381" s="190" t="s">
        <v>6148</v>
      </c>
      <c r="U1381" s="190" t="s">
        <v>6148</v>
      </c>
      <c r="V1381" s="190" t="s">
        <v>6148</v>
      </c>
      <c r="W1381" s="190" t="s">
        <v>6148</v>
      </c>
    </row>
    <row r="1382" spans="1:23" ht="17.25" customHeight="1" x14ac:dyDescent="0.2">
      <c r="A1382" s="190">
        <v>811783</v>
      </c>
      <c r="B1382" s="190" t="s">
        <v>5583</v>
      </c>
      <c r="C1382" s="190" t="s">
        <v>3858</v>
      </c>
      <c r="D1382" s="190" t="s">
        <v>567</v>
      </c>
      <c r="E1382" s="190" t="s">
        <v>142</v>
      </c>
      <c r="F1382" s="193">
        <v>33501</v>
      </c>
      <c r="G1382" s="190" t="s">
        <v>6113</v>
      </c>
      <c r="H1382" s="190" t="s">
        <v>824</v>
      </c>
      <c r="I1382" s="190" t="s">
        <v>58</v>
      </c>
      <c r="Q1382" s="190">
        <v>2000</v>
      </c>
      <c r="S1382" s="190" t="s">
        <v>6148</v>
      </c>
      <c r="T1382" s="190" t="s">
        <v>6148</v>
      </c>
      <c r="U1382" s="190" t="s">
        <v>6148</v>
      </c>
      <c r="V1382" s="190" t="s">
        <v>6148</v>
      </c>
      <c r="W1382" s="190" t="s">
        <v>6148</v>
      </c>
    </row>
    <row r="1383" spans="1:23" ht="17.25" customHeight="1" x14ac:dyDescent="0.2">
      <c r="A1383" s="190">
        <v>807389</v>
      </c>
      <c r="B1383" s="190" t="s">
        <v>4431</v>
      </c>
      <c r="C1383" s="190" t="s">
        <v>63</v>
      </c>
      <c r="D1383" s="190" t="s">
        <v>4068</v>
      </c>
      <c r="E1383" s="190" t="s">
        <v>142</v>
      </c>
      <c r="F1383" s="193">
        <v>33613</v>
      </c>
      <c r="G1383" s="190" t="s">
        <v>251</v>
      </c>
      <c r="H1383" s="190" t="s">
        <v>824</v>
      </c>
      <c r="I1383" s="190" t="s">
        <v>58</v>
      </c>
      <c r="Q1383" s="190">
        <v>2000</v>
      </c>
      <c r="S1383" s="190" t="s">
        <v>6148</v>
      </c>
      <c r="T1383" s="190" t="s">
        <v>6148</v>
      </c>
      <c r="U1383" s="190" t="s">
        <v>6148</v>
      </c>
      <c r="V1383" s="190" t="s">
        <v>6148</v>
      </c>
      <c r="W1383" s="190" t="s">
        <v>6148</v>
      </c>
    </row>
    <row r="1384" spans="1:23" ht="17.25" customHeight="1" x14ac:dyDescent="0.2">
      <c r="A1384" s="190">
        <v>800487</v>
      </c>
      <c r="B1384" s="190" t="s">
        <v>4144</v>
      </c>
      <c r="C1384" s="190" t="s">
        <v>3926</v>
      </c>
      <c r="D1384" s="190" t="s">
        <v>185</v>
      </c>
      <c r="E1384" s="190" t="s">
        <v>142</v>
      </c>
      <c r="F1384" s="193">
        <v>33980</v>
      </c>
      <c r="G1384" s="190" t="s">
        <v>826</v>
      </c>
      <c r="H1384" s="190" t="s">
        <v>824</v>
      </c>
      <c r="I1384" s="190" t="s">
        <v>58</v>
      </c>
      <c r="Q1384" s="190">
        <v>2000</v>
      </c>
      <c r="S1384" s="190" t="s">
        <v>6148</v>
      </c>
      <c r="T1384" s="190" t="s">
        <v>6148</v>
      </c>
      <c r="U1384" s="190" t="s">
        <v>6148</v>
      </c>
      <c r="V1384" s="190" t="s">
        <v>6148</v>
      </c>
      <c r="W1384" s="190" t="s">
        <v>6148</v>
      </c>
    </row>
    <row r="1385" spans="1:23" ht="17.25" customHeight="1" x14ac:dyDescent="0.2">
      <c r="A1385" s="190">
        <v>804953</v>
      </c>
      <c r="B1385" s="190" t="s">
        <v>4252</v>
      </c>
      <c r="C1385" s="190" t="s">
        <v>5745</v>
      </c>
      <c r="D1385" s="190" t="s">
        <v>1026</v>
      </c>
      <c r="E1385" s="190" t="s">
        <v>142</v>
      </c>
      <c r="F1385" s="193">
        <v>34812</v>
      </c>
      <c r="G1385" s="190" t="s">
        <v>827</v>
      </c>
      <c r="H1385" s="190" t="s">
        <v>824</v>
      </c>
      <c r="I1385" s="190" t="s">
        <v>58</v>
      </c>
      <c r="Q1385" s="190">
        <v>2000</v>
      </c>
      <c r="S1385" s="190" t="s">
        <v>6148</v>
      </c>
      <c r="T1385" s="190" t="s">
        <v>6148</v>
      </c>
      <c r="U1385" s="190" t="s">
        <v>6148</v>
      </c>
      <c r="V1385" s="190" t="s">
        <v>6148</v>
      </c>
      <c r="W1385" s="190" t="s">
        <v>6148</v>
      </c>
    </row>
    <row r="1386" spans="1:23" ht="17.25" customHeight="1" x14ac:dyDescent="0.2">
      <c r="A1386" s="190">
        <v>807833</v>
      </c>
      <c r="B1386" s="190" t="s">
        <v>4483</v>
      </c>
      <c r="C1386" s="190" t="s">
        <v>5806</v>
      </c>
      <c r="D1386" s="190" t="s">
        <v>497</v>
      </c>
      <c r="E1386" s="190" t="s">
        <v>142</v>
      </c>
      <c r="F1386" s="193">
        <v>35431</v>
      </c>
      <c r="G1386" s="190" t="s">
        <v>244</v>
      </c>
      <c r="H1386" s="190" t="s">
        <v>824</v>
      </c>
      <c r="I1386" s="190" t="s">
        <v>58</v>
      </c>
      <c r="Q1386" s="190">
        <v>2000</v>
      </c>
      <c r="S1386" s="190" t="s">
        <v>6148</v>
      </c>
      <c r="T1386" s="190" t="s">
        <v>6148</v>
      </c>
      <c r="U1386" s="190" t="s">
        <v>6148</v>
      </c>
      <c r="V1386" s="190" t="s">
        <v>6148</v>
      </c>
      <c r="W1386" s="190" t="s">
        <v>6148</v>
      </c>
    </row>
    <row r="1387" spans="1:23" ht="17.25" customHeight="1" x14ac:dyDescent="0.2">
      <c r="A1387" s="190">
        <v>805766</v>
      </c>
      <c r="B1387" s="190" t="s">
        <v>4302</v>
      </c>
      <c r="C1387" s="190" t="s">
        <v>125</v>
      </c>
      <c r="D1387" s="190" t="s">
        <v>212</v>
      </c>
      <c r="E1387" s="190" t="s">
        <v>142</v>
      </c>
      <c r="F1387" s="193">
        <v>35447</v>
      </c>
      <c r="G1387" s="190" t="s">
        <v>244</v>
      </c>
      <c r="H1387" s="190" t="s">
        <v>824</v>
      </c>
      <c r="I1387" s="190" t="s">
        <v>58</v>
      </c>
      <c r="Q1387" s="190">
        <v>2000</v>
      </c>
      <c r="S1387" s="190" t="s">
        <v>6148</v>
      </c>
      <c r="T1387" s="190" t="s">
        <v>6148</v>
      </c>
      <c r="U1387" s="190" t="s">
        <v>6148</v>
      </c>
      <c r="V1387" s="190" t="s">
        <v>6148</v>
      </c>
      <c r="W1387" s="190" t="s">
        <v>6148</v>
      </c>
    </row>
    <row r="1388" spans="1:23" ht="17.25" customHeight="1" x14ac:dyDescent="0.2">
      <c r="A1388" s="190">
        <v>809490</v>
      </c>
      <c r="B1388" s="190" t="s">
        <v>4734</v>
      </c>
      <c r="C1388" s="190" t="s">
        <v>81</v>
      </c>
      <c r="D1388" s="190" t="s">
        <v>186</v>
      </c>
      <c r="E1388" s="190" t="s">
        <v>142</v>
      </c>
      <c r="F1388" s="193">
        <v>35469</v>
      </c>
      <c r="G1388" s="190" t="s">
        <v>249</v>
      </c>
      <c r="H1388" s="190" t="s">
        <v>824</v>
      </c>
      <c r="I1388" s="190" t="s">
        <v>58</v>
      </c>
      <c r="Q1388" s="190">
        <v>2000</v>
      </c>
      <c r="S1388" s="190" t="s">
        <v>6148</v>
      </c>
      <c r="T1388" s="190" t="s">
        <v>6148</v>
      </c>
      <c r="U1388" s="190" t="s">
        <v>6148</v>
      </c>
      <c r="V1388" s="190" t="s">
        <v>6148</v>
      </c>
      <c r="W1388" s="190" t="s">
        <v>6148</v>
      </c>
    </row>
    <row r="1389" spans="1:23" ht="17.25" customHeight="1" x14ac:dyDescent="0.2">
      <c r="A1389" s="190">
        <v>809788</v>
      </c>
      <c r="B1389" s="190" t="s">
        <v>4787</v>
      </c>
      <c r="C1389" s="190" t="s">
        <v>57</v>
      </c>
      <c r="D1389" s="190" t="s">
        <v>5904</v>
      </c>
      <c r="E1389" s="190" t="s">
        <v>142</v>
      </c>
      <c r="F1389" s="193">
        <v>35491</v>
      </c>
      <c r="G1389" s="190" t="s">
        <v>244</v>
      </c>
      <c r="H1389" s="190" t="s">
        <v>824</v>
      </c>
      <c r="I1389" s="190" t="s">
        <v>58</v>
      </c>
      <c r="Q1389" s="190">
        <v>2000</v>
      </c>
      <c r="S1389" s="190" t="s">
        <v>6148</v>
      </c>
      <c r="T1389" s="190" t="s">
        <v>6148</v>
      </c>
      <c r="U1389" s="190" t="s">
        <v>6148</v>
      </c>
      <c r="V1389" s="190" t="s">
        <v>6148</v>
      </c>
      <c r="W1389" s="190" t="s">
        <v>6148</v>
      </c>
    </row>
    <row r="1390" spans="1:23" ht="17.25" customHeight="1" x14ac:dyDescent="0.2">
      <c r="A1390" s="190">
        <v>810401</v>
      </c>
      <c r="B1390" s="190" t="s">
        <v>4928</v>
      </c>
      <c r="C1390" s="190" t="s">
        <v>1024</v>
      </c>
      <c r="D1390" s="190" t="s">
        <v>208</v>
      </c>
      <c r="E1390" s="190" t="s">
        <v>142</v>
      </c>
      <c r="F1390" s="193">
        <v>35544</v>
      </c>
      <c r="G1390" s="190" t="s">
        <v>244</v>
      </c>
      <c r="H1390" s="190" t="s">
        <v>824</v>
      </c>
      <c r="I1390" s="190" t="s">
        <v>58</v>
      </c>
      <c r="Q1390" s="190">
        <v>2000</v>
      </c>
      <c r="S1390" s="190" t="s">
        <v>6148</v>
      </c>
      <c r="T1390" s="190" t="s">
        <v>6148</v>
      </c>
      <c r="U1390" s="190" t="s">
        <v>6148</v>
      </c>
      <c r="V1390" s="190" t="s">
        <v>6148</v>
      </c>
      <c r="W1390" s="190" t="s">
        <v>6148</v>
      </c>
    </row>
    <row r="1391" spans="1:23" ht="17.25" customHeight="1" x14ac:dyDescent="0.2">
      <c r="A1391" s="190">
        <v>810635</v>
      </c>
      <c r="B1391" s="190" t="s">
        <v>4970</v>
      </c>
      <c r="C1391" s="190" t="s">
        <v>5947</v>
      </c>
      <c r="D1391" s="190" t="s">
        <v>1168</v>
      </c>
      <c r="E1391" s="190" t="s">
        <v>142</v>
      </c>
      <c r="F1391" s="193">
        <v>35561</v>
      </c>
      <c r="G1391" s="190" t="s">
        <v>244</v>
      </c>
      <c r="H1391" s="190" t="s">
        <v>824</v>
      </c>
      <c r="I1391" s="190" t="s">
        <v>58</v>
      </c>
      <c r="Q1391" s="190">
        <v>2000</v>
      </c>
      <c r="S1391" s="190" t="s">
        <v>6148</v>
      </c>
      <c r="T1391" s="190" t="s">
        <v>6148</v>
      </c>
      <c r="U1391" s="190" t="s">
        <v>6148</v>
      </c>
      <c r="V1391" s="190" t="s">
        <v>6148</v>
      </c>
      <c r="W1391" s="190" t="s">
        <v>6148</v>
      </c>
    </row>
    <row r="1392" spans="1:23" ht="17.25" customHeight="1" x14ac:dyDescent="0.2">
      <c r="A1392" s="190">
        <v>808063</v>
      </c>
      <c r="B1392" s="190" t="s">
        <v>4512</v>
      </c>
      <c r="C1392" s="190" t="s">
        <v>62</v>
      </c>
      <c r="D1392" s="190" t="s">
        <v>192</v>
      </c>
      <c r="E1392" s="190" t="s">
        <v>142</v>
      </c>
      <c r="F1392" s="193">
        <v>35660</v>
      </c>
      <c r="G1392" s="190" t="s">
        <v>244</v>
      </c>
      <c r="H1392" s="190" t="s">
        <v>824</v>
      </c>
      <c r="I1392" s="190" t="s">
        <v>58</v>
      </c>
      <c r="Q1392" s="190">
        <v>2000</v>
      </c>
      <c r="S1392" s="190" t="s">
        <v>6148</v>
      </c>
      <c r="T1392" s="190" t="s">
        <v>6148</v>
      </c>
      <c r="U1392" s="190" t="s">
        <v>6148</v>
      </c>
      <c r="V1392" s="190" t="s">
        <v>6148</v>
      </c>
      <c r="W1392" s="190" t="s">
        <v>6148</v>
      </c>
    </row>
    <row r="1393" spans="1:23" ht="17.25" customHeight="1" x14ac:dyDescent="0.2">
      <c r="A1393" s="190">
        <v>809978</v>
      </c>
      <c r="B1393" s="190" t="s">
        <v>4823</v>
      </c>
      <c r="C1393" s="190" t="s">
        <v>112</v>
      </c>
      <c r="D1393" s="190" t="s">
        <v>416</v>
      </c>
      <c r="E1393" s="190" t="s">
        <v>142</v>
      </c>
      <c r="F1393" s="193">
        <v>35822</v>
      </c>
      <c r="G1393" s="190" t="s">
        <v>244</v>
      </c>
      <c r="H1393" s="190" t="s">
        <v>824</v>
      </c>
      <c r="I1393" s="190" t="s">
        <v>58</v>
      </c>
      <c r="Q1393" s="190">
        <v>2000</v>
      </c>
      <c r="S1393" s="190" t="s">
        <v>6148</v>
      </c>
      <c r="T1393" s="190" t="s">
        <v>6148</v>
      </c>
      <c r="U1393" s="190" t="s">
        <v>6148</v>
      </c>
      <c r="V1393" s="190" t="s">
        <v>6148</v>
      </c>
      <c r="W1393" s="190" t="s">
        <v>6148</v>
      </c>
    </row>
    <row r="1394" spans="1:23" ht="17.25" customHeight="1" x14ac:dyDescent="0.2">
      <c r="A1394" s="190">
        <v>808048</v>
      </c>
      <c r="B1394" s="190" t="s">
        <v>4510</v>
      </c>
      <c r="C1394" s="190" t="s">
        <v>3288</v>
      </c>
      <c r="D1394" s="190" t="s">
        <v>413</v>
      </c>
      <c r="E1394" s="190" t="s">
        <v>142</v>
      </c>
      <c r="F1394" s="193">
        <v>35867</v>
      </c>
      <c r="G1394" s="190" t="s">
        <v>254</v>
      </c>
      <c r="H1394" s="190" t="s">
        <v>824</v>
      </c>
      <c r="I1394" s="190" t="s">
        <v>58</v>
      </c>
      <c r="Q1394" s="190">
        <v>2000</v>
      </c>
      <c r="S1394" s="190" t="s">
        <v>6148</v>
      </c>
      <c r="T1394" s="190" t="s">
        <v>6148</v>
      </c>
      <c r="U1394" s="190" t="s">
        <v>6148</v>
      </c>
      <c r="V1394" s="190" t="s">
        <v>6148</v>
      </c>
      <c r="W1394" s="190" t="s">
        <v>6148</v>
      </c>
    </row>
    <row r="1395" spans="1:23" ht="17.25" customHeight="1" x14ac:dyDescent="0.2">
      <c r="A1395" s="190">
        <v>807500</v>
      </c>
      <c r="B1395" s="190" t="s">
        <v>4446</v>
      </c>
      <c r="C1395" s="190" t="s">
        <v>5709</v>
      </c>
      <c r="D1395" s="190" t="s">
        <v>352</v>
      </c>
      <c r="E1395" s="190" t="s">
        <v>142</v>
      </c>
      <c r="F1395" s="193">
        <v>35939</v>
      </c>
      <c r="G1395" s="190" t="s">
        <v>922</v>
      </c>
      <c r="H1395" s="190" t="s">
        <v>824</v>
      </c>
      <c r="I1395" s="190" t="s">
        <v>58</v>
      </c>
      <c r="Q1395" s="190">
        <v>2000</v>
      </c>
      <c r="S1395" s="190" t="s">
        <v>6148</v>
      </c>
      <c r="T1395" s="190" t="s">
        <v>6148</v>
      </c>
      <c r="U1395" s="190" t="s">
        <v>6148</v>
      </c>
      <c r="V1395" s="190" t="s">
        <v>6148</v>
      </c>
      <c r="W1395" s="190" t="s">
        <v>6148</v>
      </c>
    </row>
    <row r="1396" spans="1:23" ht="17.25" customHeight="1" x14ac:dyDescent="0.2">
      <c r="A1396" s="190">
        <v>808705</v>
      </c>
      <c r="B1396" s="190" t="s">
        <v>4605</v>
      </c>
      <c r="C1396" s="190" t="s">
        <v>97</v>
      </c>
      <c r="D1396" s="190" t="s">
        <v>357</v>
      </c>
      <c r="E1396" s="190" t="s">
        <v>142</v>
      </c>
      <c r="F1396" s="193">
        <v>36526</v>
      </c>
      <c r="G1396" s="190" t="s">
        <v>244</v>
      </c>
      <c r="H1396" s="190" t="s">
        <v>824</v>
      </c>
      <c r="I1396" s="190" t="s">
        <v>58</v>
      </c>
      <c r="Q1396" s="190">
        <v>2000</v>
      </c>
      <c r="S1396" s="190" t="s">
        <v>6148</v>
      </c>
      <c r="T1396" s="190" t="s">
        <v>6148</v>
      </c>
      <c r="U1396" s="190" t="s">
        <v>6148</v>
      </c>
      <c r="V1396" s="190" t="s">
        <v>6148</v>
      </c>
      <c r="W1396" s="190" t="s">
        <v>6148</v>
      </c>
    </row>
    <row r="1397" spans="1:23" ht="17.25" customHeight="1" x14ac:dyDescent="0.2">
      <c r="A1397" s="190">
        <v>810058</v>
      </c>
      <c r="B1397" s="190" t="s">
        <v>4850</v>
      </c>
      <c r="C1397" s="190" t="s">
        <v>575</v>
      </c>
      <c r="D1397" s="190" t="s">
        <v>424</v>
      </c>
      <c r="E1397" s="190" t="s">
        <v>142</v>
      </c>
      <c r="F1397" s="193">
        <v>36527</v>
      </c>
      <c r="G1397" s="190" t="s">
        <v>244</v>
      </c>
      <c r="H1397" s="190" t="s">
        <v>824</v>
      </c>
      <c r="I1397" s="190" t="s">
        <v>58</v>
      </c>
      <c r="Q1397" s="190">
        <v>2000</v>
      </c>
      <c r="S1397" s="190" t="s">
        <v>6148</v>
      </c>
      <c r="T1397" s="190" t="s">
        <v>6148</v>
      </c>
      <c r="U1397" s="190" t="s">
        <v>6148</v>
      </c>
      <c r="V1397" s="190" t="s">
        <v>6148</v>
      </c>
      <c r="W1397" s="190" t="s">
        <v>6148</v>
      </c>
    </row>
    <row r="1398" spans="1:23" ht="17.25" customHeight="1" x14ac:dyDescent="0.2">
      <c r="A1398" s="190">
        <v>809274</v>
      </c>
      <c r="B1398" s="190" t="s">
        <v>4697</v>
      </c>
      <c r="C1398" s="190" t="s">
        <v>63</v>
      </c>
      <c r="D1398" s="190" t="s">
        <v>793</v>
      </c>
      <c r="E1398" s="190" t="s">
        <v>142</v>
      </c>
      <c r="G1398" s="190" t="s">
        <v>846</v>
      </c>
      <c r="H1398" s="190" t="s">
        <v>824</v>
      </c>
      <c r="I1398" s="190" t="s">
        <v>58</v>
      </c>
      <c r="Q1398" s="190">
        <v>2000</v>
      </c>
      <c r="S1398" s="190" t="s">
        <v>6148</v>
      </c>
      <c r="T1398" s="190" t="s">
        <v>6148</v>
      </c>
      <c r="U1398" s="190" t="s">
        <v>6148</v>
      </c>
      <c r="V1398" s="190" t="s">
        <v>6148</v>
      </c>
      <c r="W1398" s="190" t="s">
        <v>6148</v>
      </c>
    </row>
    <row r="1399" spans="1:23" ht="17.25" customHeight="1" x14ac:dyDescent="0.2">
      <c r="A1399" s="190">
        <v>800199</v>
      </c>
      <c r="B1399" s="190" t="s">
        <v>4137</v>
      </c>
      <c r="C1399" s="190" t="s">
        <v>64</v>
      </c>
      <c r="D1399" s="190" t="s">
        <v>968</v>
      </c>
      <c r="E1399" s="190" t="s">
        <v>142</v>
      </c>
      <c r="F1399" s="193">
        <v>28509</v>
      </c>
      <c r="G1399" s="190" t="s">
        <v>3484</v>
      </c>
      <c r="H1399" s="190" t="s">
        <v>824</v>
      </c>
      <c r="I1399" s="190" t="s">
        <v>58</v>
      </c>
      <c r="Q1399" s="190">
        <v>2000</v>
      </c>
      <c r="S1399" s="190" t="s">
        <v>6148</v>
      </c>
      <c r="T1399" s="190" t="s">
        <v>6148</v>
      </c>
      <c r="V1399" s="190" t="s">
        <v>6148</v>
      </c>
      <c r="W1399" s="190" t="s">
        <v>6148</v>
      </c>
    </row>
    <row r="1400" spans="1:23" ht="17.25" customHeight="1" x14ac:dyDescent="0.2">
      <c r="A1400" s="190">
        <v>811737</v>
      </c>
      <c r="B1400" s="190" t="s">
        <v>5555</v>
      </c>
      <c r="C1400" s="190" t="s">
        <v>67</v>
      </c>
      <c r="D1400" s="190" t="s">
        <v>391</v>
      </c>
      <c r="E1400" s="190" t="s">
        <v>143</v>
      </c>
      <c r="F1400" s="193">
        <v>31619</v>
      </c>
      <c r="G1400" s="190" t="s">
        <v>249</v>
      </c>
      <c r="H1400" s="190" t="s">
        <v>824</v>
      </c>
      <c r="I1400" s="190" t="s">
        <v>58</v>
      </c>
      <c r="Q1400" s="190">
        <v>2000</v>
      </c>
      <c r="S1400" s="190" t="s">
        <v>6148</v>
      </c>
      <c r="U1400" s="190" t="s">
        <v>6148</v>
      </c>
      <c r="V1400" s="190" t="s">
        <v>6148</v>
      </c>
      <c r="W1400" s="190" t="s">
        <v>6148</v>
      </c>
    </row>
    <row r="1401" spans="1:23" ht="17.25" customHeight="1" x14ac:dyDescent="0.2">
      <c r="A1401" s="190">
        <v>807436</v>
      </c>
      <c r="B1401" s="190" t="s">
        <v>4439</v>
      </c>
      <c r="C1401" s="190" t="s">
        <v>5795</v>
      </c>
      <c r="D1401" s="190" t="s">
        <v>5796</v>
      </c>
      <c r="E1401" s="190" t="s">
        <v>143</v>
      </c>
      <c r="F1401" s="193">
        <v>32143</v>
      </c>
      <c r="G1401" s="190" t="s">
        <v>827</v>
      </c>
      <c r="H1401" s="190" t="s">
        <v>824</v>
      </c>
      <c r="I1401" s="190" t="s">
        <v>58</v>
      </c>
      <c r="Q1401" s="190">
        <v>2000</v>
      </c>
      <c r="S1401" s="190" t="s">
        <v>6148</v>
      </c>
      <c r="U1401" s="190" t="s">
        <v>6148</v>
      </c>
      <c r="V1401" s="190" t="s">
        <v>6148</v>
      </c>
      <c r="W1401" s="190" t="s">
        <v>6148</v>
      </c>
    </row>
    <row r="1402" spans="1:23" ht="17.25" customHeight="1" x14ac:dyDescent="0.2">
      <c r="A1402" s="190">
        <v>811734</v>
      </c>
      <c r="B1402" s="190" t="s">
        <v>5553</v>
      </c>
      <c r="C1402" s="190" t="s">
        <v>6126</v>
      </c>
      <c r="D1402" s="190" t="s">
        <v>331</v>
      </c>
      <c r="E1402" s="190" t="s">
        <v>143</v>
      </c>
      <c r="F1402" s="193">
        <v>32358</v>
      </c>
      <c r="G1402" s="190" t="s">
        <v>245</v>
      </c>
      <c r="H1402" s="190" t="s">
        <v>824</v>
      </c>
      <c r="I1402" s="190" t="s">
        <v>58</v>
      </c>
      <c r="Q1402" s="190">
        <v>2000</v>
      </c>
      <c r="S1402" s="190" t="s">
        <v>6148</v>
      </c>
      <c r="U1402" s="190" t="s">
        <v>6148</v>
      </c>
      <c r="V1402" s="190" t="s">
        <v>6148</v>
      </c>
      <c r="W1402" s="190" t="s">
        <v>6148</v>
      </c>
    </row>
    <row r="1403" spans="1:23" ht="17.25" customHeight="1" x14ac:dyDescent="0.2">
      <c r="A1403" s="190">
        <v>811165</v>
      </c>
      <c r="B1403" s="190" t="s">
        <v>5203</v>
      </c>
      <c r="C1403" s="190" t="s">
        <v>108</v>
      </c>
      <c r="D1403" s="190" t="s">
        <v>1255</v>
      </c>
      <c r="E1403" s="190" t="s">
        <v>143</v>
      </c>
      <c r="F1403" s="193">
        <v>32509</v>
      </c>
      <c r="G1403" s="190" t="s">
        <v>244</v>
      </c>
      <c r="H1403" s="190" t="s">
        <v>824</v>
      </c>
      <c r="I1403" s="190" t="s">
        <v>58</v>
      </c>
      <c r="Q1403" s="190">
        <v>2000</v>
      </c>
      <c r="S1403" s="190" t="s">
        <v>6148</v>
      </c>
      <c r="U1403" s="190" t="s">
        <v>6148</v>
      </c>
      <c r="V1403" s="190" t="s">
        <v>6148</v>
      </c>
      <c r="W1403" s="190" t="s">
        <v>6148</v>
      </c>
    </row>
    <row r="1404" spans="1:23" ht="17.25" customHeight="1" x14ac:dyDescent="0.2">
      <c r="A1404" s="190">
        <v>811672</v>
      </c>
      <c r="B1404" s="190" t="s">
        <v>5514</v>
      </c>
      <c r="C1404" s="190" t="s">
        <v>79</v>
      </c>
      <c r="D1404" s="190" t="s">
        <v>190</v>
      </c>
      <c r="E1404" s="190" t="s">
        <v>143</v>
      </c>
      <c r="F1404" s="193">
        <v>32726</v>
      </c>
      <c r="G1404" s="190" t="s">
        <v>249</v>
      </c>
      <c r="H1404" s="190" t="s">
        <v>824</v>
      </c>
      <c r="I1404" s="190" t="s">
        <v>58</v>
      </c>
      <c r="Q1404" s="190">
        <v>2000</v>
      </c>
      <c r="S1404" s="190" t="s">
        <v>6148</v>
      </c>
      <c r="U1404" s="190" t="s">
        <v>6148</v>
      </c>
      <c r="V1404" s="190" t="s">
        <v>6148</v>
      </c>
      <c r="W1404" s="190" t="s">
        <v>6148</v>
      </c>
    </row>
    <row r="1405" spans="1:23" ht="17.25" customHeight="1" x14ac:dyDescent="0.2">
      <c r="A1405" s="190">
        <v>806747</v>
      </c>
      <c r="B1405" s="190" t="s">
        <v>4358</v>
      </c>
      <c r="C1405" s="190" t="s">
        <v>5777</v>
      </c>
      <c r="D1405" s="190" t="s">
        <v>186</v>
      </c>
      <c r="E1405" s="190" t="s">
        <v>143</v>
      </c>
      <c r="F1405" s="193">
        <v>33521</v>
      </c>
      <c r="G1405" s="190" t="s">
        <v>244</v>
      </c>
      <c r="H1405" s="190" t="s">
        <v>824</v>
      </c>
      <c r="I1405" s="190" t="s">
        <v>58</v>
      </c>
      <c r="Q1405" s="190">
        <v>2000</v>
      </c>
      <c r="S1405" s="190" t="s">
        <v>6148</v>
      </c>
      <c r="U1405" s="190" t="s">
        <v>6148</v>
      </c>
      <c r="V1405" s="190" t="s">
        <v>6148</v>
      </c>
      <c r="W1405" s="190" t="s">
        <v>6148</v>
      </c>
    </row>
    <row r="1406" spans="1:23" ht="17.25" customHeight="1" x14ac:dyDescent="0.2">
      <c r="A1406" s="190">
        <v>811111</v>
      </c>
      <c r="B1406" s="190" t="s">
        <v>5166</v>
      </c>
      <c r="C1406" s="190" t="s">
        <v>74</v>
      </c>
      <c r="D1406" s="190" t="s">
        <v>212</v>
      </c>
      <c r="E1406" s="190" t="s">
        <v>143</v>
      </c>
      <c r="F1406" s="193">
        <v>33613</v>
      </c>
      <c r="G1406" s="190" t="s">
        <v>1033</v>
      </c>
      <c r="H1406" s="190" t="s">
        <v>824</v>
      </c>
      <c r="I1406" s="190" t="s">
        <v>58</v>
      </c>
      <c r="Q1406" s="190">
        <v>2000</v>
      </c>
      <c r="S1406" s="190" t="s">
        <v>6148</v>
      </c>
      <c r="U1406" s="190" t="s">
        <v>6148</v>
      </c>
      <c r="V1406" s="190" t="s">
        <v>6148</v>
      </c>
      <c r="W1406" s="190" t="s">
        <v>6148</v>
      </c>
    </row>
    <row r="1407" spans="1:23" ht="17.25" customHeight="1" x14ac:dyDescent="0.2">
      <c r="A1407" s="190">
        <v>808524</v>
      </c>
      <c r="B1407" s="190" t="s">
        <v>4576</v>
      </c>
      <c r="C1407" s="190" t="s">
        <v>66</v>
      </c>
      <c r="D1407" s="190" t="s">
        <v>5836</v>
      </c>
      <c r="E1407" s="190" t="s">
        <v>143</v>
      </c>
      <c r="F1407" s="193">
        <v>34548</v>
      </c>
      <c r="G1407" s="190" t="s">
        <v>981</v>
      </c>
      <c r="H1407" s="190" t="s">
        <v>824</v>
      </c>
      <c r="I1407" s="190" t="s">
        <v>58</v>
      </c>
      <c r="Q1407" s="190">
        <v>2000</v>
      </c>
      <c r="S1407" s="190" t="s">
        <v>6148</v>
      </c>
      <c r="U1407" s="190" t="s">
        <v>6148</v>
      </c>
      <c r="V1407" s="190" t="s">
        <v>6148</v>
      </c>
      <c r="W1407" s="190" t="s">
        <v>6148</v>
      </c>
    </row>
    <row r="1408" spans="1:23" ht="17.25" customHeight="1" x14ac:dyDescent="0.2">
      <c r="A1408" s="190">
        <v>809778</v>
      </c>
      <c r="B1408" s="190" t="s">
        <v>4784</v>
      </c>
      <c r="C1408" s="190" t="s">
        <v>361</v>
      </c>
      <c r="D1408" s="190" t="s">
        <v>366</v>
      </c>
      <c r="E1408" s="190" t="s">
        <v>143</v>
      </c>
      <c r="F1408" s="193">
        <v>36254</v>
      </c>
      <c r="G1408" s="190" t="s">
        <v>244</v>
      </c>
      <c r="H1408" s="190" t="s">
        <v>824</v>
      </c>
      <c r="I1408" s="190" t="s">
        <v>58</v>
      </c>
      <c r="Q1408" s="190">
        <v>2000</v>
      </c>
      <c r="S1408" s="190" t="s">
        <v>6148</v>
      </c>
      <c r="U1408" s="190" t="s">
        <v>6148</v>
      </c>
      <c r="V1408" s="190" t="s">
        <v>6148</v>
      </c>
      <c r="W1408" s="190" t="s">
        <v>6148</v>
      </c>
    </row>
    <row r="1409" spans="1:23" ht="17.25" customHeight="1" x14ac:dyDescent="0.2">
      <c r="A1409" s="190">
        <v>810832</v>
      </c>
      <c r="B1409" s="190" t="s">
        <v>4993</v>
      </c>
      <c r="C1409" s="190" t="s">
        <v>63</v>
      </c>
      <c r="D1409" s="190" t="s">
        <v>1089</v>
      </c>
      <c r="E1409" s="190" t="s">
        <v>142</v>
      </c>
      <c r="F1409" s="193">
        <v>26300</v>
      </c>
      <c r="G1409" s="190" t="s">
        <v>244</v>
      </c>
      <c r="H1409" s="190" t="s">
        <v>824</v>
      </c>
      <c r="I1409" s="190" t="s">
        <v>58</v>
      </c>
      <c r="Q1409" s="190">
        <v>2000</v>
      </c>
      <c r="S1409" s="190" t="s">
        <v>6148</v>
      </c>
      <c r="U1409" s="190" t="s">
        <v>6148</v>
      </c>
      <c r="V1409" s="190" t="s">
        <v>6148</v>
      </c>
      <c r="W1409" s="190" t="s">
        <v>6148</v>
      </c>
    </row>
    <row r="1410" spans="1:23" ht="17.25" customHeight="1" x14ac:dyDescent="0.2">
      <c r="A1410" s="190">
        <v>810112</v>
      </c>
      <c r="B1410" s="190" t="s">
        <v>4860</v>
      </c>
      <c r="C1410" s="190" t="s">
        <v>107</v>
      </c>
      <c r="D1410" s="190" t="s">
        <v>164</v>
      </c>
      <c r="E1410" s="190" t="s">
        <v>142</v>
      </c>
      <c r="F1410" s="193">
        <v>32653</v>
      </c>
      <c r="G1410" s="190" t="s">
        <v>244</v>
      </c>
      <c r="H1410" s="190" t="s">
        <v>824</v>
      </c>
      <c r="I1410" s="190" t="s">
        <v>58</v>
      </c>
      <c r="Q1410" s="190">
        <v>2000</v>
      </c>
      <c r="S1410" s="190" t="s">
        <v>6148</v>
      </c>
      <c r="U1410" s="190" t="s">
        <v>6148</v>
      </c>
      <c r="V1410" s="190" t="s">
        <v>6148</v>
      </c>
      <c r="W1410" s="190" t="s">
        <v>6148</v>
      </c>
    </row>
    <row r="1411" spans="1:23" ht="17.25" customHeight="1" x14ac:dyDescent="0.2">
      <c r="A1411" s="190">
        <v>807738</v>
      </c>
      <c r="B1411" s="190" t="s">
        <v>4472</v>
      </c>
      <c r="C1411" s="190" t="s">
        <v>494</v>
      </c>
      <c r="D1411" s="190" t="s">
        <v>325</v>
      </c>
      <c r="E1411" s="190" t="s">
        <v>142</v>
      </c>
      <c r="F1411" s="193">
        <v>34429</v>
      </c>
      <c r="G1411" s="190" t="s">
        <v>5803</v>
      </c>
      <c r="H1411" s="190" t="s">
        <v>824</v>
      </c>
      <c r="I1411" s="190" t="s">
        <v>58</v>
      </c>
      <c r="Q1411" s="190">
        <v>2000</v>
      </c>
      <c r="S1411" s="190" t="s">
        <v>6148</v>
      </c>
      <c r="U1411" s="190" t="s">
        <v>6148</v>
      </c>
      <c r="V1411" s="190" t="s">
        <v>6148</v>
      </c>
      <c r="W1411" s="190" t="s">
        <v>6148</v>
      </c>
    </row>
    <row r="1412" spans="1:23" ht="17.25" customHeight="1" x14ac:dyDescent="0.2">
      <c r="A1412" s="190">
        <v>811486</v>
      </c>
      <c r="B1412" s="190" t="s">
        <v>5394</v>
      </c>
      <c r="C1412" s="190" t="s">
        <v>932</v>
      </c>
      <c r="D1412" s="190" t="s">
        <v>190</v>
      </c>
      <c r="E1412" s="190" t="s">
        <v>142</v>
      </c>
      <c r="F1412" s="193">
        <v>34548</v>
      </c>
      <c r="G1412" s="190" t="s">
        <v>3570</v>
      </c>
      <c r="H1412" s="190" t="s">
        <v>824</v>
      </c>
      <c r="I1412" s="190" t="s">
        <v>58</v>
      </c>
      <c r="Q1412" s="190">
        <v>2000</v>
      </c>
      <c r="S1412" s="190" t="s">
        <v>6148</v>
      </c>
      <c r="U1412" s="190" t="s">
        <v>6148</v>
      </c>
      <c r="V1412" s="190" t="s">
        <v>6148</v>
      </c>
      <c r="W1412" s="190" t="s">
        <v>6148</v>
      </c>
    </row>
    <row r="1413" spans="1:23" ht="17.25" customHeight="1" x14ac:dyDescent="0.2">
      <c r="A1413" s="190">
        <v>807690</v>
      </c>
      <c r="B1413" s="190" t="s">
        <v>4466</v>
      </c>
      <c r="C1413" s="190" t="s">
        <v>63</v>
      </c>
      <c r="D1413" s="190" t="s">
        <v>3215</v>
      </c>
      <c r="E1413" s="190" t="s">
        <v>142</v>
      </c>
      <c r="F1413" s="193">
        <v>34722</v>
      </c>
      <c r="G1413" s="190" t="s">
        <v>251</v>
      </c>
      <c r="H1413" s="190" t="s">
        <v>824</v>
      </c>
      <c r="I1413" s="190" t="s">
        <v>58</v>
      </c>
      <c r="Q1413" s="190">
        <v>2000</v>
      </c>
      <c r="S1413" s="190" t="s">
        <v>6148</v>
      </c>
      <c r="U1413" s="190" t="s">
        <v>6148</v>
      </c>
      <c r="V1413" s="190" t="s">
        <v>6148</v>
      </c>
      <c r="W1413" s="190" t="s">
        <v>6148</v>
      </c>
    </row>
    <row r="1414" spans="1:23" ht="17.25" customHeight="1" x14ac:dyDescent="0.2">
      <c r="A1414" s="190">
        <v>810280</v>
      </c>
      <c r="B1414" s="190" t="s">
        <v>4905</v>
      </c>
      <c r="C1414" s="190" t="s">
        <v>414</v>
      </c>
      <c r="D1414" s="190" t="s">
        <v>596</v>
      </c>
      <c r="E1414" s="190" t="s">
        <v>142</v>
      </c>
      <c r="F1414" s="193">
        <v>35092</v>
      </c>
      <c r="G1414" s="190" t="s">
        <v>1152</v>
      </c>
      <c r="H1414" s="190" t="s">
        <v>824</v>
      </c>
      <c r="I1414" s="190" t="s">
        <v>58</v>
      </c>
      <c r="Q1414" s="190">
        <v>2000</v>
      </c>
      <c r="S1414" s="190" t="s">
        <v>6148</v>
      </c>
      <c r="U1414" s="190" t="s">
        <v>6148</v>
      </c>
      <c r="V1414" s="190" t="s">
        <v>6148</v>
      </c>
      <c r="W1414" s="190" t="s">
        <v>6148</v>
      </c>
    </row>
    <row r="1415" spans="1:23" ht="17.25" customHeight="1" x14ac:dyDescent="0.2">
      <c r="A1415" s="190">
        <v>811382</v>
      </c>
      <c r="B1415" s="190" t="s">
        <v>5334</v>
      </c>
      <c r="C1415" s="190" t="s">
        <v>573</v>
      </c>
      <c r="D1415" s="190" t="s">
        <v>212</v>
      </c>
      <c r="E1415" s="190" t="s">
        <v>142</v>
      </c>
      <c r="F1415" s="193">
        <v>35540</v>
      </c>
      <c r="G1415" s="190" t="s">
        <v>6054</v>
      </c>
      <c r="H1415" s="190" t="s">
        <v>824</v>
      </c>
      <c r="I1415" s="190" t="s">
        <v>58</v>
      </c>
      <c r="Q1415" s="190">
        <v>2000</v>
      </c>
      <c r="S1415" s="190" t="s">
        <v>6148</v>
      </c>
      <c r="U1415" s="190" t="s">
        <v>6148</v>
      </c>
      <c r="V1415" s="190" t="s">
        <v>6148</v>
      </c>
      <c r="W1415" s="190" t="s">
        <v>6148</v>
      </c>
    </row>
    <row r="1416" spans="1:23" ht="17.25" customHeight="1" x14ac:dyDescent="0.2">
      <c r="A1416" s="190">
        <v>806784</v>
      </c>
      <c r="B1416" s="190" t="s">
        <v>4363</v>
      </c>
      <c r="C1416" s="190" t="s">
        <v>3413</v>
      </c>
      <c r="D1416" s="190" t="s">
        <v>198</v>
      </c>
      <c r="E1416" s="190" t="s">
        <v>142</v>
      </c>
      <c r="F1416" s="193">
        <v>35625</v>
      </c>
      <c r="G1416" s="190" t="s">
        <v>244</v>
      </c>
      <c r="H1416" s="190" t="s">
        <v>824</v>
      </c>
      <c r="I1416" s="190" t="s">
        <v>58</v>
      </c>
      <c r="Q1416" s="190">
        <v>2000</v>
      </c>
      <c r="S1416" s="190" t="s">
        <v>6148</v>
      </c>
      <c r="U1416" s="190" t="s">
        <v>6148</v>
      </c>
      <c r="V1416" s="190" t="s">
        <v>6148</v>
      </c>
      <c r="W1416" s="190" t="s">
        <v>6148</v>
      </c>
    </row>
    <row r="1417" spans="1:23" ht="17.25" customHeight="1" x14ac:dyDescent="0.2">
      <c r="A1417" s="190">
        <v>809548</v>
      </c>
      <c r="B1417" s="190" t="s">
        <v>4744</v>
      </c>
      <c r="C1417" s="190" t="s">
        <v>79</v>
      </c>
      <c r="D1417" s="190" t="s">
        <v>1216</v>
      </c>
      <c r="E1417" s="190" t="s">
        <v>142</v>
      </c>
      <c r="F1417" s="193">
        <v>35796</v>
      </c>
      <c r="G1417" s="190" t="s">
        <v>5889</v>
      </c>
      <c r="H1417" s="190" t="s">
        <v>824</v>
      </c>
      <c r="I1417" s="190" t="s">
        <v>58</v>
      </c>
      <c r="Q1417" s="190">
        <v>2000</v>
      </c>
      <c r="S1417" s="190" t="s">
        <v>6148</v>
      </c>
      <c r="U1417" s="190" t="s">
        <v>6148</v>
      </c>
      <c r="V1417" s="190" t="s">
        <v>6148</v>
      </c>
      <c r="W1417" s="190" t="s">
        <v>6148</v>
      </c>
    </row>
    <row r="1418" spans="1:23" ht="17.25" customHeight="1" x14ac:dyDescent="0.2">
      <c r="A1418" s="190">
        <v>811001</v>
      </c>
      <c r="B1418" s="190" t="s">
        <v>5099</v>
      </c>
      <c r="C1418" s="190" t="s">
        <v>348</v>
      </c>
      <c r="D1418" s="190" t="s">
        <v>1142</v>
      </c>
      <c r="E1418" s="190" t="s">
        <v>142</v>
      </c>
      <c r="F1418" s="193">
        <v>35952</v>
      </c>
      <c r="G1418" s="190" t="s">
        <v>244</v>
      </c>
      <c r="H1418" s="190" t="s">
        <v>824</v>
      </c>
      <c r="I1418" s="190" t="s">
        <v>58</v>
      </c>
      <c r="Q1418" s="190">
        <v>2000</v>
      </c>
      <c r="S1418" s="190" t="s">
        <v>6148</v>
      </c>
      <c r="U1418" s="190" t="s">
        <v>6148</v>
      </c>
      <c r="V1418" s="190" t="s">
        <v>6148</v>
      </c>
      <c r="W1418" s="190" t="s">
        <v>6148</v>
      </c>
    </row>
    <row r="1419" spans="1:23" ht="17.25" customHeight="1" x14ac:dyDescent="0.2">
      <c r="A1419" s="190">
        <v>809178</v>
      </c>
      <c r="B1419" s="190" t="s">
        <v>4680</v>
      </c>
      <c r="C1419" s="190" t="s">
        <v>63</v>
      </c>
      <c r="D1419" s="190" t="s">
        <v>519</v>
      </c>
      <c r="E1419" s="190" t="s">
        <v>142</v>
      </c>
      <c r="F1419" s="193">
        <v>36526</v>
      </c>
      <c r="G1419" s="190" t="s">
        <v>244</v>
      </c>
      <c r="H1419" s="190" t="s">
        <v>824</v>
      </c>
      <c r="I1419" s="190" t="s">
        <v>58</v>
      </c>
      <c r="Q1419" s="190">
        <v>2000</v>
      </c>
      <c r="S1419" s="190" t="s">
        <v>6148</v>
      </c>
      <c r="U1419" s="190" t="s">
        <v>6148</v>
      </c>
      <c r="V1419" s="190" t="s">
        <v>6148</v>
      </c>
      <c r="W1419" s="190" t="s">
        <v>6148</v>
      </c>
    </row>
    <row r="1420" spans="1:23" ht="17.25" customHeight="1" x14ac:dyDescent="0.2">
      <c r="A1420" s="190">
        <v>809891</v>
      </c>
      <c r="B1420" s="190" t="s">
        <v>4806</v>
      </c>
      <c r="C1420" s="190" t="s">
        <v>744</v>
      </c>
      <c r="D1420" s="190" t="s">
        <v>413</v>
      </c>
      <c r="E1420" s="190" t="s">
        <v>142</v>
      </c>
      <c r="H1420" s="190" t="s">
        <v>824</v>
      </c>
      <c r="I1420" s="190" t="s">
        <v>58</v>
      </c>
      <c r="Q1420" s="190">
        <v>2000</v>
      </c>
      <c r="S1420" s="190" t="s">
        <v>6148</v>
      </c>
      <c r="U1420" s="190" t="s">
        <v>6148</v>
      </c>
      <c r="V1420" s="190" t="s">
        <v>6148</v>
      </c>
      <c r="W1420" s="190" t="s">
        <v>6148</v>
      </c>
    </row>
    <row r="1421" spans="1:23" ht="17.25" customHeight="1" x14ac:dyDescent="0.2">
      <c r="A1421" s="190">
        <v>805160</v>
      </c>
      <c r="B1421" s="190" t="s">
        <v>4267</v>
      </c>
      <c r="C1421" s="190" t="s">
        <v>675</v>
      </c>
      <c r="D1421" s="190" t="s">
        <v>162</v>
      </c>
      <c r="E1421" s="190" t="s">
        <v>143</v>
      </c>
      <c r="F1421" s="193">
        <v>35091</v>
      </c>
      <c r="G1421" s="190" t="s">
        <v>827</v>
      </c>
      <c r="H1421" s="190" t="s">
        <v>824</v>
      </c>
      <c r="I1421" s="190" t="s">
        <v>58</v>
      </c>
      <c r="Q1421" s="190">
        <v>2000</v>
      </c>
      <c r="S1421" s="190" t="s">
        <v>6148</v>
      </c>
      <c r="V1421" s="190" t="s">
        <v>6148</v>
      </c>
      <c r="W1421" s="190" t="s">
        <v>6148</v>
      </c>
    </row>
    <row r="1422" spans="1:23" ht="17.25" customHeight="1" x14ac:dyDescent="0.2">
      <c r="A1422" s="190">
        <v>811364</v>
      </c>
      <c r="B1422" s="190" t="s">
        <v>5321</v>
      </c>
      <c r="C1422" s="190" t="s">
        <v>495</v>
      </c>
      <c r="D1422" s="190" t="s">
        <v>535</v>
      </c>
      <c r="E1422" s="190" t="s">
        <v>143</v>
      </c>
      <c r="F1422" s="193">
        <v>29223</v>
      </c>
      <c r="G1422" s="190" t="s">
        <v>244</v>
      </c>
      <c r="H1422" s="190" t="s">
        <v>824</v>
      </c>
      <c r="I1422" s="190" t="s">
        <v>58</v>
      </c>
      <c r="Q1422" s="190">
        <v>2000</v>
      </c>
      <c r="T1422" s="190" t="s">
        <v>6148</v>
      </c>
      <c r="U1422" s="190" t="s">
        <v>6148</v>
      </c>
      <c r="V1422" s="190" t="s">
        <v>6148</v>
      </c>
      <c r="W1422" s="190" t="s">
        <v>6148</v>
      </c>
    </row>
    <row r="1423" spans="1:23" ht="17.25" customHeight="1" x14ac:dyDescent="0.2">
      <c r="A1423" s="190">
        <v>811366</v>
      </c>
      <c r="B1423" s="190" t="s">
        <v>5322</v>
      </c>
      <c r="C1423" s="190" t="s">
        <v>63</v>
      </c>
      <c r="D1423" s="190" t="s">
        <v>6046</v>
      </c>
      <c r="E1423" s="190" t="s">
        <v>143</v>
      </c>
      <c r="F1423" s="193">
        <v>29806</v>
      </c>
      <c r="G1423" s="190" t="s">
        <v>827</v>
      </c>
      <c r="H1423" s="190" t="s">
        <v>824</v>
      </c>
      <c r="I1423" s="190" t="s">
        <v>58</v>
      </c>
      <c r="Q1423" s="190">
        <v>2000</v>
      </c>
      <c r="T1423" s="190" t="s">
        <v>6148</v>
      </c>
      <c r="U1423" s="190" t="s">
        <v>6148</v>
      </c>
      <c r="V1423" s="190" t="s">
        <v>6148</v>
      </c>
      <c r="W1423" s="190" t="s">
        <v>6148</v>
      </c>
    </row>
    <row r="1424" spans="1:23" ht="17.25" customHeight="1" x14ac:dyDescent="0.2">
      <c r="A1424" s="190">
        <v>806945</v>
      </c>
      <c r="B1424" s="190" t="s">
        <v>4383</v>
      </c>
      <c r="C1424" s="190" t="s">
        <v>523</v>
      </c>
      <c r="D1424" s="190" t="s">
        <v>601</v>
      </c>
      <c r="E1424" s="190" t="s">
        <v>143</v>
      </c>
      <c r="F1424" s="193">
        <v>31432</v>
      </c>
      <c r="G1424" s="190" t="s">
        <v>3322</v>
      </c>
      <c r="H1424" s="190" t="s">
        <v>824</v>
      </c>
      <c r="I1424" s="190" t="s">
        <v>58</v>
      </c>
      <c r="Q1424" s="190">
        <v>2000</v>
      </c>
      <c r="T1424" s="190" t="s">
        <v>6148</v>
      </c>
      <c r="U1424" s="190" t="s">
        <v>6148</v>
      </c>
      <c r="V1424" s="190" t="s">
        <v>6148</v>
      </c>
      <c r="W1424" s="190" t="s">
        <v>6148</v>
      </c>
    </row>
    <row r="1425" spans="1:23" ht="17.25" customHeight="1" x14ac:dyDescent="0.2">
      <c r="A1425" s="190">
        <v>811045</v>
      </c>
      <c r="B1425" s="190" t="s">
        <v>5128</v>
      </c>
      <c r="C1425" s="190" t="s">
        <v>6000</v>
      </c>
      <c r="D1425" s="190" t="s">
        <v>216</v>
      </c>
      <c r="E1425" s="190" t="s">
        <v>143</v>
      </c>
      <c r="F1425" s="193">
        <v>34242</v>
      </c>
      <c r="G1425" s="190" t="s">
        <v>829</v>
      </c>
      <c r="H1425" s="190" t="s">
        <v>824</v>
      </c>
      <c r="I1425" s="190" t="s">
        <v>58</v>
      </c>
      <c r="Q1425" s="190">
        <v>2000</v>
      </c>
      <c r="T1425" s="190" t="s">
        <v>6148</v>
      </c>
      <c r="U1425" s="190" t="s">
        <v>6148</v>
      </c>
      <c r="V1425" s="190" t="s">
        <v>6148</v>
      </c>
      <c r="W1425" s="190" t="s">
        <v>6148</v>
      </c>
    </row>
    <row r="1426" spans="1:23" ht="17.25" customHeight="1" x14ac:dyDescent="0.2">
      <c r="A1426" s="190">
        <v>811636</v>
      </c>
      <c r="B1426" s="190" t="s">
        <v>5489</v>
      </c>
      <c r="C1426" s="190" t="s">
        <v>103</v>
      </c>
      <c r="D1426" s="190" t="s">
        <v>665</v>
      </c>
      <c r="E1426" s="190" t="s">
        <v>143</v>
      </c>
      <c r="F1426" s="193">
        <v>34700</v>
      </c>
      <c r="G1426" s="190" t="s">
        <v>246</v>
      </c>
      <c r="H1426" s="190" t="s">
        <v>825</v>
      </c>
      <c r="I1426" s="190" t="s">
        <v>58</v>
      </c>
      <c r="Q1426" s="190">
        <v>2000</v>
      </c>
      <c r="T1426" s="190" t="s">
        <v>6148</v>
      </c>
      <c r="U1426" s="190" t="s">
        <v>6148</v>
      </c>
      <c r="V1426" s="190" t="s">
        <v>6148</v>
      </c>
      <c r="W1426" s="190" t="s">
        <v>6148</v>
      </c>
    </row>
    <row r="1427" spans="1:23" ht="17.25" customHeight="1" x14ac:dyDescent="0.2">
      <c r="A1427" s="190">
        <v>810937</v>
      </c>
      <c r="B1427" s="190" t="s">
        <v>5055</v>
      </c>
      <c r="C1427" s="190" t="s">
        <v>79</v>
      </c>
      <c r="D1427" s="190" t="s">
        <v>493</v>
      </c>
      <c r="E1427" s="190" t="s">
        <v>143</v>
      </c>
      <c r="F1427" s="193">
        <v>34817</v>
      </c>
      <c r="G1427" s="190" t="s">
        <v>1074</v>
      </c>
      <c r="H1427" s="190" t="s">
        <v>824</v>
      </c>
      <c r="I1427" s="190" t="s">
        <v>58</v>
      </c>
      <c r="Q1427" s="190">
        <v>2000</v>
      </c>
      <c r="T1427" s="190" t="s">
        <v>6148</v>
      </c>
      <c r="U1427" s="190" t="s">
        <v>6148</v>
      </c>
      <c r="V1427" s="190" t="s">
        <v>6148</v>
      </c>
      <c r="W1427" s="190" t="s">
        <v>6148</v>
      </c>
    </row>
    <row r="1428" spans="1:23" ht="17.25" customHeight="1" x14ac:dyDescent="0.2">
      <c r="A1428" s="190">
        <v>810414</v>
      </c>
      <c r="B1428" s="190" t="s">
        <v>4931</v>
      </c>
      <c r="C1428" s="190" t="s">
        <v>61</v>
      </c>
      <c r="D1428" s="190" t="s">
        <v>651</v>
      </c>
      <c r="E1428" s="190" t="s">
        <v>143</v>
      </c>
      <c r="F1428" s="193">
        <v>35431</v>
      </c>
      <c r="G1428" s="190" t="s">
        <v>244</v>
      </c>
      <c r="H1428" s="190" t="s">
        <v>824</v>
      </c>
      <c r="I1428" s="190" t="s">
        <v>58</v>
      </c>
      <c r="Q1428" s="190">
        <v>2000</v>
      </c>
      <c r="T1428" s="190" t="s">
        <v>6148</v>
      </c>
      <c r="U1428" s="190" t="s">
        <v>6148</v>
      </c>
      <c r="V1428" s="190" t="s">
        <v>6148</v>
      </c>
      <c r="W1428" s="190" t="s">
        <v>6148</v>
      </c>
    </row>
    <row r="1429" spans="1:23" ht="17.25" customHeight="1" x14ac:dyDescent="0.2">
      <c r="A1429" s="190">
        <v>807291</v>
      </c>
      <c r="B1429" s="190" t="s">
        <v>4422</v>
      </c>
      <c r="C1429" s="190" t="s">
        <v>5673</v>
      </c>
      <c r="D1429" s="190" t="s">
        <v>3374</v>
      </c>
      <c r="E1429" s="190" t="s">
        <v>143</v>
      </c>
      <c r="G1429" s="190" t="s">
        <v>5684</v>
      </c>
      <c r="H1429" s="190" t="s">
        <v>825</v>
      </c>
      <c r="I1429" s="190" t="s">
        <v>58</v>
      </c>
      <c r="Q1429" s="190">
        <v>2000</v>
      </c>
      <c r="T1429" s="190" t="s">
        <v>6148</v>
      </c>
      <c r="U1429" s="190" t="s">
        <v>6148</v>
      </c>
      <c r="V1429" s="190" t="s">
        <v>6148</v>
      </c>
      <c r="W1429" s="190" t="s">
        <v>6148</v>
      </c>
    </row>
    <row r="1430" spans="1:23" ht="17.25" customHeight="1" x14ac:dyDescent="0.2">
      <c r="A1430" s="190">
        <v>806814</v>
      </c>
      <c r="B1430" s="190" t="s">
        <v>4367</v>
      </c>
      <c r="C1430" s="190" t="s">
        <v>1023</v>
      </c>
      <c r="D1430" s="190" t="s">
        <v>169</v>
      </c>
      <c r="E1430" s="190" t="s">
        <v>142</v>
      </c>
      <c r="F1430" s="193">
        <v>28000</v>
      </c>
      <c r="G1430" s="190" t="s">
        <v>244</v>
      </c>
      <c r="H1430" s="190" t="s">
        <v>824</v>
      </c>
      <c r="I1430" s="190" t="s">
        <v>58</v>
      </c>
      <c r="Q1430" s="190">
        <v>2000</v>
      </c>
      <c r="T1430" s="190" t="s">
        <v>6148</v>
      </c>
      <c r="U1430" s="190" t="s">
        <v>6148</v>
      </c>
      <c r="V1430" s="190" t="s">
        <v>6148</v>
      </c>
      <c r="W1430" s="190" t="s">
        <v>6148</v>
      </c>
    </row>
    <row r="1431" spans="1:23" ht="17.25" customHeight="1" x14ac:dyDescent="0.2">
      <c r="A1431" s="190">
        <v>810293</v>
      </c>
      <c r="B1431" s="190" t="s">
        <v>4908</v>
      </c>
      <c r="C1431" s="190" t="s">
        <v>595</v>
      </c>
      <c r="D1431" s="190" t="s">
        <v>5642</v>
      </c>
      <c r="E1431" s="190" t="s">
        <v>142</v>
      </c>
      <c r="F1431" s="193">
        <v>28164</v>
      </c>
      <c r="G1431" s="190" t="s">
        <v>827</v>
      </c>
      <c r="H1431" s="190" t="s">
        <v>825</v>
      </c>
      <c r="I1431" s="190" t="s">
        <v>58</v>
      </c>
      <c r="Q1431" s="190">
        <v>2000</v>
      </c>
      <c r="T1431" s="190" t="s">
        <v>6148</v>
      </c>
      <c r="U1431" s="190" t="s">
        <v>6148</v>
      </c>
      <c r="V1431" s="190" t="s">
        <v>6148</v>
      </c>
      <c r="W1431" s="190" t="s">
        <v>6148</v>
      </c>
    </row>
    <row r="1432" spans="1:23" ht="17.25" customHeight="1" x14ac:dyDescent="0.2">
      <c r="A1432" s="190">
        <v>811316</v>
      </c>
      <c r="B1432" s="190" t="s">
        <v>4443</v>
      </c>
      <c r="C1432" s="190" t="s">
        <v>6039</v>
      </c>
      <c r="D1432" s="190" t="s">
        <v>3681</v>
      </c>
      <c r="E1432" s="190" t="s">
        <v>142</v>
      </c>
      <c r="F1432" s="193">
        <v>29221</v>
      </c>
      <c r="G1432" s="190" t="s">
        <v>244</v>
      </c>
      <c r="H1432" s="190" t="s">
        <v>824</v>
      </c>
      <c r="I1432" s="190" t="s">
        <v>58</v>
      </c>
      <c r="Q1432" s="190">
        <v>2000</v>
      </c>
      <c r="T1432" s="190" t="s">
        <v>6148</v>
      </c>
      <c r="U1432" s="190" t="s">
        <v>6148</v>
      </c>
      <c r="V1432" s="190" t="s">
        <v>6148</v>
      </c>
      <c r="W1432" s="190" t="s">
        <v>6148</v>
      </c>
    </row>
    <row r="1433" spans="1:23" ht="17.25" customHeight="1" x14ac:dyDescent="0.2">
      <c r="A1433" s="190">
        <v>811533</v>
      </c>
      <c r="B1433" s="190" t="s">
        <v>5423</v>
      </c>
      <c r="C1433" s="190" t="s">
        <v>467</v>
      </c>
      <c r="D1433" s="190" t="s">
        <v>1325</v>
      </c>
      <c r="E1433" s="190" t="s">
        <v>142</v>
      </c>
      <c r="F1433" s="193">
        <v>29587</v>
      </c>
      <c r="G1433" s="190" t="s">
        <v>249</v>
      </c>
      <c r="H1433" s="190" t="s">
        <v>824</v>
      </c>
      <c r="I1433" s="190" t="s">
        <v>58</v>
      </c>
      <c r="Q1433" s="190">
        <v>2000</v>
      </c>
      <c r="T1433" s="190" t="s">
        <v>6148</v>
      </c>
      <c r="U1433" s="190" t="s">
        <v>6148</v>
      </c>
      <c r="V1433" s="190" t="s">
        <v>6148</v>
      </c>
      <c r="W1433" s="190" t="s">
        <v>6148</v>
      </c>
    </row>
    <row r="1434" spans="1:23" ht="17.25" customHeight="1" x14ac:dyDescent="0.2">
      <c r="A1434" s="190">
        <v>809510</v>
      </c>
      <c r="B1434" s="190" t="s">
        <v>4740</v>
      </c>
      <c r="C1434" s="190" t="s">
        <v>5886</v>
      </c>
      <c r="D1434" s="190" t="s">
        <v>198</v>
      </c>
      <c r="E1434" s="190" t="s">
        <v>142</v>
      </c>
      <c r="F1434" s="193">
        <v>30629</v>
      </c>
      <c r="H1434" s="190" t="s">
        <v>824</v>
      </c>
      <c r="I1434" s="190" t="s">
        <v>58</v>
      </c>
      <c r="Q1434" s="190">
        <v>2000</v>
      </c>
      <c r="T1434" s="190" t="s">
        <v>6148</v>
      </c>
      <c r="U1434" s="190" t="s">
        <v>6148</v>
      </c>
      <c r="V1434" s="190" t="s">
        <v>6148</v>
      </c>
      <c r="W1434" s="190" t="s">
        <v>6148</v>
      </c>
    </row>
    <row r="1435" spans="1:23" ht="17.25" customHeight="1" x14ac:dyDescent="0.2">
      <c r="A1435" s="190">
        <v>811531</v>
      </c>
      <c r="B1435" s="190" t="s">
        <v>5422</v>
      </c>
      <c r="C1435" s="190" t="s">
        <v>72</v>
      </c>
      <c r="D1435" s="190" t="s">
        <v>208</v>
      </c>
      <c r="E1435" s="190" t="s">
        <v>142</v>
      </c>
      <c r="F1435" s="193">
        <v>32874</v>
      </c>
      <c r="G1435" s="190" t="s">
        <v>244</v>
      </c>
      <c r="H1435" s="190" t="s">
        <v>824</v>
      </c>
      <c r="I1435" s="190" t="s">
        <v>58</v>
      </c>
      <c r="Q1435" s="190">
        <v>2000</v>
      </c>
      <c r="T1435" s="190" t="s">
        <v>6148</v>
      </c>
      <c r="U1435" s="190" t="s">
        <v>6148</v>
      </c>
      <c r="V1435" s="190" t="s">
        <v>6148</v>
      </c>
      <c r="W1435" s="190" t="s">
        <v>6148</v>
      </c>
    </row>
    <row r="1436" spans="1:23" ht="17.25" customHeight="1" x14ac:dyDescent="0.2">
      <c r="A1436" s="190">
        <v>805050</v>
      </c>
      <c r="B1436" s="190" t="s">
        <v>4261</v>
      </c>
      <c r="C1436" s="190" t="s">
        <v>63</v>
      </c>
      <c r="D1436" s="190" t="s">
        <v>423</v>
      </c>
      <c r="E1436" s="190" t="s">
        <v>142</v>
      </c>
      <c r="F1436" s="193">
        <v>34098</v>
      </c>
      <c r="G1436" s="190" t="s">
        <v>244</v>
      </c>
      <c r="H1436" s="190" t="s">
        <v>824</v>
      </c>
      <c r="I1436" s="190" t="s">
        <v>58</v>
      </c>
      <c r="Q1436" s="190">
        <v>2000</v>
      </c>
      <c r="T1436" s="190" t="s">
        <v>6148</v>
      </c>
      <c r="U1436" s="190" t="s">
        <v>6148</v>
      </c>
      <c r="V1436" s="190" t="s">
        <v>6148</v>
      </c>
      <c r="W1436" s="190" t="s">
        <v>6148</v>
      </c>
    </row>
    <row r="1437" spans="1:23" ht="17.25" customHeight="1" x14ac:dyDescent="0.2">
      <c r="A1437" s="190">
        <v>811326</v>
      </c>
      <c r="B1437" s="190" t="s">
        <v>5296</v>
      </c>
      <c r="C1437" s="190" t="s">
        <v>905</v>
      </c>
      <c r="D1437" s="190" t="s">
        <v>451</v>
      </c>
      <c r="E1437" s="190" t="s">
        <v>142</v>
      </c>
      <c r="F1437" s="193">
        <v>34926</v>
      </c>
      <c r="G1437" s="190" t="s">
        <v>244</v>
      </c>
      <c r="H1437" s="190" t="s">
        <v>824</v>
      </c>
      <c r="I1437" s="190" t="s">
        <v>58</v>
      </c>
      <c r="Q1437" s="190">
        <v>2000</v>
      </c>
      <c r="T1437" s="190" t="s">
        <v>6148</v>
      </c>
      <c r="U1437" s="190" t="s">
        <v>6148</v>
      </c>
      <c r="V1437" s="190" t="s">
        <v>6148</v>
      </c>
      <c r="W1437" s="190" t="s">
        <v>6148</v>
      </c>
    </row>
    <row r="1438" spans="1:23" ht="17.25" customHeight="1" x14ac:dyDescent="0.2">
      <c r="A1438" s="190">
        <v>806052</v>
      </c>
      <c r="B1438" s="190" t="s">
        <v>4320</v>
      </c>
      <c r="C1438" s="190" t="s">
        <v>3794</v>
      </c>
      <c r="D1438" s="190" t="s">
        <v>168</v>
      </c>
      <c r="E1438" s="190" t="s">
        <v>142</v>
      </c>
      <c r="F1438" s="193">
        <v>35065</v>
      </c>
      <c r="G1438" s="190" t="s">
        <v>5656</v>
      </c>
      <c r="H1438" s="190" t="s">
        <v>824</v>
      </c>
      <c r="I1438" s="190" t="s">
        <v>58</v>
      </c>
      <c r="Q1438" s="190">
        <v>2000</v>
      </c>
      <c r="T1438" s="190" t="s">
        <v>6148</v>
      </c>
      <c r="U1438" s="190" t="s">
        <v>6148</v>
      </c>
      <c r="V1438" s="190" t="s">
        <v>6148</v>
      </c>
      <c r="W1438" s="190" t="s">
        <v>6148</v>
      </c>
    </row>
    <row r="1439" spans="1:23" ht="17.25" customHeight="1" x14ac:dyDescent="0.2">
      <c r="A1439" s="190">
        <v>811268</v>
      </c>
      <c r="B1439" s="190" t="s">
        <v>5264</v>
      </c>
      <c r="C1439" s="190" t="s">
        <v>5629</v>
      </c>
      <c r="D1439" s="190" t="s">
        <v>184</v>
      </c>
      <c r="E1439" s="190" t="s">
        <v>142</v>
      </c>
      <c r="F1439" s="193">
        <v>35431</v>
      </c>
      <c r="G1439" s="190" t="s">
        <v>244</v>
      </c>
      <c r="H1439" s="190" t="s">
        <v>824</v>
      </c>
      <c r="I1439" s="190" t="s">
        <v>58</v>
      </c>
      <c r="Q1439" s="190">
        <v>2000</v>
      </c>
      <c r="T1439" s="190" t="s">
        <v>6148</v>
      </c>
      <c r="U1439" s="190" t="s">
        <v>6148</v>
      </c>
      <c r="V1439" s="190" t="s">
        <v>6148</v>
      </c>
      <c r="W1439" s="190" t="s">
        <v>6148</v>
      </c>
    </row>
    <row r="1440" spans="1:23" ht="17.25" customHeight="1" x14ac:dyDescent="0.2">
      <c r="A1440" s="190">
        <v>808219</v>
      </c>
      <c r="B1440" s="190" t="s">
        <v>4527</v>
      </c>
      <c r="C1440" s="190" t="s">
        <v>68</v>
      </c>
      <c r="D1440" s="190" t="s">
        <v>182</v>
      </c>
      <c r="E1440" s="190" t="s">
        <v>142</v>
      </c>
      <c r="F1440" s="193">
        <v>35438</v>
      </c>
      <c r="G1440" s="190" t="s">
        <v>244</v>
      </c>
      <c r="H1440" s="190" t="s">
        <v>824</v>
      </c>
      <c r="I1440" s="190" t="s">
        <v>58</v>
      </c>
      <c r="Q1440" s="190">
        <v>2000</v>
      </c>
      <c r="T1440" s="190" t="s">
        <v>6148</v>
      </c>
      <c r="U1440" s="190" t="s">
        <v>6148</v>
      </c>
      <c r="V1440" s="190" t="s">
        <v>6148</v>
      </c>
      <c r="W1440" s="190" t="s">
        <v>6148</v>
      </c>
    </row>
    <row r="1441" spans="1:23" ht="17.25" customHeight="1" x14ac:dyDescent="0.2">
      <c r="A1441" s="190">
        <v>808570</v>
      </c>
      <c r="B1441" s="190" t="s">
        <v>4584</v>
      </c>
      <c r="C1441" s="190" t="s">
        <v>344</v>
      </c>
      <c r="D1441" s="190" t="s">
        <v>167</v>
      </c>
      <c r="E1441" s="190" t="s">
        <v>142</v>
      </c>
      <c r="F1441" s="193">
        <v>35552</v>
      </c>
      <c r="G1441" s="190" t="s">
        <v>922</v>
      </c>
      <c r="H1441" s="190" t="s">
        <v>824</v>
      </c>
      <c r="I1441" s="190" t="s">
        <v>58</v>
      </c>
      <c r="Q1441" s="190">
        <v>2000</v>
      </c>
      <c r="T1441" s="190" t="s">
        <v>6148</v>
      </c>
      <c r="U1441" s="190" t="s">
        <v>6148</v>
      </c>
      <c r="V1441" s="190" t="s">
        <v>6148</v>
      </c>
      <c r="W1441" s="190" t="s">
        <v>6148</v>
      </c>
    </row>
    <row r="1442" spans="1:23" ht="17.25" customHeight="1" x14ac:dyDescent="0.2">
      <c r="A1442" s="190">
        <v>811753</v>
      </c>
      <c r="B1442" s="190" t="s">
        <v>5563</v>
      </c>
      <c r="C1442" s="190" t="s">
        <v>537</v>
      </c>
      <c r="D1442" s="190" t="s">
        <v>1163</v>
      </c>
      <c r="E1442" s="190" t="s">
        <v>142</v>
      </c>
      <c r="F1442" s="193">
        <v>35673</v>
      </c>
      <c r="G1442" s="190" t="s">
        <v>244</v>
      </c>
      <c r="H1442" s="190" t="s">
        <v>824</v>
      </c>
      <c r="I1442" s="190" t="s">
        <v>58</v>
      </c>
      <c r="Q1442" s="190">
        <v>2000</v>
      </c>
      <c r="T1442" s="190" t="s">
        <v>6148</v>
      </c>
      <c r="U1442" s="190" t="s">
        <v>6148</v>
      </c>
      <c r="V1442" s="190" t="s">
        <v>6148</v>
      </c>
      <c r="W1442" s="190" t="s">
        <v>6148</v>
      </c>
    </row>
    <row r="1443" spans="1:23" ht="17.25" customHeight="1" x14ac:dyDescent="0.2">
      <c r="A1443" s="190">
        <v>811951</v>
      </c>
      <c r="B1443" s="190" t="s">
        <v>1408</v>
      </c>
      <c r="C1443" s="190" t="s">
        <v>97</v>
      </c>
      <c r="D1443" s="190" t="s">
        <v>3194</v>
      </c>
      <c r="E1443" s="190" t="s">
        <v>142</v>
      </c>
      <c r="F1443" s="193">
        <v>35936</v>
      </c>
      <c r="G1443" s="190" t="s">
        <v>3195</v>
      </c>
      <c r="H1443" s="190" t="s">
        <v>824</v>
      </c>
      <c r="I1443" s="190" t="s">
        <v>58</v>
      </c>
      <c r="Q1443" s="190">
        <v>2000</v>
      </c>
      <c r="T1443" s="190" t="s">
        <v>6148</v>
      </c>
      <c r="U1443" s="190" t="s">
        <v>6148</v>
      </c>
      <c r="V1443" s="190" t="s">
        <v>6148</v>
      </c>
      <c r="W1443" s="190" t="s">
        <v>6148</v>
      </c>
    </row>
    <row r="1444" spans="1:23" ht="17.25" customHeight="1" x14ac:dyDescent="0.2">
      <c r="A1444" s="190">
        <v>809738</v>
      </c>
      <c r="B1444" s="190" t="s">
        <v>4779</v>
      </c>
      <c r="C1444" s="190" t="s">
        <v>95</v>
      </c>
      <c r="D1444" s="190" t="s">
        <v>178</v>
      </c>
      <c r="E1444" s="190" t="s">
        <v>142</v>
      </c>
      <c r="F1444" s="193">
        <v>35976</v>
      </c>
      <c r="G1444" s="190" t="s">
        <v>841</v>
      </c>
      <c r="H1444" s="190" t="s">
        <v>824</v>
      </c>
      <c r="I1444" s="190" t="s">
        <v>58</v>
      </c>
      <c r="Q1444" s="190">
        <v>2000</v>
      </c>
      <c r="T1444" s="190" t="s">
        <v>6148</v>
      </c>
      <c r="U1444" s="190" t="s">
        <v>6148</v>
      </c>
      <c r="V1444" s="190" t="s">
        <v>6148</v>
      </c>
      <c r="W1444" s="190" t="s">
        <v>6148</v>
      </c>
    </row>
    <row r="1445" spans="1:23" ht="17.25" customHeight="1" x14ac:dyDescent="0.2">
      <c r="A1445" s="190">
        <v>811084</v>
      </c>
      <c r="B1445" s="190" t="s">
        <v>5150</v>
      </c>
      <c r="C1445" s="190" t="s">
        <v>3449</v>
      </c>
      <c r="D1445" s="190" t="s">
        <v>163</v>
      </c>
      <c r="E1445" s="190" t="s">
        <v>142</v>
      </c>
      <c r="F1445" s="193">
        <v>36072</v>
      </c>
      <c r="G1445" s="190" t="s">
        <v>3710</v>
      </c>
      <c r="H1445" s="190" t="s">
        <v>824</v>
      </c>
      <c r="I1445" s="190" t="s">
        <v>58</v>
      </c>
      <c r="Q1445" s="190">
        <v>2000</v>
      </c>
      <c r="T1445" s="190" t="s">
        <v>6148</v>
      </c>
      <c r="U1445" s="190" t="s">
        <v>6148</v>
      </c>
      <c r="V1445" s="190" t="s">
        <v>6148</v>
      </c>
      <c r="W1445" s="190" t="s">
        <v>6148</v>
      </c>
    </row>
    <row r="1446" spans="1:23" ht="17.25" customHeight="1" x14ac:dyDescent="0.2">
      <c r="A1446" s="190">
        <v>811315</v>
      </c>
      <c r="B1446" s="190" t="s">
        <v>1921</v>
      </c>
      <c r="C1446" s="190" t="s">
        <v>409</v>
      </c>
      <c r="D1446" s="190" t="s">
        <v>4027</v>
      </c>
      <c r="E1446" s="190" t="s">
        <v>142</v>
      </c>
      <c r="F1446" s="193">
        <v>36141</v>
      </c>
      <c r="G1446" s="190" t="s">
        <v>1045</v>
      </c>
      <c r="H1446" s="190" t="s">
        <v>824</v>
      </c>
      <c r="I1446" s="190" t="s">
        <v>58</v>
      </c>
      <c r="Q1446" s="190">
        <v>2000</v>
      </c>
      <c r="T1446" s="190" t="s">
        <v>6148</v>
      </c>
      <c r="U1446" s="190" t="s">
        <v>6148</v>
      </c>
      <c r="V1446" s="190" t="s">
        <v>6148</v>
      </c>
      <c r="W1446" s="190" t="s">
        <v>6148</v>
      </c>
    </row>
    <row r="1447" spans="1:23" ht="17.25" customHeight="1" x14ac:dyDescent="0.2">
      <c r="A1447" s="190">
        <v>811513</v>
      </c>
      <c r="B1447" s="190" t="s">
        <v>5410</v>
      </c>
      <c r="C1447" s="190" t="s">
        <v>308</v>
      </c>
      <c r="D1447" s="190" t="s">
        <v>1015</v>
      </c>
      <c r="E1447" s="190" t="s">
        <v>142</v>
      </c>
      <c r="G1447" s="190" t="s">
        <v>244</v>
      </c>
      <c r="H1447" s="190" t="s">
        <v>824</v>
      </c>
      <c r="I1447" s="190" t="s">
        <v>58</v>
      </c>
      <c r="Q1447" s="190">
        <v>2000</v>
      </c>
      <c r="T1447" s="190" t="s">
        <v>6148</v>
      </c>
      <c r="U1447" s="190" t="s">
        <v>6148</v>
      </c>
      <c r="V1447" s="190" t="s">
        <v>6148</v>
      </c>
      <c r="W1447" s="190" t="s">
        <v>6148</v>
      </c>
    </row>
    <row r="1448" spans="1:23" ht="17.25" customHeight="1" x14ac:dyDescent="0.2">
      <c r="A1448" s="190">
        <v>803372</v>
      </c>
      <c r="B1448" s="190" t="s">
        <v>4201</v>
      </c>
      <c r="C1448" s="190" t="s">
        <v>384</v>
      </c>
      <c r="D1448" s="190" t="s">
        <v>1123</v>
      </c>
      <c r="E1448" s="190" t="s">
        <v>142</v>
      </c>
      <c r="H1448" s="190" t="s">
        <v>824</v>
      </c>
      <c r="I1448" s="190" t="s">
        <v>58</v>
      </c>
      <c r="Q1448" s="190">
        <v>2000</v>
      </c>
      <c r="T1448" s="190" t="s">
        <v>6148</v>
      </c>
      <c r="U1448" s="190" t="s">
        <v>6148</v>
      </c>
      <c r="V1448" s="190" t="s">
        <v>6148</v>
      </c>
      <c r="W1448" s="190" t="s">
        <v>6148</v>
      </c>
    </row>
    <row r="1449" spans="1:23" ht="17.25" customHeight="1" x14ac:dyDescent="0.2">
      <c r="A1449" s="190">
        <v>810030</v>
      </c>
      <c r="B1449" s="190" t="s">
        <v>4840</v>
      </c>
      <c r="C1449" s="190" t="s">
        <v>5918</v>
      </c>
      <c r="D1449" s="190" t="s">
        <v>185</v>
      </c>
      <c r="E1449" s="190" t="s">
        <v>142</v>
      </c>
      <c r="H1449" s="190" t="s">
        <v>824</v>
      </c>
      <c r="I1449" s="190" t="s">
        <v>58</v>
      </c>
      <c r="Q1449" s="190">
        <v>2000</v>
      </c>
      <c r="T1449" s="190" t="s">
        <v>6148</v>
      </c>
      <c r="U1449" s="190" t="s">
        <v>6148</v>
      </c>
      <c r="V1449" s="190" t="s">
        <v>6148</v>
      </c>
      <c r="W1449" s="190" t="s">
        <v>6148</v>
      </c>
    </row>
    <row r="1450" spans="1:23" ht="17.25" customHeight="1" x14ac:dyDescent="0.2">
      <c r="A1450" s="190">
        <v>804534</v>
      </c>
      <c r="B1450" s="190" t="s">
        <v>4235</v>
      </c>
      <c r="C1450" s="190" t="s">
        <v>102</v>
      </c>
      <c r="D1450" s="190" t="s">
        <v>381</v>
      </c>
      <c r="E1450" s="190" t="s">
        <v>142</v>
      </c>
      <c r="H1450" s="190" t="s">
        <v>824</v>
      </c>
      <c r="I1450" s="190" t="s">
        <v>58</v>
      </c>
      <c r="Q1450" s="190">
        <v>2000</v>
      </c>
      <c r="T1450" s="190" t="s">
        <v>6148</v>
      </c>
      <c r="U1450" s="190" t="s">
        <v>6148</v>
      </c>
      <c r="V1450" s="190" t="s">
        <v>6148</v>
      </c>
      <c r="W1450" s="190" t="s">
        <v>6148</v>
      </c>
    </row>
    <row r="1451" spans="1:23" ht="17.25" customHeight="1" x14ac:dyDescent="0.2">
      <c r="A1451" s="190">
        <v>812491</v>
      </c>
      <c r="B1451" s="190" t="s">
        <v>1758</v>
      </c>
      <c r="C1451" s="190" t="s">
        <v>3394</v>
      </c>
      <c r="D1451" s="190" t="s">
        <v>169</v>
      </c>
      <c r="E1451" s="190" t="s">
        <v>143</v>
      </c>
      <c r="F1451" s="193">
        <v>23833</v>
      </c>
      <c r="G1451" s="190" t="s">
        <v>244</v>
      </c>
      <c r="H1451" s="190" t="s">
        <v>824</v>
      </c>
      <c r="I1451" s="190" t="s">
        <v>58</v>
      </c>
      <c r="Q1451" s="190">
        <v>2000</v>
      </c>
      <c r="U1451" s="190" t="s">
        <v>6148</v>
      </c>
      <c r="V1451" s="190" t="s">
        <v>6148</v>
      </c>
      <c r="W1451" s="190" t="s">
        <v>6148</v>
      </c>
    </row>
    <row r="1452" spans="1:23" ht="17.25" customHeight="1" x14ac:dyDescent="0.2">
      <c r="A1452" s="190">
        <v>812824</v>
      </c>
      <c r="B1452" s="190" t="s">
        <v>1988</v>
      </c>
      <c r="C1452" s="190" t="s">
        <v>3517</v>
      </c>
      <c r="D1452" s="190" t="s">
        <v>481</v>
      </c>
      <c r="E1452" s="190" t="s">
        <v>143</v>
      </c>
      <c r="F1452" s="193">
        <v>25430</v>
      </c>
      <c r="G1452" s="190" t="s">
        <v>3518</v>
      </c>
      <c r="H1452" s="190" t="s">
        <v>824</v>
      </c>
      <c r="I1452" s="190" t="s">
        <v>58</v>
      </c>
      <c r="Q1452" s="190">
        <v>2000</v>
      </c>
      <c r="U1452" s="190" t="s">
        <v>6148</v>
      </c>
      <c r="V1452" s="190" t="s">
        <v>6148</v>
      </c>
      <c r="W1452" s="190" t="s">
        <v>6148</v>
      </c>
    </row>
    <row r="1453" spans="1:23" ht="17.25" customHeight="1" x14ac:dyDescent="0.2">
      <c r="A1453" s="190">
        <v>810342</v>
      </c>
      <c r="B1453" s="190" t="s">
        <v>4915</v>
      </c>
      <c r="C1453" s="190" t="s">
        <v>5939</v>
      </c>
      <c r="D1453" s="190" t="s">
        <v>196</v>
      </c>
      <c r="E1453" s="190" t="s">
        <v>143</v>
      </c>
      <c r="F1453" s="193">
        <v>26717</v>
      </c>
      <c r="G1453" s="190" t="s">
        <v>244</v>
      </c>
      <c r="H1453" s="190" t="s">
        <v>824</v>
      </c>
      <c r="I1453" s="190" t="s">
        <v>58</v>
      </c>
      <c r="Q1453" s="190">
        <v>2000</v>
      </c>
      <c r="U1453" s="190" t="s">
        <v>6148</v>
      </c>
      <c r="V1453" s="190" t="s">
        <v>6148</v>
      </c>
      <c r="W1453" s="190" t="s">
        <v>6148</v>
      </c>
    </row>
    <row r="1454" spans="1:23" ht="17.25" customHeight="1" x14ac:dyDescent="0.2">
      <c r="A1454" s="190">
        <v>812536</v>
      </c>
      <c r="B1454" s="190" t="s">
        <v>1786</v>
      </c>
      <c r="C1454" s="190" t="s">
        <v>530</v>
      </c>
      <c r="D1454" s="190" t="s">
        <v>3410</v>
      </c>
      <c r="E1454" s="190" t="s">
        <v>143</v>
      </c>
      <c r="F1454" s="193">
        <v>26854</v>
      </c>
      <c r="G1454" s="190" t="s">
        <v>3411</v>
      </c>
      <c r="H1454" s="190" t="s">
        <v>824</v>
      </c>
      <c r="I1454" s="190" t="s">
        <v>58</v>
      </c>
      <c r="Q1454" s="190">
        <v>2000</v>
      </c>
      <c r="U1454" s="190" t="s">
        <v>6148</v>
      </c>
      <c r="V1454" s="190" t="s">
        <v>6148</v>
      </c>
      <c r="W1454" s="190" t="s">
        <v>6148</v>
      </c>
    </row>
    <row r="1455" spans="1:23" ht="17.25" customHeight="1" x14ac:dyDescent="0.2">
      <c r="A1455" s="190">
        <v>800870</v>
      </c>
      <c r="B1455" s="190" t="s">
        <v>4150</v>
      </c>
      <c r="C1455" s="190" t="s">
        <v>63</v>
      </c>
      <c r="D1455" s="190" t="s">
        <v>5718</v>
      </c>
      <c r="E1455" s="190" t="s">
        <v>143</v>
      </c>
      <c r="F1455" s="193">
        <v>27018</v>
      </c>
      <c r="G1455" s="190" t="s">
        <v>5719</v>
      </c>
      <c r="H1455" s="190" t="s">
        <v>824</v>
      </c>
      <c r="I1455" s="190" t="s">
        <v>58</v>
      </c>
      <c r="Q1455" s="190">
        <v>2000</v>
      </c>
      <c r="U1455" s="190" t="s">
        <v>6148</v>
      </c>
      <c r="V1455" s="190" t="s">
        <v>6148</v>
      </c>
      <c r="W1455" s="190" t="s">
        <v>6148</v>
      </c>
    </row>
    <row r="1456" spans="1:23" ht="17.25" customHeight="1" x14ac:dyDescent="0.2">
      <c r="A1456" s="190">
        <v>812494</v>
      </c>
      <c r="B1456" s="190" t="s">
        <v>1759</v>
      </c>
      <c r="C1456" s="190" t="s">
        <v>108</v>
      </c>
      <c r="D1456" s="190" t="s">
        <v>413</v>
      </c>
      <c r="E1456" s="190" t="s">
        <v>143</v>
      </c>
      <c r="F1456" s="193">
        <v>27044</v>
      </c>
      <c r="G1456" s="190" t="s">
        <v>869</v>
      </c>
      <c r="H1456" s="190" t="s">
        <v>824</v>
      </c>
      <c r="I1456" s="190" t="s">
        <v>58</v>
      </c>
      <c r="Q1456" s="190">
        <v>2000</v>
      </c>
      <c r="U1456" s="190" t="s">
        <v>6148</v>
      </c>
      <c r="V1456" s="190" t="s">
        <v>6148</v>
      </c>
      <c r="W1456" s="190" t="s">
        <v>6148</v>
      </c>
    </row>
    <row r="1457" spans="1:23" ht="17.25" customHeight="1" x14ac:dyDescent="0.2">
      <c r="A1457" s="190">
        <v>812869</v>
      </c>
      <c r="B1457" s="190" t="s">
        <v>2020</v>
      </c>
      <c r="C1457" s="190" t="s">
        <v>3540</v>
      </c>
      <c r="D1457" s="190" t="s">
        <v>182</v>
      </c>
      <c r="E1457" s="190" t="s">
        <v>143</v>
      </c>
      <c r="F1457" s="193">
        <v>27504</v>
      </c>
      <c r="G1457" s="190" t="s">
        <v>244</v>
      </c>
      <c r="H1457" s="190" t="s">
        <v>824</v>
      </c>
      <c r="I1457" s="190" t="s">
        <v>58</v>
      </c>
      <c r="Q1457" s="190">
        <v>2000</v>
      </c>
      <c r="U1457" s="190" t="s">
        <v>6148</v>
      </c>
      <c r="V1457" s="190" t="s">
        <v>6148</v>
      </c>
      <c r="W1457" s="190" t="s">
        <v>6148</v>
      </c>
    </row>
    <row r="1458" spans="1:23" ht="17.25" customHeight="1" x14ac:dyDescent="0.2">
      <c r="A1458" s="190">
        <v>813219</v>
      </c>
      <c r="B1458" s="190" t="s">
        <v>2267</v>
      </c>
      <c r="C1458" s="190" t="s">
        <v>417</v>
      </c>
      <c r="D1458" s="190" t="s">
        <v>186</v>
      </c>
      <c r="E1458" s="190" t="s">
        <v>143</v>
      </c>
      <c r="F1458" s="193">
        <v>27731</v>
      </c>
      <c r="G1458" s="190" t="s">
        <v>244</v>
      </c>
      <c r="H1458" s="190" t="s">
        <v>824</v>
      </c>
      <c r="I1458" s="190" t="s">
        <v>58</v>
      </c>
      <c r="Q1458" s="190">
        <v>2000</v>
      </c>
      <c r="U1458" s="190" t="s">
        <v>6148</v>
      </c>
      <c r="V1458" s="190" t="s">
        <v>6148</v>
      </c>
      <c r="W1458" s="190" t="s">
        <v>6148</v>
      </c>
    </row>
    <row r="1459" spans="1:23" ht="17.25" customHeight="1" x14ac:dyDescent="0.2">
      <c r="A1459" s="190">
        <v>813441</v>
      </c>
      <c r="B1459" s="190" t="s">
        <v>2390</v>
      </c>
      <c r="C1459" s="190" t="s">
        <v>61</v>
      </c>
      <c r="D1459" s="190" t="s">
        <v>3724</v>
      </c>
      <c r="E1459" s="190" t="s">
        <v>143</v>
      </c>
      <c r="F1459" s="193">
        <v>27918</v>
      </c>
      <c r="G1459" s="190" t="s">
        <v>3568</v>
      </c>
      <c r="H1459" s="190" t="s">
        <v>824</v>
      </c>
      <c r="I1459" s="190" t="s">
        <v>58</v>
      </c>
      <c r="Q1459" s="190">
        <v>2000</v>
      </c>
      <c r="U1459" s="190" t="s">
        <v>6148</v>
      </c>
      <c r="V1459" s="190" t="s">
        <v>6148</v>
      </c>
      <c r="W1459" s="190" t="s">
        <v>6148</v>
      </c>
    </row>
    <row r="1460" spans="1:23" ht="17.25" customHeight="1" x14ac:dyDescent="0.2">
      <c r="A1460" s="190">
        <v>812040</v>
      </c>
      <c r="B1460" s="190" t="s">
        <v>1457</v>
      </c>
      <c r="C1460" s="190" t="s">
        <v>795</v>
      </c>
      <c r="D1460" s="190" t="s">
        <v>3224</v>
      </c>
      <c r="E1460" s="190" t="s">
        <v>143</v>
      </c>
      <c r="F1460" s="193">
        <v>27918</v>
      </c>
      <c r="G1460" s="190" t="s">
        <v>244</v>
      </c>
      <c r="H1460" s="190" t="s">
        <v>824</v>
      </c>
      <c r="I1460" s="190" t="s">
        <v>58</v>
      </c>
      <c r="Q1460" s="190">
        <v>2000</v>
      </c>
      <c r="U1460" s="190" t="s">
        <v>6148</v>
      </c>
      <c r="V1460" s="190" t="s">
        <v>6148</v>
      </c>
      <c r="W1460" s="190" t="s">
        <v>6148</v>
      </c>
    </row>
    <row r="1461" spans="1:23" ht="17.25" customHeight="1" x14ac:dyDescent="0.2">
      <c r="A1461" s="190">
        <v>812452</v>
      </c>
      <c r="B1461" s="190" t="s">
        <v>1736</v>
      </c>
      <c r="C1461" s="190" t="s">
        <v>384</v>
      </c>
      <c r="D1461" s="190" t="s">
        <v>568</v>
      </c>
      <c r="E1461" s="190" t="s">
        <v>143</v>
      </c>
      <c r="F1461" s="193">
        <v>28004</v>
      </c>
      <c r="G1461" s="190" t="s">
        <v>3379</v>
      </c>
      <c r="H1461" s="190" t="s">
        <v>824</v>
      </c>
      <c r="I1461" s="190" t="s">
        <v>58</v>
      </c>
      <c r="Q1461" s="190">
        <v>2000</v>
      </c>
      <c r="U1461" s="190" t="s">
        <v>6148</v>
      </c>
      <c r="V1461" s="190" t="s">
        <v>6148</v>
      </c>
      <c r="W1461" s="190" t="s">
        <v>6148</v>
      </c>
    </row>
    <row r="1462" spans="1:23" ht="17.25" customHeight="1" x14ac:dyDescent="0.2">
      <c r="A1462" s="190">
        <v>813201</v>
      </c>
      <c r="B1462" s="190" t="s">
        <v>2253</v>
      </c>
      <c r="C1462" s="190" t="s">
        <v>3645</v>
      </c>
      <c r="D1462" s="190" t="s">
        <v>426</v>
      </c>
      <c r="E1462" s="190" t="s">
        <v>143</v>
      </c>
      <c r="F1462" s="193">
        <v>28143</v>
      </c>
      <c r="G1462" s="190" t="s">
        <v>3646</v>
      </c>
      <c r="H1462" s="190" t="s">
        <v>824</v>
      </c>
      <c r="I1462" s="190" t="s">
        <v>58</v>
      </c>
      <c r="Q1462" s="190">
        <v>2000</v>
      </c>
      <c r="U1462" s="190" t="s">
        <v>6148</v>
      </c>
      <c r="V1462" s="190" t="s">
        <v>6148</v>
      </c>
      <c r="W1462" s="190" t="s">
        <v>6148</v>
      </c>
    </row>
    <row r="1463" spans="1:23" ht="17.25" customHeight="1" x14ac:dyDescent="0.2">
      <c r="A1463" s="190">
        <v>812236</v>
      </c>
      <c r="B1463" s="190" t="s">
        <v>1594</v>
      </c>
      <c r="C1463" s="190" t="s">
        <v>83</v>
      </c>
      <c r="D1463" s="190" t="s">
        <v>662</v>
      </c>
      <c r="E1463" s="190" t="s">
        <v>143</v>
      </c>
      <c r="F1463" s="193">
        <v>28305</v>
      </c>
      <c r="G1463" s="190" t="s">
        <v>244</v>
      </c>
      <c r="H1463" s="190" t="s">
        <v>824</v>
      </c>
      <c r="I1463" s="190" t="s">
        <v>58</v>
      </c>
      <c r="Q1463" s="190">
        <v>2000</v>
      </c>
      <c r="U1463" s="190" t="s">
        <v>6148</v>
      </c>
      <c r="V1463" s="190" t="s">
        <v>6148</v>
      </c>
      <c r="W1463" s="190" t="s">
        <v>6148</v>
      </c>
    </row>
    <row r="1464" spans="1:23" ht="17.25" customHeight="1" x14ac:dyDescent="0.2">
      <c r="A1464" s="190">
        <v>812873</v>
      </c>
      <c r="B1464" s="190" t="s">
        <v>2021</v>
      </c>
      <c r="C1464" s="190" t="s">
        <v>1008</v>
      </c>
      <c r="D1464" s="190" t="s">
        <v>3541</v>
      </c>
      <c r="E1464" s="190" t="s">
        <v>143</v>
      </c>
      <c r="F1464" s="193">
        <v>28567</v>
      </c>
      <c r="G1464" s="190" t="s">
        <v>250</v>
      </c>
      <c r="H1464" s="190" t="s">
        <v>824</v>
      </c>
      <c r="I1464" s="190" t="s">
        <v>58</v>
      </c>
      <c r="Q1464" s="190">
        <v>2000</v>
      </c>
      <c r="U1464" s="190" t="s">
        <v>6148</v>
      </c>
      <c r="V1464" s="190" t="s">
        <v>6148</v>
      </c>
      <c r="W1464" s="190" t="s">
        <v>6148</v>
      </c>
    </row>
    <row r="1465" spans="1:23" ht="17.25" customHeight="1" x14ac:dyDescent="0.2">
      <c r="A1465" s="190">
        <v>812325</v>
      </c>
      <c r="B1465" s="190" t="s">
        <v>1654</v>
      </c>
      <c r="C1465" s="190" t="s">
        <v>3332</v>
      </c>
      <c r="D1465" s="190" t="s">
        <v>173</v>
      </c>
      <c r="E1465" s="190" t="s">
        <v>143</v>
      </c>
      <c r="F1465" s="193">
        <v>28599</v>
      </c>
      <c r="G1465" s="190" t="s">
        <v>244</v>
      </c>
      <c r="H1465" s="190" t="s">
        <v>824</v>
      </c>
      <c r="I1465" s="190" t="s">
        <v>58</v>
      </c>
      <c r="Q1465" s="190">
        <v>2000</v>
      </c>
      <c r="U1465" s="190" t="s">
        <v>6148</v>
      </c>
      <c r="V1465" s="190" t="s">
        <v>6148</v>
      </c>
      <c r="W1465" s="190" t="s">
        <v>6148</v>
      </c>
    </row>
    <row r="1466" spans="1:23" ht="17.25" customHeight="1" x14ac:dyDescent="0.2">
      <c r="A1466" s="190">
        <v>813300</v>
      </c>
      <c r="B1466" s="190" t="s">
        <v>2322</v>
      </c>
      <c r="C1466" s="190" t="s">
        <v>3687</v>
      </c>
      <c r="D1466" s="190" t="s">
        <v>457</v>
      </c>
      <c r="E1466" s="190" t="s">
        <v>143</v>
      </c>
      <c r="F1466" s="193">
        <v>28655</v>
      </c>
      <c r="G1466" s="190" t="s">
        <v>244</v>
      </c>
      <c r="H1466" s="190" t="s">
        <v>824</v>
      </c>
      <c r="I1466" s="190" t="s">
        <v>58</v>
      </c>
      <c r="Q1466" s="190">
        <v>2000</v>
      </c>
      <c r="U1466" s="190" t="s">
        <v>6148</v>
      </c>
      <c r="V1466" s="190" t="s">
        <v>6148</v>
      </c>
      <c r="W1466" s="190" t="s">
        <v>6148</v>
      </c>
    </row>
    <row r="1467" spans="1:23" ht="17.25" customHeight="1" x14ac:dyDescent="0.2">
      <c r="A1467" s="190">
        <v>809149</v>
      </c>
      <c r="B1467" s="190" t="s">
        <v>4676</v>
      </c>
      <c r="C1467" s="190" t="s">
        <v>390</v>
      </c>
      <c r="D1467" s="190" t="s">
        <v>5874</v>
      </c>
      <c r="E1467" s="190" t="s">
        <v>143</v>
      </c>
      <c r="F1467" s="193">
        <v>28773</v>
      </c>
      <c r="G1467" s="190" t="s">
        <v>870</v>
      </c>
      <c r="H1467" s="190" t="s">
        <v>824</v>
      </c>
      <c r="I1467" s="190" t="s">
        <v>58</v>
      </c>
      <c r="Q1467" s="190">
        <v>2000</v>
      </c>
      <c r="U1467" s="190" t="s">
        <v>6148</v>
      </c>
      <c r="V1467" s="190" t="s">
        <v>6148</v>
      </c>
      <c r="W1467" s="190" t="s">
        <v>6148</v>
      </c>
    </row>
    <row r="1468" spans="1:23" ht="17.25" customHeight="1" x14ac:dyDescent="0.2">
      <c r="A1468" s="190">
        <v>812638</v>
      </c>
      <c r="B1468" s="190" t="s">
        <v>1851</v>
      </c>
      <c r="C1468" s="190" t="s">
        <v>1223</v>
      </c>
      <c r="D1468" s="190" t="s">
        <v>207</v>
      </c>
      <c r="E1468" s="190" t="s">
        <v>143</v>
      </c>
      <c r="F1468" s="193">
        <v>28796</v>
      </c>
      <c r="G1468" s="190" t="s">
        <v>1167</v>
      </c>
      <c r="H1468" s="190" t="s">
        <v>824</v>
      </c>
      <c r="I1468" s="190" t="s">
        <v>58</v>
      </c>
      <c r="Q1468" s="190">
        <v>2000</v>
      </c>
      <c r="U1468" s="190" t="s">
        <v>6148</v>
      </c>
      <c r="V1468" s="190" t="s">
        <v>6148</v>
      </c>
      <c r="W1468" s="190" t="s">
        <v>6148</v>
      </c>
    </row>
    <row r="1469" spans="1:23" ht="17.25" customHeight="1" x14ac:dyDescent="0.2">
      <c r="A1469" s="190">
        <v>812387</v>
      </c>
      <c r="B1469" s="190" t="s">
        <v>1694</v>
      </c>
      <c r="C1469" s="190" t="s">
        <v>67</v>
      </c>
      <c r="D1469" s="190" t="s">
        <v>201</v>
      </c>
      <c r="E1469" s="190" t="s">
        <v>143</v>
      </c>
      <c r="F1469" s="193">
        <v>28842</v>
      </c>
      <c r="G1469" s="190" t="s">
        <v>244</v>
      </c>
      <c r="H1469" s="190" t="s">
        <v>824</v>
      </c>
      <c r="I1469" s="190" t="s">
        <v>58</v>
      </c>
      <c r="Q1469" s="190">
        <v>2000</v>
      </c>
      <c r="U1469" s="190" t="s">
        <v>6148</v>
      </c>
      <c r="V1469" s="190" t="s">
        <v>6148</v>
      </c>
      <c r="W1469" s="190" t="s">
        <v>6148</v>
      </c>
    </row>
    <row r="1470" spans="1:23" ht="17.25" customHeight="1" x14ac:dyDescent="0.2">
      <c r="A1470" s="190">
        <v>811038</v>
      </c>
      <c r="B1470" s="190" t="s">
        <v>5126</v>
      </c>
      <c r="C1470" s="190" t="s">
        <v>69</v>
      </c>
      <c r="D1470" s="190" t="s">
        <v>5752</v>
      </c>
      <c r="E1470" s="190" t="s">
        <v>143</v>
      </c>
      <c r="F1470" s="193">
        <v>28914</v>
      </c>
      <c r="G1470" s="190" t="s">
        <v>827</v>
      </c>
      <c r="H1470" s="190" t="s">
        <v>824</v>
      </c>
      <c r="I1470" s="190" t="s">
        <v>58</v>
      </c>
      <c r="Q1470" s="190">
        <v>2000</v>
      </c>
      <c r="U1470" s="190" t="s">
        <v>6148</v>
      </c>
      <c r="V1470" s="190" t="s">
        <v>6148</v>
      </c>
      <c r="W1470" s="190" t="s">
        <v>6148</v>
      </c>
    </row>
    <row r="1471" spans="1:23" ht="17.25" customHeight="1" x14ac:dyDescent="0.2">
      <c r="A1471" s="190">
        <v>812423</v>
      </c>
      <c r="B1471" s="190" t="s">
        <v>1715</v>
      </c>
      <c r="C1471" s="190" t="s">
        <v>3369</v>
      </c>
      <c r="D1471" s="190" t="s">
        <v>3370</v>
      </c>
      <c r="E1471" s="190" t="s">
        <v>143</v>
      </c>
      <c r="F1471" s="193">
        <v>29043</v>
      </c>
      <c r="G1471" s="190" t="s">
        <v>3371</v>
      </c>
      <c r="H1471" s="190" t="s">
        <v>824</v>
      </c>
      <c r="I1471" s="190" t="s">
        <v>58</v>
      </c>
      <c r="Q1471" s="190">
        <v>2000</v>
      </c>
      <c r="U1471" s="190" t="s">
        <v>6148</v>
      </c>
      <c r="V1471" s="190" t="s">
        <v>6148</v>
      </c>
      <c r="W1471" s="190" t="s">
        <v>6148</v>
      </c>
    </row>
    <row r="1472" spans="1:23" ht="17.25" customHeight="1" x14ac:dyDescent="0.2">
      <c r="A1472" s="190">
        <v>812386</v>
      </c>
      <c r="B1472" s="190" t="s">
        <v>1693</v>
      </c>
      <c r="C1472" s="190" t="s">
        <v>467</v>
      </c>
      <c r="D1472" s="190" t="s">
        <v>3360</v>
      </c>
      <c r="E1472" s="190" t="s">
        <v>143</v>
      </c>
      <c r="F1472" s="193">
        <v>29073</v>
      </c>
      <c r="G1472" s="190" t="s">
        <v>3361</v>
      </c>
      <c r="H1472" s="190" t="s">
        <v>824</v>
      </c>
      <c r="I1472" s="190" t="s">
        <v>58</v>
      </c>
      <c r="Q1472" s="190">
        <v>2000</v>
      </c>
      <c r="U1472" s="190" t="s">
        <v>6148</v>
      </c>
      <c r="V1472" s="190" t="s">
        <v>6148</v>
      </c>
      <c r="W1472" s="190" t="s">
        <v>6148</v>
      </c>
    </row>
    <row r="1473" spans="1:23" ht="17.25" customHeight="1" x14ac:dyDescent="0.2">
      <c r="A1473" s="190">
        <v>812894</v>
      </c>
      <c r="B1473" s="190" t="s">
        <v>2037</v>
      </c>
      <c r="C1473" s="190" t="s">
        <v>61</v>
      </c>
      <c r="D1473" s="190" t="s">
        <v>508</v>
      </c>
      <c r="E1473" s="190" t="s">
        <v>143</v>
      </c>
      <c r="F1473" s="193">
        <v>29103</v>
      </c>
      <c r="G1473" s="190" t="s">
        <v>922</v>
      </c>
      <c r="H1473" s="190" t="s">
        <v>824</v>
      </c>
      <c r="I1473" s="190" t="s">
        <v>58</v>
      </c>
      <c r="Q1473" s="190">
        <v>2000</v>
      </c>
      <c r="U1473" s="190" t="s">
        <v>6148</v>
      </c>
      <c r="V1473" s="190" t="s">
        <v>6148</v>
      </c>
      <c r="W1473" s="190" t="s">
        <v>6148</v>
      </c>
    </row>
    <row r="1474" spans="1:23" ht="17.25" customHeight="1" x14ac:dyDescent="0.2">
      <c r="A1474" s="190">
        <v>813275</v>
      </c>
      <c r="B1474" s="190" t="s">
        <v>2304</v>
      </c>
      <c r="C1474" s="190" t="s">
        <v>89</v>
      </c>
      <c r="D1474" s="190" t="s">
        <v>162</v>
      </c>
      <c r="E1474" s="190" t="s">
        <v>143</v>
      </c>
      <c r="F1474" s="193">
        <v>29221</v>
      </c>
      <c r="G1474" s="190" t="s">
        <v>974</v>
      </c>
      <c r="H1474" s="190" t="s">
        <v>824</v>
      </c>
      <c r="I1474" s="190" t="s">
        <v>58</v>
      </c>
      <c r="Q1474" s="190">
        <v>2000</v>
      </c>
      <c r="U1474" s="190" t="s">
        <v>6148</v>
      </c>
      <c r="V1474" s="190" t="s">
        <v>6148</v>
      </c>
      <c r="W1474" s="190" t="s">
        <v>6148</v>
      </c>
    </row>
    <row r="1475" spans="1:23" ht="17.25" customHeight="1" x14ac:dyDescent="0.2">
      <c r="A1475" s="190">
        <v>812573</v>
      </c>
      <c r="B1475" s="190" t="s">
        <v>1805</v>
      </c>
      <c r="C1475" s="190" t="s">
        <v>61</v>
      </c>
      <c r="D1475" s="190" t="s">
        <v>322</v>
      </c>
      <c r="E1475" s="190" t="s">
        <v>143</v>
      </c>
      <c r="F1475" s="193">
        <v>29228</v>
      </c>
      <c r="G1475" s="190" t="s">
        <v>1268</v>
      </c>
      <c r="H1475" s="190" t="s">
        <v>824</v>
      </c>
      <c r="I1475" s="190" t="s">
        <v>58</v>
      </c>
      <c r="Q1475" s="190">
        <v>2000</v>
      </c>
      <c r="U1475" s="190" t="s">
        <v>6148</v>
      </c>
      <c r="V1475" s="190" t="s">
        <v>6148</v>
      </c>
      <c r="W1475" s="190" t="s">
        <v>6148</v>
      </c>
    </row>
    <row r="1476" spans="1:23" ht="17.25" customHeight="1" x14ac:dyDescent="0.2">
      <c r="A1476" s="190">
        <v>812499</v>
      </c>
      <c r="B1476" s="190" t="s">
        <v>1762</v>
      </c>
      <c r="C1476" s="190" t="s">
        <v>92</v>
      </c>
      <c r="D1476" s="190" t="s">
        <v>201</v>
      </c>
      <c r="E1476" s="190" t="s">
        <v>143</v>
      </c>
      <c r="F1476" s="193">
        <v>29338</v>
      </c>
      <c r="G1476" s="190" t="s">
        <v>858</v>
      </c>
      <c r="H1476" s="190" t="s">
        <v>824</v>
      </c>
      <c r="I1476" s="190" t="s">
        <v>58</v>
      </c>
      <c r="Q1476" s="190">
        <v>2000</v>
      </c>
      <c r="U1476" s="190" t="s">
        <v>6148</v>
      </c>
      <c r="V1476" s="190" t="s">
        <v>6148</v>
      </c>
      <c r="W1476" s="190" t="s">
        <v>6148</v>
      </c>
    </row>
    <row r="1477" spans="1:23" ht="17.25" customHeight="1" x14ac:dyDescent="0.2">
      <c r="A1477" s="190">
        <v>807407</v>
      </c>
      <c r="B1477" s="190" t="s">
        <v>4436</v>
      </c>
      <c r="C1477" s="190" t="s">
        <v>433</v>
      </c>
      <c r="D1477" s="190" t="s">
        <v>407</v>
      </c>
      <c r="E1477" s="190" t="s">
        <v>143</v>
      </c>
      <c r="F1477" s="193">
        <v>29386</v>
      </c>
      <c r="G1477" s="190" t="s">
        <v>244</v>
      </c>
      <c r="H1477" s="190" t="s">
        <v>824</v>
      </c>
      <c r="I1477" s="190" t="s">
        <v>58</v>
      </c>
      <c r="Q1477" s="190">
        <v>2000</v>
      </c>
      <c r="U1477" s="190" t="s">
        <v>6148</v>
      </c>
      <c r="V1477" s="190" t="s">
        <v>6148</v>
      </c>
      <c r="W1477" s="190" t="s">
        <v>6148</v>
      </c>
    </row>
    <row r="1478" spans="1:23" ht="17.25" customHeight="1" x14ac:dyDescent="0.2">
      <c r="A1478" s="190">
        <v>812604</v>
      </c>
      <c r="B1478" s="190" t="s">
        <v>1828</v>
      </c>
      <c r="C1478" s="190" t="s">
        <v>772</v>
      </c>
      <c r="D1478" s="190" t="s">
        <v>3429</v>
      </c>
      <c r="E1478" s="190" t="s">
        <v>143</v>
      </c>
      <c r="F1478" s="193">
        <v>29517</v>
      </c>
      <c r="G1478" s="190" t="s">
        <v>244</v>
      </c>
      <c r="H1478" s="190" t="s">
        <v>824</v>
      </c>
      <c r="I1478" s="190" t="s">
        <v>58</v>
      </c>
      <c r="Q1478" s="190">
        <v>2000</v>
      </c>
      <c r="U1478" s="190" t="s">
        <v>6148</v>
      </c>
      <c r="V1478" s="190" t="s">
        <v>6148</v>
      </c>
      <c r="W1478" s="190" t="s">
        <v>6148</v>
      </c>
    </row>
    <row r="1479" spans="1:23" ht="17.25" customHeight="1" x14ac:dyDescent="0.2">
      <c r="A1479" s="190">
        <v>812602</v>
      </c>
      <c r="B1479" s="190" t="s">
        <v>1826</v>
      </c>
      <c r="C1479" s="190" t="s">
        <v>667</v>
      </c>
      <c r="D1479" s="190" t="s">
        <v>519</v>
      </c>
      <c r="E1479" s="190" t="s">
        <v>143</v>
      </c>
      <c r="F1479" s="193">
        <v>29607</v>
      </c>
      <c r="G1479" s="190" t="s">
        <v>956</v>
      </c>
      <c r="H1479" s="190" t="s">
        <v>824</v>
      </c>
      <c r="I1479" s="190" t="s">
        <v>58</v>
      </c>
      <c r="Q1479" s="190">
        <v>2000</v>
      </c>
      <c r="U1479" s="190" t="s">
        <v>6148</v>
      </c>
      <c r="V1479" s="190" t="s">
        <v>6148</v>
      </c>
      <c r="W1479" s="190" t="s">
        <v>6148</v>
      </c>
    </row>
    <row r="1480" spans="1:23" ht="17.25" customHeight="1" x14ac:dyDescent="0.2">
      <c r="A1480" s="190">
        <v>813238</v>
      </c>
      <c r="B1480" s="190" t="s">
        <v>2277</v>
      </c>
      <c r="C1480" s="190" t="s">
        <v>625</v>
      </c>
      <c r="D1480" s="190" t="s">
        <v>660</v>
      </c>
      <c r="E1480" s="190" t="s">
        <v>143</v>
      </c>
      <c r="F1480" s="193">
        <v>29619</v>
      </c>
      <c r="G1480" s="190" t="s">
        <v>3665</v>
      </c>
      <c r="H1480" s="190" t="s">
        <v>824</v>
      </c>
      <c r="I1480" s="190" t="s">
        <v>58</v>
      </c>
      <c r="Q1480" s="190">
        <v>2000</v>
      </c>
      <c r="U1480" s="190" t="s">
        <v>6148</v>
      </c>
      <c r="V1480" s="190" t="s">
        <v>6148</v>
      </c>
      <c r="W1480" s="190" t="s">
        <v>6148</v>
      </c>
    </row>
    <row r="1481" spans="1:23" ht="17.25" customHeight="1" x14ac:dyDescent="0.2">
      <c r="A1481" s="190">
        <v>812886</v>
      </c>
      <c r="B1481" s="190" t="s">
        <v>2031</v>
      </c>
      <c r="C1481" s="190" t="s">
        <v>83</v>
      </c>
      <c r="D1481" s="190" t="s">
        <v>273</v>
      </c>
      <c r="E1481" s="190" t="s">
        <v>143</v>
      </c>
      <c r="F1481" s="193">
        <v>29632</v>
      </c>
      <c r="G1481" s="190" t="s">
        <v>3222</v>
      </c>
      <c r="H1481" s="190" t="s">
        <v>825</v>
      </c>
      <c r="I1481" s="190" t="s">
        <v>58</v>
      </c>
      <c r="Q1481" s="190">
        <v>2000</v>
      </c>
      <c r="U1481" s="190" t="s">
        <v>6148</v>
      </c>
      <c r="V1481" s="190" t="s">
        <v>6148</v>
      </c>
      <c r="W1481" s="190" t="s">
        <v>6148</v>
      </c>
    </row>
    <row r="1482" spans="1:23" ht="17.25" customHeight="1" x14ac:dyDescent="0.2">
      <c r="A1482" s="190">
        <v>813245</v>
      </c>
      <c r="B1482" s="190" t="s">
        <v>2281</v>
      </c>
      <c r="C1482" s="190" t="s">
        <v>3667</v>
      </c>
      <c r="D1482" s="190" t="s">
        <v>538</v>
      </c>
      <c r="E1482" s="190" t="s">
        <v>143</v>
      </c>
      <c r="F1482" s="193">
        <v>29708</v>
      </c>
      <c r="G1482" s="190" t="s">
        <v>244</v>
      </c>
      <c r="H1482" s="190" t="s">
        <v>824</v>
      </c>
      <c r="I1482" s="190" t="s">
        <v>58</v>
      </c>
      <c r="Q1482" s="190">
        <v>2000</v>
      </c>
      <c r="U1482" s="190" t="s">
        <v>6148</v>
      </c>
      <c r="V1482" s="190" t="s">
        <v>6148</v>
      </c>
      <c r="W1482" s="190" t="s">
        <v>6148</v>
      </c>
    </row>
    <row r="1483" spans="1:23" ht="17.25" customHeight="1" x14ac:dyDescent="0.2">
      <c r="A1483" s="190">
        <v>811352</v>
      </c>
      <c r="B1483" s="190" t="s">
        <v>5315</v>
      </c>
      <c r="C1483" s="190" t="s">
        <v>753</v>
      </c>
      <c r="D1483" s="190" t="s">
        <v>749</v>
      </c>
      <c r="E1483" s="190" t="s">
        <v>143</v>
      </c>
      <c r="F1483" s="193">
        <v>30317</v>
      </c>
      <c r="G1483" s="190" t="s">
        <v>1274</v>
      </c>
      <c r="H1483" s="190" t="s">
        <v>824</v>
      </c>
      <c r="I1483" s="190" t="s">
        <v>58</v>
      </c>
      <c r="Q1483" s="190">
        <v>2000</v>
      </c>
      <c r="U1483" s="190" t="s">
        <v>6148</v>
      </c>
      <c r="V1483" s="190" t="s">
        <v>6148</v>
      </c>
      <c r="W1483" s="190" t="s">
        <v>6148</v>
      </c>
    </row>
    <row r="1484" spans="1:23" ht="17.25" customHeight="1" x14ac:dyDescent="0.2">
      <c r="A1484" s="190">
        <v>812877</v>
      </c>
      <c r="B1484" s="190" t="s">
        <v>2025</v>
      </c>
      <c r="C1484" s="190" t="s">
        <v>656</v>
      </c>
      <c r="D1484" s="190" t="s">
        <v>484</v>
      </c>
      <c r="E1484" s="190" t="s">
        <v>143</v>
      </c>
      <c r="F1484" s="193">
        <v>30323</v>
      </c>
      <c r="G1484" s="190" t="s">
        <v>3542</v>
      </c>
      <c r="H1484" s="190" t="s">
        <v>824</v>
      </c>
      <c r="I1484" s="190" t="s">
        <v>58</v>
      </c>
      <c r="Q1484" s="190">
        <v>2000</v>
      </c>
      <c r="U1484" s="190" t="s">
        <v>6148</v>
      </c>
      <c r="V1484" s="190" t="s">
        <v>6148</v>
      </c>
      <c r="W1484" s="190" t="s">
        <v>6148</v>
      </c>
    </row>
    <row r="1485" spans="1:23" ht="17.25" customHeight="1" x14ac:dyDescent="0.2">
      <c r="A1485" s="190">
        <v>812422</v>
      </c>
      <c r="B1485" s="190" t="s">
        <v>1714</v>
      </c>
      <c r="C1485" s="190" t="s">
        <v>363</v>
      </c>
      <c r="D1485" s="190" t="s">
        <v>177</v>
      </c>
      <c r="E1485" s="190" t="s">
        <v>143</v>
      </c>
      <c r="F1485" s="193">
        <v>30376</v>
      </c>
      <c r="G1485" s="190" t="s">
        <v>941</v>
      </c>
      <c r="H1485" s="190" t="s">
        <v>825</v>
      </c>
      <c r="I1485" s="190" t="s">
        <v>58</v>
      </c>
      <c r="Q1485" s="190">
        <v>2000</v>
      </c>
      <c r="U1485" s="190" t="s">
        <v>6148</v>
      </c>
      <c r="V1485" s="190" t="s">
        <v>6148</v>
      </c>
      <c r="W1485" s="190" t="s">
        <v>6148</v>
      </c>
    </row>
    <row r="1486" spans="1:23" ht="17.25" customHeight="1" x14ac:dyDescent="0.2">
      <c r="A1486" s="190">
        <v>812400</v>
      </c>
      <c r="B1486" s="190" t="s">
        <v>1698</v>
      </c>
      <c r="C1486" s="190" t="s">
        <v>541</v>
      </c>
      <c r="D1486" s="190" t="s">
        <v>3364</v>
      </c>
      <c r="E1486" s="190" t="s">
        <v>143</v>
      </c>
      <c r="F1486" s="193">
        <v>30399</v>
      </c>
      <c r="G1486" s="190" t="s">
        <v>3365</v>
      </c>
      <c r="H1486" s="190" t="s">
        <v>824</v>
      </c>
      <c r="I1486" s="190" t="s">
        <v>58</v>
      </c>
      <c r="Q1486" s="190">
        <v>2000</v>
      </c>
      <c r="U1486" s="190" t="s">
        <v>6148</v>
      </c>
      <c r="V1486" s="190" t="s">
        <v>6148</v>
      </c>
      <c r="W1486" s="190" t="s">
        <v>6148</v>
      </c>
    </row>
    <row r="1487" spans="1:23" ht="17.25" customHeight="1" x14ac:dyDescent="0.2">
      <c r="A1487" s="190">
        <v>812143</v>
      </c>
      <c r="B1487" s="190" t="s">
        <v>1530</v>
      </c>
      <c r="C1487" s="190" t="s">
        <v>57</v>
      </c>
      <c r="D1487" s="190" t="s">
        <v>321</v>
      </c>
      <c r="E1487" s="190" t="s">
        <v>143</v>
      </c>
      <c r="F1487" s="193">
        <v>30400</v>
      </c>
      <c r="G1487" s="190" t="s">
        <v>3267</v>
      </c>
      <c r="H1487" s="190" t="s">
        <v>824</v>
      </c>
      <c r="I1487" s="190" t="s">
        <v>58</v>
      </c>
      <c r="Q1487" s="190">
        <v>2000</v>
      </c>
      <c r="U1487" s="190" t="s">
        <v>6148</v>
      </c>
      <c r="V1487" s="190" t="s">
        <v>6148</v>
      </c>
      <c r="W1487" s="190" t="s">
        <v>6148</v>
      </c>
    </row>
    <row r="1488" spans="1:23" ht="17.25" customHeight="1" x14ac:dyDescent="0.2">
      <c r="A1488" s="190">
        <v>812442</v>
      </c>
      <c r="B1488" s="190" t="s">
        <v>1727</v>
      </c>
      <c r="C1488" s="190" t="s">
        <v>63</v>
      </c>
      <c r="D1488" s="190" t="s">
        <v>168</v>
      </c>
      <c r="E1488" s="190" t="s">
        <v>143</v>
      </c>
      <c r="F1488" s="193">
        <v>30477</v>
      </c>
      <c r="G1488" s="190" t="s">
        <v>244</v>
      </c>
      <c r="H1488" s="190" t="s">
        <v>824</v>
      </c>
      <c r="I1488" s="190" t="s">
        <v>58</v>
      </c>
      <c r="Q1488" s="190">
        <v>2000</v>
      </c>
      <c r="U1488" s="190" t="s">
        <v>6148</v>
      </c>
      <c r="V1488" s="190" t="s">
        <v>6148</v>
      </c>
      <c r="W1488" s="190" t="s">
        <v>6148</v>
      </c>
    </row>
    <row r="1489" spans="1:23" ht="17.25" customHeight="1" x14ac:dyDescent="0.2">
      <c r="A1489" s="190">
        <v>812200</v>
      </c>
      <c r="B1489" s="190" t="s">
        <v>1572</v>
      </c>
      <c r="C1489" s="190" t="s">
        <v>3288</v>
      </c>
      <c r="D1489" s="190" t="s">
        <v>381</v>
      </c>
      <c r="E1489" s="190" t="s">
        <v>143</v>
      </c>
      <c r="F1489" s="193">
        <v>30525</v>
      </c>
      <c r="G1489" s="190" t="s">
        <v>250</v>
      </c>
      <c r="H1489" s="190" t="s">
        <v>824</v>
      </c>
      <c r="I1489" s="190" t="s">
        <v>58</v>
      </c>
      <c r="Q1489" s="190">
        <v>2000</v>
      </c>
      <c r="U1489" s="190" t="s">
        <v>6148</v>
      </c>
      <c r="V1489" s="190" t="s">
        <v>6148</v>
      </c>
      <c r="W1489" s="190" t="s">
        <v>6148</v>
      </c>
    </row>
    <row r="1490" spans="1:23" ht="17.25" customHeight="1" x14ac:dyDescent="0.2">
      <c r="A1490" s="190">
        <v>812258</v>
      </c>
      <c r="B1490" s="190" t="s">
        <v>1609</v>
      </c>
      <c r="C1490" s="190" t="s">
        <v>551</v>
      </c>
      <c r="D1490" s="190" t="s">
        <v>325</v>
      </c>
      <c r="E1490" s="190" t="s">
        <v>143</v>
      </c>
      <c r="F1490" s="193">
        <v>30717</v>
      </c>
      <c r="G1490" s="190" t="s">
        <v>244</v>
      </c>
      <c r="H1490" s="190" t="s">
        <v>824</v>
      </c>
      <c r="I1490" s="190" t="s">
        <v>58</v>
      </c>
      <c r="Q1490" s="190">
        <v>2000</v>
      </c>
      <c r="U1490" s="190" t="s">
        <v>6148</v>
      </c>
      <c r="V1490" s="190" t="s">
        <v>6148</v>
      </c>
      <c r="W1490" s="190" t="s">
        <v>6148</v>
      </c>
    </row>
    <row r="1491" spans="1:23" ht="17.25" customHeight="1" x14ac:dyDescent="0.2">
      <c r="A1491" s="190">
        <v>812407</v>
      </c>
      <c r="B1491" s="190" t="s">
        <v>1704</v>
      </c>
      <c r="C1491" s="190" t="s">
        <v>576</v>
      </c>
      <c r="D1491" s="190" t="s">
        <v>448</v>
      </c>
      <c r="E1491" s="190" t="s">
        <v>143</v>
      </c>
      <c r="F1491" s="193">
        <v>30860</v>
      </c>
      <c r="G1491" s="190" t="s">
        <v>872</v>
      </c>
      <c r="H1491" s="190" t="s">
        <v>824</v>
      </c>
      <c r="I1491" s="190" t="s">
        <v>58</v>
      </c>
      <c r="Q1491" s="190">
        <v>2000</v>
      </c>
      <c r="U1491" s="190" t="s">
        <v>6148</v>
      </c>
      <c r="V1491" s="190" t="s">
        <v>6148</v>
      </c>
      <c r="W1491" s="190" t="s">
        <v>6148</v>
      </c>
    </row>
    <row r="1492" spans="1:23" ht="17.25" customHeight="1" x14ac:dyDescent="0.2">
      <c r="A1492" s="190">
        <v>813176</v>
      </c>
      <c r="B1492" s="190" t="s">
        <v>2237</v>
      </c>
      <c r="C1492" s="190" t="s">
        <v>3378</v>
      </c>
      <c r="D1492" s="190" t="s">
        <v>91</v>
      </c>
      <c r="E1492" s="190" t="s">
        <v>143</v>
      </c>
      <c r="F1492" s="193">
        <v>30934</v>
      </c>
      <c r="G1492" s="190" t="s">
        <v>244</v>
      </c>
      <c r="H1492" s="190" t="s">
        <v>824</v>
      </c>
      <c r="I1492" s="190" t="s">
        <v>58</v>
      </c>
      <c r="Q1492" s="190">
        <v>2000</v>
      </c>
      <c r="U1492" s="190" t="s">
        <v>6148</v>
      </c>
      <c r="V1492" s="190" t="s">
        <v>6148</v>
      </c>
      <c r="W1492" s="190" t="s">
        <v>6148</v>
      </c>
    </row>
    <row r="1493" spans="1:23" ht="17.25" customHeight="1" x14ac:dyDescent="0.2">
      <c r="A1493" s="190">
        <v>812326</v>
      </c>
      <c r="B1493" s="190" t="s">
        <v>1655</v>
      </c>
      <c r="C1493" s="190" t="s">
        <v>67</v>
      </c>
      <c r="D1493" s="190" t="s">
        <v>90</v>
      </c>
      <c r="E1493" s="190" t="s">
        <v>143</v>
      </c>
      <c r="F1493" s="193">
        <v>30960</v>
      </c>
      <c r="G1493" s="190" t="s">
        <v>245</v>
      </c>
      <c r="H1493" s="190" t="s">
        <v>824</v>
      </c>
      <c r="I1493" s="190" t="s">
        <v>58</v>
      </c>
      <c r="Q1493" s="190">
        <v>2000</v>
      </c>
      <c r="U1493" s="190" t="s">
        <v>6148</v>
      </c>
      <c r="V1493" s="190" t="s">
        <v>6148</v>
      </c>
      <c r="W1493" s="190" t="s">
        <v>6148</v>
      </c>
    </row>
    <row r="1494" spans="1:23" ht="17.25" customHeight="1" x14ac:dyDescent="0.2">
      <c r="A1494" s="190">
        <v>812050</v>
      </c>
      <c r="B1494" s="190" t="s">
        <v>1465</v>
      </c>
      <c r="C1494" s="190" t="s">
        <v>73</v>
      </c>
      <c r="D1494" s="190" t="s">
        <v>760</v>
      </c>
      <c r="E1494" s="190" t="s">
        <v>143</v>
      </c>
      <c r="F1494" s="193">
        <v>31056</v>
      </c>
      <c r="G1494" s="190" t="s">
        <v>244</v>
      </c>
      <c r="H1494" s="190" t="s">
        <v>824</v>
      </c>
      <c r="I1494" s="190" t="s">
        <v>58</v>
      </c>
      <c r="Q1494" s="190">
        <v>2000</v>
      </c>
      <c r="U1494" s="190" t="s">
        <v>6148</v>
      </c>
      <c r="V1494" s="190" t="s">
        <v>6148</v>
      </c>
      <c r="W1494" s="190" t="s">
        <v>6148</v>
      </c>
    </row>
    <row r="1495" spans="1:23" ht="17.25" customHeight="1" x14ac:dyDescent="0.2">
      <c r="A1495" s="190">
        <v>812901</v>
      </c>
      <c r="B1495" s="190" t="s">
        <v>2042</v>
      </c>
      <c r="C1495" s="190" t="s">
        <v>358</v>
      </c>
      <c r="D1495" s="190" t="s">
        <v>451</v>
      </c>
      <c r="E1495" s="190" t="s">
        <v>143</v>
      </c>
      <c r="F1495" s="193">
        <v>31097</v>
      </c>
      <c r="G1495" s="190" t="s">
        <v>244</v>
      </c>
      <c r="H1495" s="190" t="s">
        <v>824</v>
      </c>
      <c r="I1495" s="190" t="s">
        <v>58</v>
      </c>
      <c r="Q1495" s="190">
        <v>2000</v>
      </c>
      <c r="U1495" s="190" t="s">
        <v>6148</v>
      </c>
      <c r="V1495" s="190" t="s">
        <v>6148</v>
      </c>
      <c r="W1495" s="190" t="s">
        <v>6148</v>
      </c>
    </row>
    <row r="1496" spans="1:23" ht="17.25" customHeight="1" x14ac:dyDescent="0.2">
      <c r="A1496" s="190">
        <v>813189</v>
      </c>
      <c r="B1496" s="190" t="s">
        <v>2245</v>
      </c>
      <c r="C1496" s="190" t="s">
        <v>67</v>
      </c>
      <c r="D1496" s="190" t="s">
        <v>3639</v>
      </c>
      <c r="E1496" s="190" t="s">
        <v>143</v>
      </c>
      <c r="F1496" s="193">
        <v>31413</v>
      </c>
      <c r="G1496" s="190" t="s">
        <v>1072</v>
      </c>
      <c r="H1496" s="190" t="s">
        <v>824</v>
      </c>
      <c r="I1496" s="190" t="s">
        <v>58</v>
      </c>
      <c r="Q1496" s="190">
        <v>2000</v>
      </c>
      <c r="U1496" s="190" t="s">
        <v>6148</v>
      </c>
      <c r="V1496" s="190" t="s">
        <v>6148</v>
      </c>
      <c r="W1496" s="190" t="s">
        <v>6148</v>
      </c>
    </row>
    <row r="1497" spans="1:23" ht="17.25" customHeight="1" x14ac:dyDescent="0.2">
      <c r="A1497" s="190">
        <v>812605</v>
      </c>
      <c r="B1497" s="190" t="s">
        <v>1829</v>
      </c>
      <c r="C1497" s="190" t="s">
        <v>66</v>
      </c>
      <c r="D1497" s="190" t="s">
        <v>163</v>
      </c>
      <c r="E1497" s="190" t="s">
        <v>143</v>
      </c>
      <c r="F1497" s="193">
        <v>31423</v>
      </c>
      <c r="G1497" s="190" t="s">
        <v>244</v>
      </c>
      <c r="H1497" s="190" t="s">
        <v>824</v>
      </c>
      <c r="I1497" s="190" t="s">
        <v>58</v>
      </c>
      <c r="Q1497" s="190">
        <v>2000</v>
      </c>
      <c r="U1497" s="190" t="s">
        <v>6148</v>
      </c>
      <c r="V1497" s="190" t="s">
        <v>6148</v>
      </c>
      <c r="W1497" s="190" t="s">
        <v>6148</v>
      </c>
    </row>
    <row r="1498" spans="1:23" ht="17.25" customHeight="1" x14ac:dyDescent="0.2">
      <c r="A1498" s="190">
        <v>812406</v>
      </c>
      <c r="B1498" s="190" t="s">
        <v>1703</v>
      </c>
      <c r="C1498" s="190" t="s">
        <v>551</v>
      </c>
      <c r="D1498" s="190" t="s">
        <v>451</v>
      </c>
      <c r="E1498" s="190" t="s">
        <v>143</v>
      </c>
      <c r="F1498" s="193">
        <v>31442</v>
      </c>
      <c r="G1498" s="190" t="s">
        <v>253</v>
      </c>
      <c r="H1498" s="190" t="s">
        <v>824</v>
      </c>
      <c r="I1498" s="190" t="s">
        <v>58</v>
      </c>
      <c r="Q1498" s="190">
        <v>2000</v>
      </c>
      <c r="U1498" s="190" t="s">
        <v>6148</v>
      </c>
      <c r="V1498" s="190" t="s">
        <v>6148</v>
      </c>
      <c r="W1498" s="190" t="s">
        <v>6148</v>
      </c>
    </row>
    <row r="1499" spans="1:23" ht="17.25" customHeight="1" x14ac:dyDescent="0.2">
      <c r="A1499" s="190">
        <v>812874</v>
      </c>
      <c r="B1499" s="190" t="s">
        <v>2022</v>
      </c>
      <c r="C1499" s="190" t="s">
        <v>64</v>
      </c>
      <c r="D1499" s="190" t="s">
        <v>196</v>
      </c>
      <c r="E1499" s="190" t="s">
        <v>143</v>
      </c>
      <c r="F1499" s="193">
        <v>31474</v>
      </c>
      <c r="G1499" s="190" t="s">
        <v>1049</v>
      </c>
      <c r="H1499" s="190" t="s">
        <v>824</v>
      </c>
      <c r="I1499" s="190" t="s">
        <v>58</v>
      </c>
      <c r="Q1499" s="190">
        <v>2000</v>
      </c>
      <c r="U1499" s="190" t="s">
        <v>6148</v>
      </c>
      <c r="V1499" s="190" t="s">
        <v>6148</v>
      </c>
      <c r="W1499" s="190" t="s">
        <v>6148</v>
      </c>
    </row>
    <row r="1500" spans="1:23" ht="17.25" customHeight="1" x14ac:dyDescent="0.2">
      <c r="A1500" s="190">
        <v>812622</v>
      </c>
      <c r="B1500" s="190" t="s">
        <v>1840</v>
      </c>
      <c r="C1500" s="190" t="s">
        <v>748</v>
      </c>
      <c r="D1500" s="190" t="s">
        <v>1255</v>
      </c>
      <c r="E1500" s="190" t="s">
        <v>143</v>
      </c>
      <c r="F1500" s="193">
        <v>31594</v>
      </c>
      <c r="G1500" s="190" t="s">
        <v>3437</v>
      </c>
      <c r="H1500" s="190" t="s">
        <v>824</v>
      </c>
      <c r="I1500" s="190" t="s">
        <v>58</v>
      </c>
      <c r="Q1500" s="190">
        <v>2000</v>
      </c>
      <c r="U1500" s="190" t="s">
        <v>6148</v>
      </c>
      <c r="V1500" s="190" t="s">
        <v>6148</v>
      </c>
      <c r="W1500" s="190" t="s">
        <v>6148</v>
      </c>
    </row>
    <row r="1501" spans="1:23" ht="17.25" customHeight="1" x14ac:dyDescent="0.2">
      <c r="A1501" s="190">
        <v>813206</v>
      </c>
      <c r="B1501" s="190" t="s">
        <v>2257</v>
      </c>
      <c r="C1501" s="190" t="s">
        <v>772</v>
      </c>
      <c r="D1501" s="190" t="s">
        <v>3648</v>
      </c>
      <c r="E1501" s="190" t="s">
        <v>143</v>
      </c>
      <c r="F1501" s="193">
        <v>31594</v>
      </c>
      <c r="G1501" s="190" t="s">
        <v>244</v>
      </c>
      <c r="H1501" s="190" t="s">
        <v>824</v>
      </c>
      <c r="I1501" s="190" t="s">
        <v>58</v>
      </c>
      <c r="Q1501" s="190">
        <v>2000</v>
      </c>
      <c r="U1501" s="190" t="s">
        <v>6148</v>
      </c>
      <c r="V1501" s="190" t="s">
        <v>6148</v>
      </c>
      <c r="W1501" s="190" t="s">
        <v>6148</v>
      </c>
    </row>
    <row r="1502" spans="1:23" ht="17.25" customHeight="1" x14ac:dyDescent="0.2">
      <c r="A1502" s="190">
        <v>812561</v>
      </c>
      <c r="B1502" s="190" t="s">
        <v>1799</v>
      </c>
      <c r="C1502" s="190" t="s">
        <v>748</v>
      </c>
      <c r="D1502" s="190" t="s">
        <v>3415</v>
      </c>
      <c r="E1502" s="190" t="s">
        <v>143</v>
      </c>
      <c r="F1502" s="193">
        <v>31782</v>
      </c>
      <c r="G1502" s="190" t="s">
        <v>3306</v>
      </c>
      <c r="H1502" s="190" t="s">
        <v>824</v>
      </c>
      <c r="I1502" s="190" t="s">
        <v>58</v>
      </c>
      <c r="Q1502" s="190">
        <v>2000</v>
      </c>
      <c r="U1502" s="190" t="s">
        <v>6148</v>
      </c>
      <c r="V1502" s="190" t="s">
        <v>6148</v>
      </c>
      <c r="W1502" s="190" t="s">
        <v>6148</v>
      </c>
    </row>
    <row r="1503" spans="1:23" ht="17.25" customHeight="1" x14ac:dyDescent="0.2">
      <c r="A1503" s="190">
        <v>812413</v>
      </c>
      <c r="B1503" s="190" t="s">
        <v>1709</v>
      </c>
      <c r="C1503" s="190" t="s">
        <v>369</v>
      </c>
      <c r="D1503" s="190" t="s">
        <v>209</v>
      </c>
      <c r="E1503" s="190" t="s">
        <v>143</v>
      </c>
      <c r="F1503" s="193">
        <v>31794</v>
      </c>
      <c r="G1503" s="190" t="s">
        <v>244</v>
      </c>
      <c r="H1503" s="190" t="s">
        <v>824</v>
      </c>
      <c r="I1503" s="190" t="s">
        <v>58</v>
      </c>
      <c r="Q1503" s="190">
        <v>2000</v>
      </c>
      <c r="U1503" s="190" t="s">
        <v>6148</v>
      </c>
      <c r="V1503" s="190" t="s">
        <v>6148</v>
      </c>
      <c r="W1503" s="190" t="s">
        <v>6148</v>
      </c>
    </row>
    <row r="1504" spans="1:23" ht="17.25" customHeight="1" x14ac:dyDescent="0.2">
      <c r="A1504" s="190">
        <v>813318</v>
      </c>
      <c r="B1504" s="190" t="s">
        <v>2335</v>
      </c>
      <c r="C1504" s="190" t="s">
        <v>866</v>
      </c>
      <c r="D1504" s="190" t="s">
        <v>178</v>
      </c>
      <c r="E1504" s="190" t="s">
        <v>143</v>
      </c>
      <c r="F1504" s="193">
        <v>31799</v>
      </c>
      <c r="G1504" s="190" t="s">
        <v>3358</v>
      </c>
      <c r="H1504" s="190" t="s">
        <v>824</v>
      </c>
      <c r="I1504" s="190" t="s">
        <v>58</v>
      </c>
      <c r="Q1504" s="190">
        <v>2000</v>
      </c>
      <c r="U1504" s="190" t="s">
        <v>6148</v>
      </c>
      <c r="V1504" s="190" t="s">
        <v>6148</v>
      </c>
      <c r="W1504" s="190" t="s">
        <v>6148</v>
      </c>
    </row>
    <row r="1505" spans="1:23" ht="17.25" customHeight="1" x14ac:dyDescent="0.2">
      <c r="A1505" s="190">
        <v>813317</v>
      </c>
      <c r="B1505" s="190" t="s">
        <v>2334</v>
      </c>
      <c r="C1505" s="190" t="s">
        <v>73</v>
      </c>
      <c r="D1505" s="190" t="s">
        <v>3695</v>
      </c>
      <c r="E1505" s="190" t="s">
        <v>143</v>
      </c>
      <c r="F1505" s="193">
        <v>31802</v>
      </c>
      <c r="G1505" s="190" t="s">
        <v>244</v>
      </c>
      <c r="H1505" s="190" t="s">
        <v>824</v>
      </c>
      <c r="I1505" s="190" t="s">
        <v>58</v>
      </c>
      <c r="Q1505" s="190">
        <v>2000</v>
      </c>
      <c r="U1505" s="190" t="s">
        <v>6148</v>
      </c>
      <c r="V1505" s="190" t="s">
        <v>6148</v>
      </c>
      <c r="W1505" s="190" t="s">
        <v>6148</v>
      </c>
    </row>
    <row r="1506" spans="1:23" ht="17.25" customHeight="1" x14ac:dyDescent="0.2">
      <c r="A1506" s="190">
        <v>812110</v>
      </c>
      <c r="B1506" s="190" t="s">
        <v>1508</v>
      </c>
      <c r="C1506" s="190" t="s">
        <v>3258</v>
      </c>
      <c r="D1506" s="190" t="s">
        <v>166</v>
      </c>
      <c r="E1506" s="190" t="s">
        <v>143</v>
      </c>
      <c r="F1506" s="193">
        <v>31802</v>
      </c>
      <c r="G1506" s="190" t="s">
        <v>976</v>
      </c>
      <c r="H1506" s="190" t="s">
        <v>824</v>
      </c>
      <c r="I1506" s="190" t="s">
        <v>58</v>
      </c>
      <c r="Q1506" s="190">
        <v>2000</v>
      </c>
      <c r="U1506" s="190" t="s">
        <v>6148</v>
      </c>
      <c r="V1506" s="190" t="s">
        <v>6148</v>
      </c>
      <c r="W1506" s="190" t="s">
        <v>6148</v>
      </c>
    </row>
    <row r="1507" spans="1:23" ht="17.25" customHeight="1" x14ac:dyDescent="0.2">
      <c r="A1507" s="190">
        <v>809501</v>
      </c>
      <c r="B1507" s="190" t="s">
        <v>4738</v>
      </c>
      <c r="C1507" s="190" t="s">
        <v>463</v>
      </c>
      <c r="D1507" s="190" t="s">
        <v>3814</v>
      </c>
      <c r="E1507" s="190" t="s">
        <v>143</v>
      </c>
      <c r="F1507" s="193">
        <v>31892</v>
      </c>
      <c r="G1507" s="190" t="s">
        <v>3922</v>
      </c>
      <c r="H1507" s="190" t="s">
        <v>824</v>
      </c>
      <c r="I1507" s="190" t="s">
        <v>58</v>
      </c>
      <c r="Q1507" s="190">
        <v>2000</v>
      </c>
      <c r="U1507" s="190" t="s">
        <v>6148</v>
      </c>
      <c r="V1507" s="190" t="s">
        <v>6148</v>
      </c>
      <c r="W1507" s="190" t="s">
        <v>6148</v>
      </c>
    </row>
    <row r="1508" spans="1:23" ht="17.25" customHeight="1" x14ac:dyDescent="0.2">
      <c r="A1508" s="190">
        <v>812356</v>
      </c>
      <c r="B1508" s="190" t="s">
        <v>1674</v>
      </c>
      <c r="C1508" s="190" t="s">
        <v>1345</v>
      </c>
      <c r="D1508" s="190" t="s">
        <v>3346</v>
      </c>
      <c r="E1508" s="190" t="s">
        <v>143</v>
      </c>
      <c r="F1508" s="193">
        <v>31910</v>
      </c>
      <c r="G1508" s="190" t="s">
        <v>244</v>
      </c>
      <c r="H1508" s="190" t="s">
        <v>824</v>
      </c>
      <c r="I1508" s="190" t="s">
        <v>58</v>
      </c>
      <c r="Q1508" s="190">
        <v>2000</v>
      </c>
      <c r="U1508" s="190" t="s">
        <v>6148</v>
      </c>
      <c r="V1508" s="190" t="s">
        <v>6148</v>
      </c>
      <c r="W1508" s="190" t="s">
        <v>6148</v>
      </c>
    </row>
    <row r="1509" spans="1:23" ht="17.25" customHeight="1" x14ac:dyDescent="0.2">
      <c r="A1509" s="190">
        <v>807566</v>
      </c>
      <c r="B1509" s="190" t="s">
        <v>4454</v>
      </c>
      <c r="C1509" s="190" t="s">
        <v>409</v>
      </c>
      <c r="D1509" s="190" t="s">
        <v>481</v>
      </c>
      <c r="E1509" s="190" t="s">
        <v>143</v>
      </c>
      <c r="F1509" s="193">
        <v>31952</v>
      </c>
      <c r="G1509" s="190" t="s">
        <v>827</v>
      </c>
      <c r="H1509" s="190" t="s">
        <v>824</v>
      </c>
      <c r="I1509" s="190" t="s">
        <v>58</v>
      </c>
      <c r="Q1509" s="190">
        <v>2000</v>
      </c>
      <c r="U1509" s="190" t="s">
        <v>6148</v>
      </c>
      <c r="V1509" s="190" t="s">
        <v>6148</v>
      </c>
      <c r="W1509" s="190" t="s">
        <v>6148</v>
      </c>
    </row>
    <row r="1510" spans="1:23" ht="17.25" customHeight="1" x14ac:dyDescent="0.2">
      <c r="A1510" s="190">
        <v>813214</v>
      </c>
      <c r="B1510" s="190" t="s">
        <v>2263</v>
      </c>
      <c r="C1510" s="190" t="s">
        <v>3478</v>
      </c>
      <c r="D1510" s="190" t="s">
        <v>3653</v>
      </c>
      <c r="E1510" s="190" t="s">
        <v>143</v>
      </c>
      <c r="F1510" s="193">
        <v>31991</v>
      </c>
      <c r="G1510" s="190" t="s">
        <v>3654</v>
      </c>
      <c r="H1510" s="190" t="s">
        <v>824</v>
      </c>
      <c r="I1510" s="190" t="s">
        <v>58</v>
      </c>
      <c r="Q1510" s="190">
        <v>2000</v>
      </c>
      <c r="U1510" s="190" t="s">
        <v>6148</v>
      </c>
      <c r="V1510" s="190" t="s">
        <v>6148</v>
      </c>
      <c r="W1510" s="190" t="s">
        <v>6148</v>
      </c>
    </row>
    <row r="1511" spans="1:23" ht="17.25" customHeight="1" x14ac:dyDescent="0.2">
      <c r="A1511" s="190">
        <v>813181</v>
      </c>
      <c r="B1511" s="190" t="s">
        <v>2239</v>
      </c>
      <c r="C1511" s="190" t="s">
        <v>63</v>
      </c>
      <c r="D1511" s="190" t="s">
        <v>342</v>
      </c>
      <c r="E1511" s="190" t="s">
        <v>143</v>
      </c>
      <c r="F1511" s="193">
        <v>32043</v>
      </c>
      <c r="G1511" s="190" t="s">
        <v>244</v>
      </c>
      <c r="H1511" s="190" t="s">
        <v>824</v>
      </c>
      <c r="I1511" s="190" t="s">
        <v>58</v>
      </c>
      <c r="Q1511" s="190">
        <v>2000</v>
      </c>
      <c r="U1511" s="190" t="s">
        <v>6148</v>
      </c>
      <c r="V1511" s="190" t="s">
        <v>6148</v>
      </c>
      <c r="W1511" s="190" t="s">
        <v>6148</v>
      </c>
    </row>
    <row r="1512" spans="1:23" ht="17.25" customHeight="1" x14ac:dyDescent="0.2">
      <c r="A1512" s="190">
        <v>813263</v>
      </c>
      <c r="B1512" s="190" t="s">
        <v>2295</v>
      </c>
      <c r="C1512" s="190" t="s">
        <v>3669</v>
      </c>
      <c r="D1512" s="190" t="s">
        <v>3670</v>
      </c>
      <c r="E1512" s="190" t="s">
        <v>143</v>
      </c>
      <c r="F1512" s="193">
        <v>32119</v>
      </c>
      <c r="G1512" s="190" t="s">
        <v>3671</v>
      </c>
      <c r="H1512" s="190" t="s">
        <v>824</v>
      </c>
      <c r="I1512" s="190" t="s">
        <v>58</v>
      </c>
      <c r="Q1512" s="190">
        <v>2000</v>
      </c>
      <c r="U1512" s="190" t="s">
        <v>6148</v>
      </c>
      <c r="V1512" s="190" t="s">
        <v>6148</v>
      </c>
      <c r="W1512" s="190" t="s">
        <v>6148</v>
      </c>
    </row>
    <row r="1513" spans="1:23" ht="17.25" customHeight="1" x14ac:dyDescent="0.2">
      <c r="A1513" s="190">
        <v>813220</v>
      </c>
      <c r="B1513" s="190" t="s">
        <v>2268</v>
      </c>
      <c r="C1513" s="190" t="s">
        <v>3657</v>
      </c>
      <c r="D1513" s="190" t="s">
        <v>1292</v>
      </c>
      <c r="E1513" s="190" t="s">
        <v>143</v>
      </c>
      <c r="F1513" s="193">
        <v>32143</v>
      </c>
      <c r="G1513" s="190" t="s">
        <v>3658</v>
      </c>
      <c r="H1513" s="190" t="s">
        <v>824</v>
      </c>
      <c r="I1513" s="190" t="s">
        <v>58</v>
      </c>
      <c r="Q1513" s="190">
        <v>2000</v>
      </c>
      <c r="U1513" s="190" t="s">
        <v>6148</v>
      </c>
      <c r="V1513" s="190" t="s">
        <v>6148</v>
      </c>
      <c r="W1513" s="190" t="s">
        <v>6148</v>
      </c>
    </row>
    <row r="1514" spans="1:23" ht="17.25" customHeight="1" x14ac:dyDescent="0.2">
      <c r="A1514" s="190">
        <v>813093</v>
      </c>
      <c r="B1514" s="190" t="s">
        <v>2179</v>
      </c>
      <c r="C1514" s="190" t="s">
        <v>3607</v>
      </c>
      <c r="D1514" s="190" t="s">
        <v>307</v>
      </c>
      <c r="E1514" s="190" t="s">
        <v>143</v>
      </c>
      <c r="F1514" s="193">
        <v>32172</v>
      </c>
      <c r="G1514" s="190" t="s">
        <v>244</v>
      </c>
      <c r="H1514" s="190" t="s">
        <v>824</v>
      </c>
      <c r="I1514" s="190" t="s">
        <v>58</v>
      </c>
      <c r="Q1514" s="190">
        <v>2000</v>
      </c>
      <c r="U1514" s="190" t="s">
        <v>6148</v>
      </c>
      <c r="V1514" s="190" t="s">
        <v>6148</v>
      </c>
      <c r="W1514" s="190" t="s">
        <v>6148</v>
      </c>
    </row>
    <row r="1515" spans="1:23" ht="17.25" customHeight="1" x14ac:dyDescent="0.2">
      <c r="A1515" s="190">
        <v>812418</v>
      </c>
      <c r="B1515" s="190" t="s">
        <v>1710</v>
      </c>
      <c r="C1515" s="190" t="s">
        <v>3366</v>
      </c>
      <c r="D1515" s="190" t="s">
        <v>186</v>
      </c>
      <c r="E1515" s="190" t="s">
        <v>143</v>
      </c>
      <c r="F1515" s="193">
        <v>32266</v>
      </c>
      <c r="G1515" s="190" t="s">
        <v>829</v>
      </c>
      <c r="H1515" s="190" t="s">
        <v>824</v>
      </c>
      <c r="I1515" s="190" t="s">
        <v>58</v>
      </c>
      <c r="Q1515" s="190">
        <v>2000</v>
      </c>
      <c r="U1515" s="190" t="s">
        <v>6148</v>
      </c>
      <c r="V1515" s="190" t="s">
        <v>6148</v>
      </c>
      <c r="W1515" s="190" t="s">
        <v>6148</v>
      </c>
    </row>
    <row r="1516" spans="1:23" ht="17.25" customHeight="1" x14ac:dyDescent="0.2">
      <c r="A1516" s="190">
        <v>812207</v>
      </c>
      <c r="B1516" s="190" t="s">
        <v>1577</v>
      </c>
      <c r="C1516" s="190" t="s">
        <v>361</v>
      </c>
      <c r="D1516" s="190" t="s">
        <v>329</v>
      </c>
      <c r="E1516" s="190" t="s">
        <v>143</v>
      </c>
      <c r="F1516" s="193">
        <v>32343</v>
      </c>
      <c r="G1516" s="190" t="s">
        <v>252</v>
      </c>
      <c r="H1516" s="190" t="s">
        <v>824</v>
      </c>
      <c r="I1516" s="190" t="s">
        <v>58</v>
      </c>
      <c r="Q1516" s="190">
        <v>2000</v>
      </c>
      <c r="U1516" s="190" t="s">
        <v>6148</v>
      </c>
      <c r="V1516" s="190" t="s">
        <v>6148</v>
      </c>
      <c r="W1516" s="190" t="s">
        <v>6148</v>
      </c>
    </row>
    <row r="1517" spans="1:23" ht="17.25" customHeight="1" x14ac:dyDescent="0.2">
      <c r="A1517" s="190">
        <v>812701</v>
      </c>
      <c r="B1517" s="190" t="s">
        <v>1899</v>
      </c>
      <c r="C1517" s="190" t="s">
        <v>57</v>
      </c>
      <c r="D1517" s="190" t="s">
        <v>3470</v>
      </c>
      <c r="E1517" s="190" t="s">
        <v>143</v>
      </c>
      <c r="F1517" s="193">
        <v>32370</v>
      </c>
      <c r="G1517" s="190" t="s">
        <v>870</v>
      </c>
      <c r="H1517" s="190" t="s">
        <v>824</v>
      </c>
      <c r="I1517" s="190" t="s">
        <v>58</v>
      </c>
      <c r="Q1517" s="190">
        <v>2000</v>
      </c>
      <c r="U1517" s="190" t="s">
        <v>6148</v>
      </c>
      <c r="V1517" s="190" t="s">
        <v>6148</v>
      </c>
      <c r="W1517" s="190" t="s">
        <v>6148</v>
      </c>
    </row>
    <row r="1518" spans="1:23" ht="17.25" customHeight="1" x14ac:dyDescent="0.2">
      <c r="A1518" s="190">
        <v>812920</v>
      </c>
      <c r="B1518" s="190" t="s">
        <v>2059</v>
      </c>
      <c r="C1518" s="190" t="s">
        <v>3561</v>
      </c>
      <c r="D1518" s="190" t="s">
        <v>3562</v>
      </c>
      <c r="E1518" s="190" t="s">
        <v>143</v>
      </c>
      <c r="F1518" s="193">
        <v>32410</v>
      </c>
      <c r="G1518" s="190" t="s">
        <v>244</v>
      </c>
      <c r="H1518" s="190" t="s">
        <v>824</v>
      </c>
      <c r="I1518" s="190" t="s">
        <v>58</v>
      </c>
      <c r="Q1518" s="190">
        <v>2000</v>
      </c>
      <c r="U1518" s="190" t="s">
        <v>6148</v>
      </c>
      <c r="V1518" s="190" t="s">
        <v>6148</v>
      </c>
      <c r="W1518" s="190" t="s">
        <v>6148</v>
      </c>
    </row>
    <row r="1519" spans="1:23" ht="17.25" customHeight="1" x14ac:dyDescent="0.2">
      <c r="A1519" s="190">
        <v>813120</v>
      </c>
      <c r="B1519" s="190" t="s">
        <v>2197</v>
      </c>
      <c r="C1519" s="190" t="s">
        <v>63</v>
      </c>
      <c r="D1519" s="190" t="s">
        <v>185</v>
      </c>
      <c r="E1519" s="190" t="s">
        <v>143</v>
      </c>
      <c r="F1519" s="193">
        <v>32417</v>
      </c>
      <c r="G1519" s="190" t="s">
        <v>246</v>
      </c>
      <c r="H1519" s="190" t="s">
        <v>824</v>
      </c>
      <c r="I1519" s="190" t="s">
        <v>58</v>
      </c>
      <c r="Q1519" s="190">
        <v>2000</v>
      </c>
      <c r="U1519" s="190" t="s">
        <v>6148</v>
      </c>
      <c r="V1519" s="190" t="s">
        <v>6148</v>
      </c>
      <c r="W1519" s="190" t="s">
        <v>6148</v>
      </c>
    </row>
    <row r="1520" spans="1:23" ht="17.25" customHeight="1" x14ac:dyDescent="0.2">
      <c r="A1520" s="190">
        <v>813203</v>
      </c>
      <c r="B1520" s="190" t="s">
        <v>2254</v>
      </c>
      <c r="C1520" s="190" t="s">
        <v>361</v>
      </c>
      <c r="D1520" s="190" t="s">
        <v>385</v>
      </c>
      <c r="E1520" s="190" t="s">
        <v>143</v>
      </c>
      <c r="F1520" s="193">
        <v>32418</v>
      </c>
      <c r="G1520" s="190" t="s">
        <v>250</v>
      </c>
      <c r="H1520" s="190" t="s">
        <v>824</v>
      </c>
      <c r="I1520" s="190" t="s">
        <v>58</v>
      </c>
      <c r="Q1520" s="190">
        <v>2000</v>
      </c>
      <c r="U1520" s="190" t="s">
        <v>6148</v>
      </c>
      <c r="V1520" s="190" t="s">
        <v>6148</v>
      </c>
      <c r="W1520" s="190" t="s">
        <v>6148</v>
      </c>
    </row>
    <row r="1521" spans="1:23" ht="17.25" customHeight="1" x14ac:dyDescent="0.2">
      <c r="A1521" s="190">
        <v>812364</v>
      </c>
      <c r="B1521" s="190" t="s">
        <v>1680</v>
      </c>
      <c r="C1521" s="190" t="s">
        <v>62</v>
      </c>
      <c r="D1521" s="190" t="s">
        <v>158</v>
      </c>
      <c r="E1521" s="190" t="s">
        <v>143</v>
      </c>
      <c r="F1521" s="193">
        <v>32425</v>
      </c>
      <c r="G1521" s="190" t="s">
        <v>1071</v>
      </c>
      <c r="H1521" s="190" t="s">
        <v>824</v>
      </c>
      <c r="I1521" s="190" t="s">
        <v>58</v>
      </c>
      <c r="Q1521" s="190">
        <v>2000</v>
      </c>
      <c r="U1521" s="190" t="s">
        <v>6148</v>
      </c>
      <c r="V1521" s="190" t="s">
        <v>6148</v>
      </c>
      <c r="W1521" s="190" t="s">
        <v>6148</v>
      </c>
    </row>
    <row r="1522" spans="1:23" ht="17.25" customHeight="1" x14ac:dyDescent="0.2">
      <c r="A1522" s="190">
        <v>813360</v>
      </c>
      <c r="B1522" s="190" t="s">
        <v>2365</v>
      </c>
      <c r="C1522" s="190" t="s">
        <v>310</v>
      </c>
      <c r="D1522" s="190" t="s">
        <v>190</v>
      </c>
      <c r="E1522" s="190" t="s">
        <v>143</v>
      </c>
      <c r="F1522" s="193">
        <v>32518</v>
      </c>
      <c r="G1522" s="190" t="s">
        <v>943</v>
      </c>
      <c r="H1522" s="190" t="s">
        <v>824</v>
      </c>
      <c r="I1522" s="190" t="s">
        <v>58</v>
      </c>
      <c r="Q1522" s="190">
        <v>2000</v>
      </c>
      <c r="U1522" s="190" t="s">
        <v>6148</v>
      </c>
      <c r="V1522" s="190" t="s">
        <v>6148</v>
      </c>
      <c r="W1522" s="190" t="s">
        <v>6148</v>
      </c>
    </row>
    <row r="1523" spans="1:23" ht="17.25" customHeight="1" x14ac:dyDescent="0.2">
      <c r="A1523" s="190">
        <v>812402</v>
      </c>
      <c r="B1523" s="190" t="s">
        <v>1700</v>
      </c>
      <c r="C1523" s="190" t="s">
        <v>79</v>
      </c>
      <c r="D1523" s="190" t="s">
        <v>168</v>
      </c>
      <c r="E1523" s="190" t="s">
        <v>143</v>
      </c>
      <c r="F1523" s="193">
        <v>32520</v>
      </c>
      <c r="G1523" s="190" t="s">
        <v>244</v>
      </c>
      <c r="H1523" s="190" t="s">
        <v>824</v>
      </c>
      <c r="I1523" s="190" t="s">
        <v>58</v>
      </c>
      <c r="Q1523" s="190">
        <v>2000</v>
      </c>
      <c r="U1523" s="190" t="s">
        <v>6148</v>
      </c>
      <c r="V1523" s="190" t="s">
        <v>6148</v>
      </c>
      <c r="W1523" s="190" t="s">
        <v>6148</v>
      </c>
    </row>
    <row r="1524" spans="1:23" ht="17.25" customHeight="1" x14ac:dyDescent="0.2">
      <c r="A1524" s="190">
        <v>811106</v>
      </c>
      <c r="B1524" s="190" t="s">
        <v>5162</v>
      </c>
      <c r="C1524" s="190" t="s">
        <v>1287</v>
      </c>
      <c r="D1524" s="190" t="s">
        <v>162</v>
      </c>
      <c r="E1524" s="190" t="s">
        <v>143</v>
      </c>
      <c r="F1524" s="193">
        <v>32521</v>
      </c>
      <c r="G1524" s="190" t="s">
        <v>244</v>
      </c>
      <c r="H1524" s="190" t="s">
        <v>825</v>
      </c>
      <c r="I1524" s="190" t="s">
        <v>58</v>
      </c>
      <c r="Q1524" s="190">
        <v>2000</v>
      </c>
      <c r="U1524" s="190" t="s">
        <v>6148</v>
      </c>
      <c r="V1524" s="190" t="s">
        <v>6148</v>
      </c>
      <c r="W1524" s="190" t="s">
        <v>6148</v>
      </c>
    </row>
    <row r="1525" spans="1:23" ht="17.25" customHeight="1" x14ac:dyDescent="0.2">
      <c r="A1525" s="190">
        <v>812793</v>
      </c>
      <c r="B1525" s="190" t="s">
        <v>1969</v>
      </c>
      <c r="C1525" s="190" t="s">
        <v>346</v>
      </c>
      <c r="D1525" s="190" t="s">
        <v>861</v>
      </c>
      <c r="E1525" s="190" t="s">
        <v>143</v>
      </c>
      <c r="F1525" s="193">
        <v>32542</v>
      </c>
      <c r="G1525" s="190" t="s">
        <v>244</v>
      </c>
      <c r="H1525" s="190" t="s">
        <v>824</v>
      </c>
      <c r="I1525" s="190" t="s">
        <v>58</v>
      </c>
      <c r="Q1525" s="190">
        <v>2000</v>
      </c>
      <c r="U1525" s="190" t="s">
        <v>6148</v>
      </c>
      <c r="V1525" s="190" t="s">
        <v>6148</v>
      </c>
      <c r="W1525" s="190" t="s">
        <v>6148</v>
      </c>
    </row>
    <row r="1526" spans="1:23" ht="17.25" customHeight="1" x14ac:dyDescent="0.2">
      <c r="A1526" s="190">
        <v>812674</v>
      </c>
      <c r="B1526" s="190" t="s">
        <v>1878</v>
      </c>
      <c r="C1526" s="190" t="s">
        <v>112</v>
      </c>
      <c r="D1526" s="190" t="s">
        <v>160</v>
      </c>
      <c r="E1526" s="190" t="s">
        <v>143</v>
      </c>
      <c r="F1526" s="193">
        <v>32609</v>
      </c>
      <c r="G1526" s="190" t="s">
        <v>244</v>
      </c>
      <c r="H1526" s="190" t="s">
        <v>824</v>
      </c>
      <c r="I1526" s="190" t="s">
        <v>58</v>
      </c>
      <c r="Q1526" s="190">
        <v>2000</v>
      </c>
      <c r="U1526" s="190" t="s">
        <v>6148</v>
      </c>
      <c r="V1526" s="190" t="s">
        <v>6148</v>
      </c>
      <c r="W1526" s="190" t="s">
        <v>6148</v>
      </c>
    </row>
    <row r="1527" spans="1:23" ht="17.25" customHeight="1" x14ac:dyDescent="0.2">
      <c r="A1527" s="190">
        <v>812251</v>
      </c>
      <c r="B1527" s="190" t="s">
        <v>1606</v>
      </c>
      <c r="C1527" s="190" t="s">
        <v>895</v>
      </c>
      <c r="D1527" s="190" t="s">
        <v>793</v>
      </c>
      <c r="E1527" s="190" t="s">
        <v>143</v>
      </c>
      <c r="F1527" s="193">
        <v>32662</v>
      </c>
      <c r="G1527" s="190" t="s">
        <v>3308</v>
      </c>
      <c r="H1527" s="190" t="s">
        <v>824</v>
      </c>
      <c r="I1527" s="190" t="s">
        <v>58</v>
      </c>
      <c r="Q1527" s="190">
        <v>2000</v>
      </c>
      <c r="U1527" s="190" t="s">
        <v>6148</v>
      </c>
      <c r="V1527" s="190" t="s">
        <v>6148</v>
      </c>
      <c r="W1527" s="190" t="s">
        <v>6148</v>
      </c>
    </row>
    <row r="1528" spans="1:23" ht="17.25" customHeight="1" x14ac:dyDescent="0.2">
      <c r="A1528" s="190">
        <v>812247</v>
      </c>
      <c r="B1528" s="190" t="s">
        <v>1603</v>
      </c>
      <c r="C1528" s="190" t="s">
        <v>3305</v>
      </c>
      <c r="D1528" s="190" t="s">
        <v>601</v>
      </c>
      <c r="E1528" s="190" t="s">
        <v>143</v>
      </c>
      <c r="F1528" s="193">
        <v>32740</v>
      </c>
      <c r="G1528" s="190" t="s">
        <v>3306</v>
      </c>
      <c r="H1528" s="190" t="s">
        <v>824</v>
      </c>
      <c r="I1528" s="190" t="s">
        <v>58</v>
      </c>
      <c r="Q1528" s="190">
        <v>2000</v>
      </c>
      <c r="U1528" s="190" t="s">
        <v>6148</v>
      </c>
      <c r="V1528" s="190" t="s">
        <v>6148</v>
      </c>
      <c r="W1528" s="190" t="s">
        <v>6148</v>
      </c>
    </row>
    <row r="1529" spans="1:23" ht="17.25" customHeight="1" x14ac:dyDescent="0.2">
      <c r="A1529" s="190">
        <v>812087</v>
      </c>
      <c r="B1529" s="190" t="s">
        <v>1489</v>
      </c>
      <c r="C1529" s="190" t="s">
        <v>63</v>
      </c>
      <c r="D1529" s="190" t="s">
        <v>160</v>
      </c>
      <c r="E1529" s="190" t="s">
        <v>143</v>
      </c>
      <c r="F1529" s="193">
        <v>32801</v>
      </c>
      <c r="G1529" s="190" t="s">
        <v>3246</v>
      </c>
      <c r="H1529" s="190" t="s">
        <v>824</v>
      </c>
      <c r="I1529" s="190" t="s">
        <v>58</v>
      </c>
      <c r="Q1529" s="190">
        <v>2000</v>
      </c>
      <c r="U1529" s="190" t="s">
        <v>6148</v>
      </c>
      <c r="V1529" s="190" t="s">
        <v>6148</v>
      </c>
      <c r="W1529" s="190" t="s">
        <v>6148</v>
      </c>
    </row>
    <row r="1530" spans="1:23" ht="17.25" customHeight="1" x14ac:dyDescent="0.2">
      <c r="A1530" s="190">
        <v>813085</v>
      </c>
      <c r="B1530" s="190" t="s">
        <v>2175</v>
      </c>
      <c r="C1530" s="190" t="s">
        <v>1345</v>
      </c>
      <c r="D1530" s="190" t="s">
        <v>3604</v>
      </c>
      <c r="E1530" s="190" t="s">
        <v>143</v>
      </c>
      <c r="F1530" s="193">
        <v>32832</v>
      </c>
      <c r="G1530" s="190" t="s">
        <v>244</v>
      </c>
      <c r="H1530" s="190" t="s">
        <v>824</v>
      </c>
      <c r="I1530" s="190" t="s">
        <v>58</v>
      </c>
      <c r="Q1530" s="190">
        <v>2000</v>
      </c>
      <c r="U1530" s="190" t="s">
        <v>6148</v>
      </c>
      <c r="V1530" s="190" t="s">
        <v>6148</v>
      </c>
      <c r="W1530" s="190" t="s">
        <v>6148</v>
      </c>
    </row>
    <row r="1531" spans="1:23" ht="17.25" customHeight="1" x14ac:dyDescent="0.2">
      <c r="A1531" s="190">
        <v>812497</v>
      </c>
      <c r="B1531" s="190" t="s">
        <v>1761</v>
      </c>
      <c r="C1531" s="190" t="s">
        <v>3286</v>
      </c>
      <c r="D1531" s="190" t="s">
        <v>498</v>
      </c>
      <c r="E1531" s="190" t="s">
        <v>143</v>
      </c>
      <c r="F1531" s="193">
        <v>32874</v>
      </c>
      <c r="G1531" s="190" t="s">
        <v>969</v>
      </c>
      <c r="H1531" s="190" t="s">
        <v>824</v>
      </c>
      <c r="I1531" s="190" t="s">
        <v>58</v>
      </c>
      <c r="Q1531" s="190">
        <v>2000</v>
      </c>
      <c r="U1531" s="190" t="s">
        <v>6148</v>
      </c>
      <c r="V1531" s="190" t="s">
        <v>6148</v>
      </c>
      <c r="W1531" s="190" t="s">
        <v>6148</v>
      </c>
    </row>
    <row r="1532" spans="1:23" ht="17.25" customHeight="1" x14ac:dyDescent="0.2">
      <c r="A1532" s="190">
        <v>813374</v>
      </c>
      <c r="B1532" s="190" t="s">
        <v>2374</v>
      </c>
      <c r="C1532" s="190" t="s">
        <v>83</v>
      </c>
      <c r="D1532" s="190" t="s">
        <v>196</v>
      </c>
      <c r="E1532" s="190" t="s">
        <v>143</v>
      </c>
      <c r="F1532" s="193">
        <v>33032</v>
      </c>
      <c r="G1532" s="190" t="s">
        <v>244</v>
      </c>
      <c r="H1532" s="190" t="s">
        <v>824</v>
      </c>
      <c r="I1532" s="190" t="s">
        <v>58</v>
      </c>
      <c r="Q1532" s="190">
        <v>2000</v>
      </c>
      <c r="U1532" s="190" t="s">
        <v>6148</v>
      </c>
      <c r="V1532" s="190" t="s">
        <v>6148</v>
      </c>
      <c r="W1532" s="190" t="s">
        <v>6148</v>
      </c>
    </row>
    <row r="1533" spans="1:23" ht="17.25" customHeight="1" x14ac:dyDescent="0.2">
      <c r="A1533" s="190">
        <v>812921</v>
      </c>
      <c r="B1533" s="190" t="s">
        <v>2060</v>
      </c>
      <c r="C1533" s="190" t="s">
        <v>384</v>
      </c>
      <c r="D1533" s="190" t="s">
        <v>163</v>
      </c>
      <c r="E1533" s="190" t="s">
        <v>143</v>
      </c>
      <c r="F1533" s="193">
        <v>33039</v>
      </c>
      <c r="G1533" s="190" t="s">
        <v>1001</v>
      </c>
      <c r="H1533" s="190" t="s">
        <v>824</v>
      </c>
      <c r="I1533" s="190" t="s">
        <v>58</v>
      </c>
      <c r="Q1533" s="190">
        <v>2000</v>
      </c>
      <c r="U1533" s="190" t="s">
        <v>6148</v>
      </c>
      <c r="V1533" s="190" t="s">
        <v>6148</v>
      </c>
      <c r="W1533" s="190" t="s">
        <v>6148</v>
      </c>
    </row>
    <row r="1534" spans="1:23" ht="17.25" customHeight="1" x14ac:dyDescent="0.2">
      <c r="A1534" s="190">
        <v>812881</v>
      </c>
      <c r="B1534" s="190" t="s">
        <v>2027</v>
      </c>
      <c r="C1534" s="190" t="s">
        <v>433</v>
      </c>
      <c r="D1534" s="190" t="s">
        <v>889</v>
      </c>
      <c r="E1534" s="190" t="s">
        <v>143</v>
      </c>
      <c r="F1534" s="193">
        <v>33072</v>
      </c>
      <c r="G1534" s="190" t="s">
        <v>1342</v>
      </c>
      <c r="H1534" s="190" t="s">
        <v>824</v>
      </c>
      <c r="I1534" s="190" t="s">
        <v>58</v>
      </c>
      <c r="Q1534" s="190">
        <v>2000</v>
      </c>
      <c r="U1534" s="190" t="s">
        <v>6148</v>
      </c>
      <c r="V1534" s="190" t="s">
        <v>6148</v>
      </c>
      <c r="W1534" s="190" t="s">
        <v>6148</v>
      </c>
    </row>
    <row r="1535" spans="1:23" ht="17.25" customHeight="1" x14ac:dyDescent="0.2">
      <c r="A1535" s="190">
        <v>812878</v>
      </c>
      <c r="B1535" s="190" t="s">
        <v>2026</v>
      </c>
      <c r="C1535" s="190" t="s">
        <v>495</v>
      </c>
      <c r="D1535" s="190" t="s">
        <v>3543</v>
      </c>
      <c r="E1535" s="190" t="s">
        <v>143</v>
      </c>
      <c r="F1535" s="193">
        <v>33239</v>
      </c>
      <c r="G1535" s="190" t="s">
        <v>3544</v>
      </c>
      <c r="H1535" s="190" t="s">
        <v>824</v>
      </c>
      <c r="I1535" s="190" t="s">
        <v>58</v>
      </c>
      <c r="Q1535" s="190">
        <v>2000</v>
      </c>
      <c r="U1535" s="190" t="s">
        <v>6148</v>
      </c>
      <c r="V1535" s="190" t="s">
        <v>6148</v>
      </c>
      <c r="W1535" s="190" t="s">
        <v>6148</v>
      </c>
    </row>
    <row r="1536" spans="1:23" ht="17.25" customHeight="1" x14ac:dyDescent="0.2">
      <c r="A1536" s="190">
        <v>812810</v>
      </c>
      <c r="B1536" s="190" t="s">
        <v>1980</v>
      </c>
      <c r="C1536" s="190" t="s">
        <v>67</v>
      </c>
      <c r="D1536" s="190" t="s">
        <v>381</v>
      </c>
      <c r="E1536" s="190" t="s">
        <v>143</v>
      </c>
      <c r="F1536" s="193">
        <v>33248</v>
      </c>
      <c r="G1536" s="190" t="s">
        <v>3511</v>
      </c>
      <c r="H1536" s="190" t="s">
        <v>824</v>
      </c>
      <c r="I1536" s="190" t="s">
        <v>58</v>
      </c>
      <c r="Q1536" s="190">
        <v>2000</v>
      </c>
      <c r="U1536" s="190" t="s">
        <v>6148</v>
      </c>
      <c r="V1536" s="190" t="s">
        <v>6148</v>
      </c>
      <c r="W1536" s="190" t="s">
        <v>6148</v>
      </c>
    </row>
    <row r="1537" spans="1:23" ht="17.25" customHeight="1" x14ac:dyDescent="0.2">
      <c r="A1537" s="190">
        <v>812035</v>
      </c>
      <c r="B1537" s="190" t="s">
        <v>1453</v>
      </c>
      <c r="C1537" s="190" t="s">
        <v>774</v>
      </c>
      <c r="D1537" s="190" t="s">
        <v>177</v>
      </c>
      <c r="E1537" s="190" t="s">
        <v>143</v>
      </c>
      <c r="F1537" s="193">
        <v>33359</v>
      </c>
      <c r="G1537" s="190" t="s">
        <v>244</v>
      </c>
      <c r="H1537" s="190" t="s">
        <v>824</v>
      </c>
      <c r="I1537" s="190" t="s">
        <v>58</v>
      </c>
      <c r="Q1537" s="190">
        <v>2000</v>
      </c>
      <c r="U1537" s="190" t="s">
        <v>6148</v>
      </c>
      <c r="V1537" s="190" t="s">
        <v>6148</v>
      </c>
      <c r="W1537" s="190" t="s">
        <v>6148</v>
      </c>
    </row>
    <row r="1538" spans="1:23" ht="17.25" customHeight="1" x14ac:dyDescent="0.2">
      <c r="A1538" s="190">
        <v>812088</v>
      </c>
      <c r="B1538" s="190" t="s">
        <v>1490</v>
      </c>
      <c r="C1538" s="190" t="s">
        <v>107</v>
      </c>
      <c r="D1538" s="190" t="s">
        <v>207</v>
      </c>
      <c r="E1538" s="190" t="s">
        <v>143</v>
      </c>
      <c r="F1538" s="193">
        <v>33370</v>
      </c>
      <c r="G1538" s="190" t="s">
        <v>244</v>
      </c>
      <c r="H1538" s="190" t="s">
        <v>824</v>
      </c>
      <c r="I1538" s="190" t="s">
        <v>58</v>
      </c>
      <c r="Q1538" s="190">
        <v>2000</v>
      </c>
      <c r="U1538" s="190" t="s">
        <v>6148</v>
      </c>
      <c r="V1538" s="190" t="s">
        <v>6148</v>
      </c>
      <c r="W1538" s="190" t="s">
        <v>6148</v>
      </c>
    </row>
    <row r="1539" spans="1:23" ht="17.25" customHeight="1" x14ac:dyDescent="0.2">
      <c r="A1539" s="190">
        <v>813347</v>
      </c>
      <c r="B1539" s="190" t="s">
        <v>2357</v>
      </c>
      <c r="C1539" s="190" t="s">
        <v>549</v>
      </c>
      <c r="D1539" s="190" t="s">
        <v>3708</v>
      </c>
      <c r="E1539" s="190" t="s">
        <v>143</v>
      </c>
      <c r="F1539" s="193">
        <v>33393</v>
      </c>
      <c r="G1539" s="190" t="s">
        <v>244</v>
      </c>
      <c r="H1539" s="190" t="s">
        <v>824</v>
      </c>
      <c r="I1539" s="190" t="s">
        <v>58</v>
      </c>
      <c r="Q1539" s="190">
        <v>2000</v>
      </c>
      <c r="U1539" s="190" t="s">
        <v>6148</v>
      </c>
      <c r="V1539" s="190" t="s">
        <v>6148</v>
      </c>
      <c r="W1539" s="190" t="s">
        <v>6148</v>
      </c>
    </row>
    <row r="1540" spans="1:23" ht="17.25" customHeight="1" x14ac:dyDescent="0.2">
      <c r="A1540" s="190">
        <v>812071</v>
      </c>
      <c r="B1540" s="190" t="s">
        <v>1482</v>
      </c>
      <c r="C1540" s="190" t="s">
        <v>3242</v>
      </c>
      <c r="D1540" s="190" t="s">
        <v>1051</v>
      </c>
      <c r="E1540" s="190" t="s">
        <v>143</v>
      </c>
      <c r="F1540" s="193">
        <v>33439</v>
      </c>
      <c r="G1540" s="190" t="s">
        <v>1229</v>
      </c>
      <c r="H1540" s="190" t="s">
        <v>824</v>
      </c>
      <c r="I1540" s="190" t="s">
        <v>58</v>
      </c>
      <c r="Q1540" s="190">
        <v>2000</v>
      </c>
      <c r="U1540" s="190" t="s">
        <v>6148</v>
      </c>
      <c r="V1540" s="190" t="s">
        <v>6148</v>
      </c>
      <c r="W1540" s="190" t="s">
        <v>6148</v>
      </c>
    </row>
    <row r="1541" spans="1:23" ht="17.25" customHeight="1" x14ac:dyDescent="0.2">
      <c r="A1541" s="190">
        <v>802658</v>
      </c>
      <c r="B1541" s="190" t="s">
        <v>4181</v>
      </c>
      <c r="C1541" s="190" t="s">
        <v>748</v>
      </c>
      <c r="D1541" s="190" t="s">
        <v>5728</v>
      </c>
      <c r="E1541" s="190" t="s">
        <v>143</v>
      </c>
      <c r="F1541" s="193">
        <v>33441</v>
      </c>
      <c r="G1541" s="190" t="s">
        <v>3217</v>
      </c>
      <c r="H1541" s="190" t="s">
        <v>824</v>
      </c>
      <c r="I1541" s="190" t="s">
        <v>58</v>
      </c>
      <c r="Q1541" s="190">
        <v>2000</v>
      </c>
      <c r="U1541" s="190" t="s">
        <v>6148</v>
      </c>
      <c r="V1541" s="190" t="s">
        <v>6148</v>
      </c>
      <c r="W1541" s="190" t="s">
        <v>6148</v>
      </c>
    </row>
    <row r="1542" spans="1:23" ht="17.25" customHeight="1" x14ac:dyDescent="0.2">
      <c r="A1542" s="190">
        <v>806820</v>
      </c>
      <c r="B1542" s="190" t="s">
        <v>4368</v>
      </c>
      <c r="C1542" s="190" t="s">
        <v>5704</v>
      </c>
      <c r="D1542" s="190" t="s">
        <v>5781</v>
      </c>
      <c r="E1542" s="190" t="s">
        <v>143</v>
      </c>
      <c r="F1542" s="193">
        <v>33516</v>
      </c>
      <c r="G1542" s="190" t="s">
        <v>827</v>
      </c>
      <c r="H1542" s="190" t="s">
        <v>824</v>
      </c>
      <c r="I1542" s="190" t="s">
        <v>58</v>
      </c>
      <c r="Q1542" s="190">
        <v>2000</v>
      </c>
      <c r="U1542" s="190" t="s">
        <v>6148</v>
      </c>
      <c r="V1542" s="190" t="s">
        <v>6148</v>
      </c>
      <c r="W1542" s="190" t="s">
        <v>6148</v>
      </c>
    </row>
    <row r="1543" spans="1:23" ht="17.25" customHeight="1" x14ac:dyDescent="0.2">
      <c r="A1543" s="190">
        <v>810567</v>
      </c>
      <c r="B1543" s="190" t="s">
        <v>4956</v>
      </c>
      <c r="C1543" s="190" t="s">
        <v>5679</v>
      </c>
      <c r="D1543" s="190" t="s">
        <v>179</v>
      </c>
      <c r="E1543" s="190" t="s">
        <v>143</v>
      </c>
      <c r="F1543" s="193">
        <v>33585</v>
      </c>
      <c r="G1543" s="190" t="s">
        <v>5944</v>
      </c>
      <c r="H1543" s="190" t="s">
        <v>824</v>
      </c>
      <c r="I1543" s="190" t="s">
        <v>58</v>
      </c>
      <c r="Q1543" s="190">
        <v>2000</v>
      </c>
      <c r="U1543" s="190" t="s">
        <v>6148</v>
      </c>
      <c r="V1543" s="190" t="s">
        <v>6148</v>
      </c>
      <c r="W1543" s="190" t="s">
        <v>6148</v>
      </c>
    </row>
    <row r="1544" spans="1:23" ht="17.25" customHeight="1" x14ac:dyDescent="0.2">
      <c r="A1544" s="190">
        <v>808911</v>
      </c>
      <c r="B1544" s="190" t="s">
        <v>4638</v>
      </c>
      <c r="C1544" s="190" t="s">
        <v>63</v>
      </c>
      <c r="D1544" s="190" t="s">
        <v>5627</v>
      </c>
      <c r="E1544" s="190" t="s">
        <v>143</v>
      </c>
      <c r="F1544" s="193">
        <v>33601</v>
      </c>
      <c r="G1544" s="190" t="s">
        <v>938</v>
      </c>
      <c r="H1544" s="190" t="s">
        <v>824</v>
      </c>
      <c r="I1544" s="190" t="s">
        <v>58</v>
      </c>
      <c r="Q1544" s="190">
        <v>2000</v>
      </c>
      <c r="U1544" s="190" t="s">
        <v>6148</v>
      </c>
      <c r="V1544" s="190" t="s">
        <v>6148</v>
      </c>
      <c r="W1544" s="190" t="s">
        <v>6148</v>
      </c>
    </row>
    <row r="1545" spans="1:23" ht="17.25" customHeight="1" x14ac:dyDescent="0.2">
      <c r="A1545" s="190">
        <v>812122</v>
      </c>
      <c r="B1545" s="190" t="s">
        <v>1517</v>
      </c>
      <c r="C1545" s="190" t="s">
        <v>115</v>
      </c>
      <c r="D1545" s="190" t="s">
        <v>3260</v>
      </c>
      <c r="E1545" s="190" t="s">
        <v>143</v>
      </c>
      <c r="F1545" s="193">
        <v>33604</v>
      </c>
      <c r="G1545" s="190" t="s">
        <v>1033</v>
      </c>
      <c r="H1545" s="190" t="s">
        <v>824</v>
      </c>
      <c r="I1545" s="190" t="s">
        <v>58</v>
      </c>
      <c r="Q1545" s="190">
        <v>2000</v>
      </c>
      <c r="U1545" s="190" t="s">
        <v>6148</v>
      </c>
      <c r="V1545" s="190" t="s">
        <v>6148</v>
      </c>
      <c r="W1545" s="190" t="s">
        <v>6148</v>
      </c>
    </row>
    <row r="1546" spans="1:23" ht="17.25" customHeight="1" x14ac:dyDescent="0.2">
      <c r="A1546" s="190">
        <v>813264</v>
      </c>
      <c r="B1546" s="190" t="s">
        <v>2296</v>
      </c>
      <c r="C1546" s="190" t="s">
        <v>578</v>
      </c>
      <c r="D1546" s="190" t="s">
        <v>211</v>
      </c>
      <c r="E1546" s="190" t="s">
        <v>143</v>
      </c>
      <c r="F1546" s="193">
        <v>33604</v>
      </c>
      <c r="G1546" s="190" t="s">
        <v>3672</v>
      </c>
      <c r="H1546" s="190" t="s">
        <v>824</v>
      </c>
      <c r="I1546" s="190" t="s">
        <v>58</v>
      </c>
      <c r="Q1546" s="190">
        <v>2000</v>
      </c>
      <c r="U1546" s="190" t="s">
        <v>6148</v>
      </c>
      <c r="V1546" s="190" t="s">
        <v>6148</v>
      </c>
      <c r="W1546" s="190" t="s">
        <v>6148</v>
      </c>
    </row>
    <row r="1547" spans="1:23" ht="17.25" customHeight="1" x14ac:dyDescent="0.2">
      <c r="A1547" s="190">
        <v>813464</v>
      </c>
      <c r="B1547" s="190" t="s">
        <v>2405</v>
      </c>
      <c r="C1547" s="190" t="s">
        <v>862</v>
      </c>
      <c r="D1547" s="190" t="s">
        <v>3733</v>
      </c>
      <c r="E1547" s="190" t="s">
        <v>143</v>
      </c>
      <c r="F1547" s="193">
        <v>33604</v>
      </c>
      <c r="H1547" s="190" t="s">
        <v>824</v>
      </c>
      <c r="I1547" s="190" t="s">
        <v>58</v>
      </c>
      <c r="Q1547" s="190">
        <v>2000</v>
      </c>
      <c r="U1547" s="190" t="s">
        <v>6148</v>
      </c>
      <c r="V1547" s="190" t="s">
        <v>6148</v>
      </c>
      <c r="W1547" s="190" t="s">
        <v>6148</v>
      </c>
    </row>
    <row r="1548" spans="1:23" ht="17.25" customHeight="1" x14ac:dyDescent="0.2">
      <c r="A1548" s="190">
        <v>812812</v>
      </c>
      <c r="B1548" s="190" t="s">
        <v>1982</v>
      </c>
      <c r="C1548" s="190" t="s">
        <v>383</v>
      </c>
      <c r="D1548" s="190" t="s">
        <v>210</v>
      </c>
      <c r="E1548" s="190" t="s">
        <v>143</v>
      </c>
      <c r="F1548" s="193">
        <v>33613</v>
      </c>
      <c r="G1548" s="190" t="s">
        <v>3514</v>
      </c>
      <c r="H1548" s="190" t="s">
        <v>824</v>
      </c>
      <c r="I1548" s="190" t="s">
        <v>58</v>
      </c>
      <c r="Q1548" s="190">
        <v>2000</v>
      </c>
      <c r="U1548" s="190" t="s">
        <v>6148</v>
      </c>
      <c r="V1548" s="190" t="s">
        <v>6148</v>
      </c>
      <c r="W1548" s="190" t="s">
        <v>6148</v>
      </c>
    </row>
    <row r="1549" spans="1:23" ht="17.25" customHeight="1" x14ac:dyDescent="0.2">
      <c r="A1549" s="190">
        <v>812517</v>
      </c>
      <c r="B1549" s="190" t="s">
        <v>1773</v>
      </c>
      <c r="C1549" s="190" t="s">
        <v>3333</v>
      </c>
      <c r="D1549" s="190" t="s">
        <v>331</v>
      </c>
      <c r="E1549" s="190" t="s">
        <v>143</v>
      </c>
      <c r="F1549" s="193">
        <v>33644</v>
      </c>
      <c r="G1549" s="190" t="s">
        <v>3401</v>
      </c>
      <c r="H1549" s="190" t="s">
        <v>824</v>
      </c>
      <c r="I1549" s="190" t="s">
        <v>58</v>
      </c>
      <c r="Q1549" s="190">
        <v>2000</v>
      </c>
      <c r="U1549" s="190" t="s">
        <v>6148</v>
      </c>
      <c r="V1549" s="190" t="s">
        <v>6148</v>
      </c>
      <c r="W1549" s="190" t="s">
        <v>6148</v>
      </c>
    </row>
    <row r="1550" spans="1:23" ht="17.25" customHeight="1" x14ac:dyDescent="0.2">
      <c r="A1550" s="190">
        <v>812184</v>
      </c>
      <c r="B1550" s="190" t="s">
        <v>1561</v>
      </c>
      <c r="C1550" s="190" t="s">
        <v>3283</v>
      </c>
      <c r="D1550" s="190" t="s">
        <v>1288</v>
      </c>
      <c r="E1550" s="190" t="s">
        <v>143</v>
      </c>
      <c r="F1550" s="193">
        <v>33675</v>
      </c>
      <c r="G1550" s="190" t="s">
        <v>244</v>
      </c>
      <c r="H1550" s="190" t="s">
        <v>824</v>
      </c>
      <c r="I1550" s="190" t="s">
        <v>58</v>
      </c>
      <c r="Q1550" s="190">
        <v>2000</v>
      </c>
      <c r="U1550" s="190" t="s">
        <v>6148</v>
      </c>
      <c r="V1550" s="190" t="s">
        <v>6148</v>
      </c>
      <c r="W1550" s="190" t="s">
        <v>6148</v>
      </c>
    </row>
    <row r="1551" spans="1:23" ht="17.25" customHeight="1" x14ac:dyDescent="0.2">
      <c r="A1551" s="190">
        <v>813338</v>
      </c>
      <c r="B1551" s="190" t="s">
        <v>2352</v>
      </c>
      <c r="C1551" s="190" t="s">
        <v>464</v>
      </c>
      <c r="D1551" s="190" t="s">
        <v>640</v>
      </c>
      <c r="E1551" s="190" t="s">
        <v>143</v>
      </c>
      <c r="F1551" s="193">
        <v>33730</v>
      </c>
      <c r="G1551" s="190" t="s">
        <v>922</v>
      </c>
      <c r="H1551" s="190" t="s">
        <v>824</v>
      </c>
      <c r="I1551" s="190" t="s">
        <v>58</v>
      </c>
      <c r="Q1551" s="190">
        <v>2000</v>
      </c>
      <c r="U1551" s="190" t="s">
        <v>6148</v>
      </c>
      <c r="V1551" s="190" t="s">
        <v>6148</v>
      </c>
      <c r="W1551" s="190" t="s">
        <v>6148</v>
      </c>
    </row>
    <row r="1552" spans="1:23" ht="17.25" customHeight="1" x14ac:dyDescent="0.2">
      <c r="A1552" s="190">
        <v>812473</v>
      </c>
      <c r="B1552" s="190" t="s">
        <v>1748</v>
      </c>
      <c r="C1552" s="190" t="s">
        <v>3384</v>
      </c>
      <c r="D1552" s="190" t="s">
        <v>3385</v>
      </c>
      <c r="E1552" s="190" t="s">
        <v>143</v>
      </c>
      <c r="F1552" s="193">
        <v>33790</v>
      </c>
      <c r="G1552" s="190" t="s">
        <v>244</v>
      </c>
      <c r="H1552" s="190" t="s">
        <v>824</v>
      </c>
      <c r="I1552" s="190" t="s">
        <v>58</v>
      </c>
      <c r="Q1552" s="190">
        <v>2000</v>
      </c>
      <c r="U1552" s="190" t="s">
        <v>6148</v>
      </c>
      <c r="V1552" s="190" t="s">
        <v>6148</v>
      </c>
      <c r="W1552" s="190" t="s">
        <v>6148</v>
      </c>
    </row>
    <row r="1553" spans="1:23" ht="17.25" customHeight="1" x14ac:dyDescent="0.2">
      <c r="A1553" s="190">
        <v>809087</v>
      </c>
      <c r="B1553" s="190" t="s">
        <v>4673</v>
      </c>
      <c r="C1553" s="190" t="s">
        <v>5621</v>
      </c>
      <c r="D1553" s="190" t="s">
        <v>1338</v>
      </c>
      <c r="E1553" s="190" t="s">
        <v>143</v>
      </c>
      <c r="F1553" s="193">
        <v>33822</v>
      </c>
      <c r="G1553" s="190" t="s">
        <v>900</v>
      </c>
      <c r="H1553" s="190" t="s">
        <v>824</v>
      </c>
      <c r="I1553" s="190" t="s">
        <v>58</v>
      </c>
      <c r="Q1553" s="190">
        <v>2000</v>
      </c>
      <c r="U1553" s="190" t="s">
        <v>6148</v>
      </c>
      <c r="V1553" s="190" t="s">
        <v>6148</v>
      </c>
      <c r="W1553" s="190" t="s">
        <v>6148</v>
      </c>
    </row>
    <row r="1554" spans="1:23" ht="17.25" customHeight="1" x14ac:dyDescent="0.2">
      <c r="A1554" s="190">
        <v>812689</v>
      </c>
      <c r="B1554" s="190" t="s">
        <v>1890</v>
      </c>
      <c r="C1554" s="190" t="s">
        <v>595</v>
      </c>
      <c r="D1554" s="190" t="s">
        <v>3220</v>
      </c>
      <c r="E1554" s="190" t="s">
        <v>143</v>
      </c>
      <c r="F1554" s="193">
        <v>33829</v>
      </c>
      <c r="G1554" s="190" t="s">
        <v>3465</v>
      </c>
      <c r="H1554" s="190" t="s">
        <v>824</v>
      </c>
      <c r="I1554" s="190" t="s">
        <v>58</v>
      </c>
      <c r="Q1554" s="190">
        <v>2000</v>
      </c>
      <c r="U1554" s="190" t="s">
        <v>6148</v>
      </c>
      <c r="V1554" s="190" t="s">
        <v>6148</v>
      </c>
      <c r="W1554" s="190" t="s">
        <v>6148</v>
      </c>
    </row>
    <row r="1555" spans="1:23" ht="17.25" customHeight="1" x14ac:dyDescent="0.2">
      <c r="A1555" s="190">
        <v>812783</v>
      </c>
      <c r="B1555" s="190" t="s">
        <v>1961</v>
      </c>
      <c r="C1555" s="190" t="s">
        <v>466</v>
      </c>
      <c r="D1555" s="190" t="s">
        <v>315</v>
      </c>
      <c r="E1555" s="190" t="s">
        <v>143</v>
      </c>
      <c r="F1555" s="193">
        <v>33938</v>
      </c>
      <c r="G1555" s="190" t="s">
        <v>253</v>
      </c>
      <c r="H1555" s="190" t="s">
        <v>824</v>
      </c>
      <c r="I1555" s="190" t="s">
        <v>58</v>
      </c>
      <c r="Q1555" s="190">
        <v>2000</v>
      </c>
      <c r="U1555" s="190" t="s">
        <v>6148</v>
      </c>
      <c r="V1555" s="190" t="s">
        <v>6148</v>
      </c>
      <c r="W1555" s="190" t="s">
        <v>6148</v>
      </c>
    </row>
    <row r="1556" spans="1:23" ht="17.25" customHeight="1" x14ac:dyDescent="0.2">
      <c r="A1556" s="190">
        <v>812293</v>
      </c>
      <c r="B1556" s="190" t="s">
        <v>1631</v>
      </c>
      <c r="C1556" s="190" t="s">
        <v>63</v>
      </c>
      <c r="D1556" s="190" t="s">
        <v>3319</v>
      </c>
      <c r="E1556" s="190" t="s">
        <v>143</v>
      </c>
      <c r="F1556" s="193">
        <v>33970</v>
      </c>
      <c r="G1556" s="190" t="s">
        <v>3320</v>
      </c>
      <c r="H1556" s="190" t="s">
        <v>824</v>
      </c>
      <c r="I1556" s="190" t="s">
        <v>58</v>
      </c>
      <c r="Q1556" s="190">
        <v>2000</v>
      </c>
      <c r="U1556" s="190" t="s">
        <v>6148</v>
      </c>
      <c r="V1556" s="190" t="s">
        <v>6148</v>
      </c>
      <c r="W1556" s="190" t="s">
        <v>6148</v>
      </c>
    </row>
    <row r="1557" spans="1:23" ht="17.25" customHeight="1" x14ac:dyDescent="0.2">
      <c r="A1557" s="190">
        <v>813252</v>
      </c>
      <c r="B1557" s="190" t="s">
        <v>2286</v>
      </c>
      <c r="C1557" s="190" t="s">
        <v>991</v>
      </c>
      <c r="D1557" s="190" t="s">
        <v>196</v>
      </c>
      <c r="E1557" s="190" t="s">
        <v>143</v>
      </c>
      <c r="F1557" s="193">
        <v>33972</v>
      </c>
      <c r="G1557" s="190" t="s">
        <v>246</v>
      </c>
      <c r="H1557" s="190" t="s">
        <v>824</v>
      </c>
      <c r="I1557" s="190" t="s">
        <v>58</v>
      </c>
      <c r="Q1557" s="190">
        <v>2000</v>
      </c>
      <c r="U1557" s="190" t="s">
        <v>6148</v>
      </c>
      <c r="V1557" s="190" t="s">
        <v>6148</v>
      </c>
      <c r="W1557" s="190" t="s">
        <v>6148</v>
      </c>
    </row>
    <row r="1558" spans="1:23" ht="17.25" customHeight="1" x14ac:dyDescent="0.2">
      <c r="A1558" s="190">
        <v>812259</v>
      </c>
      <c r="B1558" s="190" t="s">
        <v>1610</v>
      </c>
      <c r="C1558" s="190" t="s">
        <v>483</v>
      </c>
      <c r="D1558" s="190" t="s">
        <v>448</v>
      </c>
      <c r="E1558" s="190" t="s">
        <v>143</v>
      </c>
      <c r="F1558" s="193">
        <v>33994</v>
      </c>
      <c r="G1558" s="190" t="s">
        <v>1266</v>
      </c>
      <c r="H1558" s="190" t="s">
        <v>824</v>
      </c>
      <c r="I1558" s="190" t="s">
        <v>58</v>
      </c>
      <c r="Q1558" s="190">
        <v>2000</v>
      </c>
      <c r="U1558" s="190" t="s">
        <v>6148</v>
      </c>
      <c r="V1558" s="190" t="s">
        <v>6148</v>
      </c>
      <c r="W1558" s="190" t="s">
        <v>6148</v>
      </c>
    </row>
    <row r="1559" spans="1:23" ht="17.25" customHeight="1" x14ac:dyDescent="0.2">
      <c r="A1559" s="190">
        <v>813268</v>
      </c>
      <c r="B1559" s="190" t="s">
        <v>2299</v>
      </c>
      <c r="C1559" s="190" t="s">
        <v>63</v>
      </c>
      <c r="D1559" s="190" t="s">
        <v>3674</v>
      </c>
      <c r="E1559" s="190" t="s">
        <v>143</v>
      </c>
      <c r="F1559" s="193">
        <v>33994</v>
      </c>
      <c r="G1559" s="190" t="s">
        <v>3675</v>
      </c>
      <c r="H1559" s="190" t="s">
        <v>824</v>
      </c>
      <c r="I1559" s="190" t="s">
        <v>58</v>
      </c>
      <c r="Q1559" s="190">
        <v>2000</v>
      </c>
      <c r="U1559" s="190" t="s">
        <v>6148</v>
      </c>
      <c r="V1559" s="190" t="s">
        <v>6148</v>
      </c>
      <c r="W1559" s="190" t="s">
        <v>6148</v>
      </c>
    </row>
    <row r="1560" spans="1:23" ht="17.25" customHeight="1" x14ac:dyDescent="0.2">
      <c r="A1560" s="190">
        <v>810358</v>
      </c>
      <c r="B1560" s="190" t="s">
        <v>4919</v>
      </c>
      <c r="C1560" s="190" t="s">
        <v>964</v>
      </c>
      <c r="D1560" s="190" t="s">
        <v>925</v>
      </c>
      <c r="E1560" s="190" t="s">
        <v>143</v>
      </c>
      <c r="F1560" s="193">
        <v>33999</v>
      </c>
      <c r="G1560" s="190" t="s">
        <v>244</v>
      </c>
      <c r="H1560" s="190" t="s">
        <v>824</v>
      </c>
      <c r="I1560" s="190" t="s">
        <v>58</v>
      </c>
      <c r="Q1560" s="190">
        <v>2000</v>
      </c>
      <c r="U1560" s="190" t="s">
        <v>6148</v>
      </c>
      <c r="V1560" s="190" t="s">
        <v>6148</v>
      </c>
      <c r="W1560" s="190" t="s">
        <v>6148</v>
      </c>
    </row>
    <row r="1561" spans="1:23" ht="17.25" customHeight="1" x14ac:dyDescent="0.2">
      <c r="A1561" s="190">
        <v>813154</v>
      </c>
      <c r="B1561" s="190" t="s">
        <v>2221</v>
      </c>
      <c r="C1561" s="190" t="s">
        <v>60</v>
      </c>
      <c r="D1561" s="190" t="s">
        <v>1352</v>
      </c>
      <c r="E1561" s="190" t="s">
        <v>143</v>
      </c>
      <c r="F1561" s="193">
        <v>34004</v>
      </c>
      <c r="G1561" s="190" t="s">
        <v>244</v>
      </c>
      <c r="H1561" s="190" t="s">
        <v>824</v>
      </c>
      <c r="I1561" s="190" t="s">
        <v>58</v>
      </c>
      <c r="Q1561" s="190">
        <v>2000</v>
      </c>
      <c r="U1561" s="190" t="s">
        <v>6148</v>
      </c>
      <c r="V1561" s="190" t="s">
        <v>6148</v>
      </c>
      <c r="W1561" s="190" t="s">
        <v>6148</v>
      </c>
    </row>
    <row r="1562" spans="1:23" ht="17.25" customHeight="1" x14ac:dyDescent="0.2">
      <c r="A1562" s="190">
        <v>812172</v>
      </c>
      <c r="B1562" s="190" t="s">
        <v>1551</v>
      </c>
      <c r="C1562" s="190" t="s">
        <v>84</v>
      </c>
      <c r="D1562" s="190" t="s">
        <v>1195</v>
      </c>
      <c r="E1562" s="190" t="s">
        <v>143</v>
      </c>
      <c r="F1562" s="193">
        <v>34009</v>
      </c>
      <c r="G1562" s="190" t="s">
        <v>921</v>
      </c>
      <c r="H1562" s="190" t="s">
        <v>824</v>
      </c>
      <c r="I1562" s="190" t="s">
        <v>58</v>
      </c>
      <c r="Q1562" s="190">
        <v>2000</v>
      </c>
      <c r="U1562" s="190" t="s">
        <v>6148</v>
      </c>
      <c r="V1562" s="190" t="s">
        <v>6148</v>
      </c>
      <c r="W1562" s="190" t="s">
        <v>6148</v>
      </c>
    </row>
    <row r="1563" spans="1:23" ht="17.25" customHeight="1" x14ac:dyDescent="0.2">
      <c r="A1563" s="190">
        <v>812620</v>
      </c>
      <c r="B1563" s="190" t="s">
        <v>1838</v>
      </c>
      <c r="C1563" s="190" t="s">
        <v>94</v>
      </c>
      <c r="D1563" s="190" t="s">
        <v>1255</v>
      </c>
      <c r="E1563" s="190" t="s">
        <v>143</v>
      </c>
      <c r="F1563" s="193">
        <v>34023</v>
      </c>
      <c r="G1563" s="190" t="s">
        <v>937</v>
      </c>
      <c r="H1563" s="190" t="s">
        <v>824</v>
      </c>
      <c r="I1563" s="190" t="s">
        <v>58</v>
      </c>
      <c r="Q1563" s="190">
        <v>2000</v>
      </c>
      <c r="U1563" s="190" t="s">
        <v>6148</v>
      </c>
      <c r="V1563" s="190" t="s">
        <v>6148</v>
      </c>
      <c r="W1563" s="190" t="s">
        <v>6148</v>
      </c>
    </row>
    <row r="1564" spans="1:23" ht="17.25" customHeight="1" x14ac:dyDescent="0.2">
      <c r="A1564" s="190">
        <v>812502</v>
      </c>
      <c r="B1564" s="190" t="s">
        <v>1764</v>
      </c>
      <c r="C1564" s="190" t="s">
        <v>82</v>
      </c>
      <c r="D1564" s="190" t="s">
        <v>163</v>
      </c>
      <c r="E1564" s="190" t="s">
        <v>143</v>
      </c>
      <c r="F1564" s="193">
        <v>34052</v>
      </c>
      <c r="G1564" s="190" t="s">
        <v>244</v>
      </c>
      <c r="H1564" s="190" t="s">
        <v>824</v>
      </c>
      <c r="I1564" s="190" t="s">
        <v>58</v>
      </c>
      <c r="Q1564" s="190">
        <v>2000</v>
      </c>
      <c r="U1564" s="190" t="s">
        <v>6148</v>
      </c>
      <c r="V1564" s="190" t="s">
        <v>6148</v>
      </c>
      <c r="W1564" s="190" t="s">
        <v>6148</v>
      </c>
    </row>
    <row r="1565" spans="1:23" ht="17.25" customHeight="1" x14ac:dyDescent="0.2">
      <c r="A1565" s="190">
        <v>812408</v>
      </c>
      <c r="B1565" s="190" t="s">
        <v>1705</v>
      </c>
      <c r="C1565" s="190" t="s">
        <v>108</v>
      </c>
      <c r="D1565" s="190" t="s">
        <v>216</v>
      </c>
      <c r="E1565" s="190" t="s">
        <v>143</v>
      </c>
      <c r="F1565" s="193">
        <v>34060</v>
      </c>
      <c r="G1565" s="190" t="s">
        <v>244</v>
      </c>
      <c r="H1565" s="190" t="s">
        <v>824</v>
      </c>
      <c r="I1565" s="190" t="s">
        <v>58</v>
      </c>
      <c r="Q1565" s="190">
        <v>2000</v>
      </c>
      <c r="U1565" s="190" t="s">
        <v>6148</v>
      </c>
      <c r="V1565" s="190" t="s">
        <v>6148</v>
      </c>
      <c r="W1565" s="190" t="s">
        <v>6148</v>
      </c>
    </row>
    <row r="1566" spans="1:23" ht="17.25" customHeight="1" x14ac:dyDescent="0.2">
      <c r="A1566" s="190">
        <v>813340</v>
      </c>
      <c r="B1566" s="190" t="s">
        <v>2353</v>
      </c>
      <c r="C1566" s="190" t="s">
        <v>624</v>
      </c>
      <c r="D1566" s="190" t="s">
        <v>190</v>
      </c>
      <c r="E1566" s="190" t="s">
        <v>143</v>
      </c>
      <c r="F1566" s="193">
        <v>34064</v>
      </c>
      <c r="G1566" s="190" t="s">
        <v>3297</v>
      </c>
      <c r="H1566" s="190" t="s">
        <v>824</v>
      </c>
      <c r="I1566" s="190" t="s">
        <v>58</v>
      </c>
      <c r="Q1566" s="190">
        <v>2000</v>
      </c>
      <c r="U1566" s="190" t="s">
        <v>6148</v>
      </c>
      <c r="V1566" s="190" t="s">
        <v>6148</v>
      </c>
      <c r="W1566" s="190" t="s">
        <v>6148</v>
      </c>
    </row>
    <row r="1567" spans="1:23" ht="17.25" customHeight="1" x14ac:dyDescent="0.2">
      <c r="A1567" s="190">
        <v>813138</v>
      </c>
      <c r="B1567" s="190" t="s">
        <v>2208</v>
      </c>
      <c r="C1567" s="190" t="s">
        <v>428</v>
      </c>
      <c r="D1567" s="190" t="s">
        <v>3627</v>
      </c>
      <c r="E1567" s="190" t="s">
        <v>143</v>
      </c>
      <c r="F1567" s="193">
        <v>34066</v>
      </c>
      <c r="G1567" s="190" t="s">
        <v>244</v>
      </c>
      <c r="H1567" s="190" t="s">
        <v>824</v>
      </c>
      <c r="I1567" s="190" t="s">
        <v>58</v>
      </c>
      <c r="Q1567" s="190">
        <v>2000</v>
      </c>
      <c r="U1567" s="190" t="s">
        <v>6148</v>
      </c>
      <c r="V1567" s="190" t="s">
        <v>6148</v>
      </c>
      <c r="W1567" s="190" t="s">
        <v>6148</v>
      </c>
    </row>
    <row r="1568" spans="1:23" ht="17.25" customHeight="1" x14ac:dyDescent="0.2">
      <c r="A1568" s="190">
        <v>812760</v>
      </c>
      <c r="B1568" s="190" t="s">
        <v>1945</v>
      </c>
      <c r="C1568" s="190" t="s">
        <v>3496</v>
      </c>
      <c r="D1568" s="190" t="s">
        <v>170</v>
      </c>
      <c r="E1568" s="190" t="s">
        <v>143</v>
      </c>
      <c r="F1568" s="193">
        <v>34079</v>
      </c>
      <c r="G1568" s="190" t="s">
        <v>244</v>
      </c>
      <c r="H1568" s="190" t="s">
        <v>824</v>
      </c>
      <c r="I1568" s="190" t="s">
        <v>58</v>
      </c>
      <c r="Q1568" s="190">
        <v>2000</v>
      </c>
      <c r="U1568" s="190" t="s">
        <v>6148</v>
      </c>
      <c r="V1568" s="190" t="s">
        <v>6148</v>
      </c>
      <c r="W1568" s="190" t="s">
        <v>6148</v>
      </c>
    </row>
    <row r="1569" spans="1:23" ht="17.25" customHeight="1" x14ac:dyDescent="0.2">
      <c r="A1569" s="190">
        <v>812445</v>
      </c>
      <c r="B1569" s="190" t="s">
        <v>1730</v>
      </c>
      <c r="C1569" s="190" t="s">
        <v>595</v>
      </c>
      <c r="D1569" s="190" t="s">
        <v>198</v>
      </c>
      <c r="E1569" s="190" t="s">
        <v>143</v>
      </c>
      <c r="F1569" s="193">
        <v>34081</v>
      </c>
      <c r="G1569" s="190" t="s">
        <v>244</v>
      </c>
      <c r="H1569" s="190" t="s">
        <v>824</v>
      </c>
      <c r="I1569" s="190" t="s">
        <v>58</v>
      </c>
      <c r="Q1569" s="190">
        <v>2000</v>
      </c>
      <c r="U1569" s="190" t="s">
        <v>6148</v>
      </c>
      <c r="V1569" s="190" t="s">
        <v>6148</v>
      </c>
      <c r="W1569" s="190" t="s">
        <v>6148</v>
      </c>
    </row>
    <row r="1570" spans="1:23" ht="17.25" customHeight="1" x14ac:dyDescent="0.2">
      <c r="A1570" s="190">
        <v>813294</v>
      </c>
      <c r="B1570" s="190" t="s">
        <v>2316</v>
      </c>
      <c r="C1570" s="190" t="s">
        <v>328</v>
      </c>
      <c r="D1570" s="190" t="s">
        <v>196</v>
      </c>
      <c r="E1570" s="190" t="s">
        <v>143</v>
      </c>
      <c r="F1570" s="193">
        <v>34129</v>
      </c>
      <c r="G1570" s="190" t="s">
        <v>975</v>
      </c>
      <c r="H1570" s="190" t="s">
        <v>824</v>
      </c>
      <c r="I1570" s="190" t="s">
        <v>58</v>
      </c>
      <c r="Q1570" s="190">
        <v>2000</v>
      </c>
      <c r="U1570" s="190" t="s">
        <v>6148</v>
      </c>
      <c r="V1570" s="190" t="s">
        <v>6148</v>
      </c>
      <c r="W1570" s="190" t="s">
        <v>6148</v>
      </c>
    </row>
    <row r="1571" spans="1:23" ht="17.25" customHeight="1" x14ac:dyDescent="0.2">
      <c r="A1571" s="190">
        <v>812811</v>
      </c>
      <c r="B1571" s="190" t="s">
        <v>1981</v>
      </c>
      <c r="C1571" s="190" t="s">
        <v>3512</v>
      </c>
      <c r="D1571" s="190" t="s">
        <v>3513</v>
      </c>
      <c r="E1571" s="190" t="s">
        <v>143</v>
      </c>
      <c r="F1571" s="193">
        <v>34263</v>
      </c>
      <c r="G1571" s="190" t="s">
        <v>244</v>
      </c>
      <c r="H1571" s="190" t="s">
        <v>824</v>
      </c>
      <c r="I1571" s="190" t="s">
        <v>58</v>
      </c>
      <c r="Q1571" s="190">
        <v>2000</v>
      </c>
      <c r="U1571" s="190" t="s">
        <v>6148</v>
      </c>
      <c r="V1571" s="190" t="s">
        <v>6148</v>
      </c>
      <c r="W1571" s="190" t="s">
        <v>6148</v>
      </c>
    </row>
    <row r="1572" spans="1:23" ht="17.25" customHeight="1" x14ac:dyDescent="0.2">
      <c r="A1572" s="190">
        <v>813105</v>
      </c>
      <c r="B1572" s="190" t="s">
        <v>2189</v>
      </c>
      <c r="C1572" s="190" t="s">
        <v>3611</v>
      </c>
      <c r="D1572" s="190" t="s">
        <v>343</v>
      </c>
      <c r="E1572" s="190" t="s">
        <v>143</v>
      </c>
      <c r="F1572" s="193">
        <v>34268</v>
      </c>
      <c r="G1572" s="190" t="s">
        <v>244</v>
      </c>
      <c r="H1572" s="190" t="s">
        <v>825</v>
      </c>
      <c r="I1572" s="190" t="s">
        <v>58</v>
      </c>
      <c r="Q1572" s="190">
        <v>2000</v>
      </c>
      <c r="U1572" s="190" t="s">
        <v>6148</v>
      </c>
      <c r="V1572" s="190" t="s">
        <v>6148</v>
      </c>
      <c r="W1572" s="190" t="s">
        <v>6148</v>
      </c>
    </row>
    <row r="1573" spans="1:23" ht="17.25" customHeight="1" x14ac:dyDescent="0.2">
      <c r="A1573" s="190">
        <v>812544</v>
      </c>
      <c r="B1573" s="190" t="s">
        <v>1169</v>
      </c>
      <c r="C1573" s="190" t="s">
        <v>115</v>
      </c>
      <c r="D1573" s="190" t="s">
        <v>203</v>
      </c>
      <c r="E1573" s="190" t="s">
        <v>143</v>
      </c>
      <c r="F1573" s="193">
        <v>34305</v>
      </c>
      <c r="G1573" s="190" t="s">
        <v>3279</v>
      </c>
      <c r="H1573" s="190" t="s">
        <v>824</v>
      </c>
      <c r="I1573" s="190" t="s">
        <v>58</v>
      </c>
      <c r="Q1573" s="190">
        <v>2000</v>
      </c>
      <c r="U1573" s="190" t="s">
        <v>6148</v>
      </c>
      <c r="V1573" s="190" t="s">
        <v>6148</v>
      </c>
      <c r="W1573" s="190" t="s">
        <v>6148</v>
      </c>
    </row>
    <row r="1574" spans="1:23" ht="17.25" customHeight="1" x14ac:dyDescent="0.2">
      <c r="A1574" s="190">
        <v>812777</v>
      </c>
      <c r="B1574" s="190" t="s">
        <v>1957</v>
      </c>
      <c r="C1574" s="190" t="s">
        <v>3501</v>
      </c>
      <c r="D1574" s="190" t="s">
        <v>3435</v>
      </c>
      <c r="E1574" s="190" t="s">
        <v>143</v>
      </c>
      <c r="F1574" s="193">
        <v>34335</v>
      </c>
      <c r="G1574" s="190" t="s">
        <v>246</v>
      </c>
      <c r="H1574" s="190" t="s">
        <v>824</v>
      </c>
      <c r="I1574" s="190" t="s">
        <v>58</v>
      </c>
      <c r="Q1574" s="190">
        <v>2000</v>
      </c>
      <c r="U1574" s="190" t="s">
        <v>6148</v>
      </c>
      <c r="V1574" s="190" t="s">
        <v>6148</v>
      </c>
      <c r="W1574" s="190" t="s">
        <v>6148</v>
      </c>
    </row>
    <row r="1575" spans="1:23" ht="17.25" customHeight="1" x14ac:dyDescent="0.2">
      <c r="A1575" s="190">
        <v>811032</v>
      </c>
      <c r="B1575" s="190" t="s">
        <v>5121</v>
      </c>
      <c r="C1575" s="190" t="s">
        <v>454</v>
      </c>
      <c r="D1575" s="190" t="s">
        <v>783</v>
      </c>
      <c r="E1575" s="190" t="s">
        <v>143</v>
      </c>
      <c r="F1575" s="193">
        <v>34335</v>
      </c>
      <c r="G1575" s="190" t="s">
        <v>246</v>
      </c>
      <c r="H1575" s="190" t="s">
        <v>824</v>
      </c>
      <c r="I1575" s="190" t="s">
        <v>58</v>
      </c>
      <c r="Q1575" s="190">
        <v>2000</v>
      </c>
      <c r="U1575" s="190" t="s">
        <v>6148</v>
      </c>
      <c r="V1575" s="190" t="s">
        <v>6148</v>
      </c>
      <c r="W1575" s="190" t="s">
        <v>6148</v>
      </c>
    </row>
    <row r="1576" spans="1:23" ht="17.25" customHeight="1" x14ac:dyDescent="0.2">
      <c r="A1576" s="190">
        <v>812832</v>
      </c>
      <c r="B1576" s="190" t="s">
        <v>1994</v>
      </c>
      <c r="C1576" s="190" t="s">
        <v>61</v>
      </c>
      <c r="D1576" s="190" t="s">
        <v>173</v>
      </c>
      <c r="E1576" s="190" t="s">
        <v>143</v>
      </c>
      <c r="F1576" s="193">
        <v>34335</v>
      </c>
      <c r="G1576" s="190" t="s">
        <v>244</v>
      </c>
      <c r="H1576" s="190" t="s">
        <v>824</v>
      </c>
      <c r="I1576" s="190" t="s">
        <v>58</v>
      </c>
      <c r="Q1576" s="190">
        <v>2000</v>
      </c>
      <c r="U1576" s="190" t="s">
        <v>6148</v>
      </c>
      <c r="V1576" s="190" t="s">
        <v>6148</v>
      </c>
      <c r="W1576" s="190" t="s">
        <v>6148</v>
      </c>
    </row>
    <row r="1577" spans="1:23" ht="17.25" customHeight="1" x14ac:dyDescent="0.2">
      <c r="A1577" s="190">
        <v>813284</v>
      </c>
      <c r="B1577" s="190" t="s">
        <v>2308</v>
      </c>
      <c r="C1577" s="190" t="s">
        <v>328</v>
      </c>
      <c r="D1577" s="190" t="s">
        <v>1325</v>
      </c>
      <c r="E1577" s="190" t="s">
        <v>143</v>
      </c>
      <c r="F1577" s="193">
        <v>34337</v>
      </c>
      <c r="G1577" s="190" t="s">
        <v>3682</v>
      </c>
      <c r="H1577" s="190" t="s">
        <v>824</v>
      </c>
      <c r="I1577" s="190" t="s">
        <v>58</v>
      </c>
      <c r="Q1577" s="190">
        <v>2000</v>
      </c>
      <c r="U1577" s="190" t="s">
        <v>6148</v>
      </c>
      <c r="V1577" s="190" t="s">
        <v>6148</v>
      </c>
      <c r="W1577" s="190" t="s">
        <v>6148</v>
      </c>
    </row>
    <row r="1578" spans="1:23" ht="17.25" customHeight="1" x14ac:dyDescent="0.2">
      <c r="A1578" s="190">
        <v>813106</v>
      </c>
      <c r="B1578" s="190" t="s">
        <v>2190</v>
      </c>
      <c r="C1578" s="190" t="s">
        <v>354</v>
      </c>
      <c r="D1578" s="190" t="s">
        <v>481</v>
      </c>
      <c r="E1578" s="190" t="s">
        <v>143</v>
      </c>
      <c r="F1578" s="193">
        <v>34339</v>
      </c>
      <c r="G1578" s="190" t="s">
        <v>244</v>
      </c>
      <c r="H1578" s="190" t="s">
        <v>824</v>
      </c>
      <c r="I1578" s="190" t="s">
        <v>58</v>
      </c>
      <c r="Q1578" s="190">
        <v>2000</v>
      </c>
      <c r="U1578" s="190" t="s">
        <v>6148</v>
      </c>
      <c r="V1578" s="190" t="s">
        <v>6148</v>
      </c>
      <c r="W1578" s="190" t="s">
        <v>6148</v>
      </c>
    </row>
    <row r="1579" spans="1:23" ht="17.25" customHeight="1" x14ac:dyDescent="0.2">
      <c r="A1579" s="190">
        <v>812448</v>
      </c>
      <c r="B1579" s="190" t="s">
        <v>1733</v>
      </c>
      <c r="C1579" s="190" t="s">
        <v>96</v>
      </c>
      <c r="D1579" s="190" t="s">
        <v>588</v>
      </c>
      <c r="E1579" s="190" t="s">
        <v>143</v>
      </c>
      <c r="F1579" s="193">
        <v>34363</v>
      </c>
      <c r="G1579" s="190" t="s">
        <v>244</v>
      </c>
      <c r="H1579" s="190" t="s">
        <v>824</v>
      </c>
      <c r="I1579" s="190" t="s">
        <v>58</v>
      </c>
      <c r="Q1579" s="190">
        <v>2000</v>
      </c>
      <c r="U1579" s="190" t="s">
        <v>6148</v>
      </c>
      <c r="V1579" s="190" t="s">
        <v>6148</v>
      </c>
      <c r="W1579" s="190" t="s">
        <v>6148</v>
      </c>
    </row>
    <row r="1580" spans="1:23" ht="17.25" customHeight="1" x14ac:dyDescent="0.2">
      <c r="A1580" s="190">
        <v>812049</v>
      </c>
      <c r="B1580" s="190" t="s">
        <v>1464</v>
      </c>
      <c r="C1580" s="190" t="s">
        <v>75</v>
      </c>
      <c r="D1580" s="190" t="s">
        <v>196</v>
      </c>
      <c r="E1580" s="190" t="s">
        <v>143</v>
      </c>
      <c r="F1580" s="193">
        <v>34387</v>
      </c>
      <c r="G1580" s="190" t="s">
        <v>244</v>
      </c>
      <c r="H1580" s="190" t="s">
        <v>824</v>
      </c>
      <c r="I1580" s="190" t="s">
        <v>58</v>
      </c>
      <c r="Q1580" s="190">
        <v>2000</v>
      </c>
      <c r="U1580" s="190" t="s">
        <v>6148</v>
      </c>
      <c r="V1580" s="190" t="s">
        <v>6148</v>
      </c>
      <c r="W1580" s="190" t="s">
        <v>6148</v>
      </c>
    </row>
    <row r="1581" spans="1:23" ht="17.25" customHeight="1" x14ac:dyDescent="0.2">
      <c r="A1581" s="190">
        <v>812043</v>
      </c>
      <c r="B1581" s="190" t="s">
        <v>1460</v>
      </c>
      <c r="C1581" s="190" t="s">
        <v>111</v>
      </c>
      <c r="D1581" s="190" t="s">
        <v>3227</v>
      </c>
      <c r="E1581" s="190" t="s">
        <v>143</v>
      </c>
      <c r="F1581" s="193">
        <v>34414</v>
      </c>
      <c r="G1581" s="190" t="s">
        <v>1074</v>
      </c>
      <c r="H1581" s="190" t="s">
        <v>824</v>
      </c>
      <c r="I1581" s="190" t="s">
        <v>58</v>
      </c>
      <c r="Q1581" s="190">
        <v>2000</v>
      </c>
      <c r="U1581" s="190" t="s">
        <v>6148</v>
      </c>
      <c r="V1581" s="190" t="s">
        <v>6148</v>
      </c>
      <c r="W1581" s="190" t="s">
        <v>6148</v>
      </c>
    </row>
    <row r="1582" spans="1:23" ht="17.25" customHeight="1" x14ac:dyDescent="0.2">
      <c r="A1582" s="190">
        <v>812484</v>
      </c>
      <c r="B1582" s="190" t="s">
        <v>1753</v>
      </c>
      <c r="C1582" s="190" t="s">
        <v>63</v>
      </c>
      <c r="D1582" s="190" t="s">
        <v>3391</v>
      </c>
      <c r="E1582" s="190" t="s">
        <v>143</v>
      </c>
      <c r="F1582" s="193">
        <v>34436</v>
      </c>
      <c r="G1582" s="190" t="s">
        <v>1212</v>
      </c>
      <c r="H1582" s="190" t="s">
        <v>824</v>
      </c>
      <c r="I1582" s="190" t="s">
        <v>58</v>
      </c>
      <c r="Q1582" s="190">
        <v>2000</v>
      </c>
      <c r="U1582" s="190" t="s">
        <v>6148</v>
      </c>
      <c r="V1582" s="190" t="s">
        <v>6148</v>
      </c>
      <c r="W1582" s="190" t="s">
        <v>6148</v>
      </c>
    </row>
    <row r="1583" spans="1:23" ht="17.25" customHeight="1" x14ac:dyDescent="0.2">
      <c r="A1583" s="190">
        <v>813301</v>
      </c>
      <c r="B1583" s="190" t="s">
        <v>2323</v>
      </c>
      <c r="C1583" s="190" t="s">
        <v>626</v>
      </c>
      <c r="D1583" s="190" t="s">
        <v>519</v>
      </c>
      <c r="E1583" s="190" t="s">
        <v>143</v>
      </c>
      <c r="F1583" s="193">
        <v>34439</v>
      </c>
      <c r="G1583" s="190" t="s">
        <v>1297</v>
      </c>
      <c r="H1583" s="190" t="s">
        <v>824</v>
      </c>
      <c r="I1583" s="190" t="s">
        <v>58</v>
      </c>
      <c r="Q1583" s="190">
        <v>2000</v>
      </c>
      <c r="U1583" s="190" t="s">
        <v>6148</v>
      </c>
      <c r="V1583" s="190" t="s">
        <v>6148</v>
      </c>
      <c r="W1583" s="190" t="s">
        <v>6148</v>
      </c>
    </row>
    <row r="1584" spans="1:23" ht="17.25" customHeight="1" x14ac:dyDescent="0.2">
      <c r="A1584" s="190">
        <v>812363</v>
      </c>
      <c r="B1584" s="190" t="s">
        <v>1679</v>
      </c>
      <c r="C1584" s="190" t="s">
        <v>63</v>
      </c>
      <c r="D1584" s="190" t="s">
        <v>3350</v>
      </c>
      <c r="E1584" s="190" t="s">
        <v>143</v>
      </c>
      <c r="F1584" s="193">
        <v>34449</v>
      </c>
      <c r="G1584" s="190" t="s">
        <v>3351</v>
      </c>
      <c r="H1584" s="190" t="s">
        <v>824</v>
      </c>
      <c r="I1584" s="190" t="s">
        <v>58</v>
      </c>
      <c r="Q1584" s="190">
        <v>2000</v>
      </c>
      <c r="U1584" s="190" t="s">
        <v>6148</v>
      </c>
      <c r="V1584" s="190" t="s">
        <v>6148</v>
      </c>
      <c r="W1584" s="190" t="s">
        <v>6148</v>
      </c>
    </row>
    <row r="1585" spans="1:23" ht="17.25" customHeight="1" x14ac:dyDescent="0.2">
      <c r="A1585" s="190">
        <v>813139</v>
      </c>
      <c r="B1585" s="190" t="s">
        <v>2209</v>
      </c>
      <c r="C1585" s="190" t="s">
        <v>791</v>
      </c>
      <c r="D1585" s="190" t="s">
        <v>3628</v>
      </c>
      <c r="E1585" s="190" t="s">
        <v>143</v>
      </c>
      <c r="F1585" s="193">
        <v>34465</v>
      </c>
      <c r="G1585" s="190" t="s">
        <v>250</v>
      </c>
      <c r="H1585" s="190" t="s">
        <v>824</v>
      </c>
      <c r="I1585" s="190" t="s">
        <v>58</v>
      </c>
      <c r="Q1585" s="190">
        <v>2000</v>
      </c>
      <c r="U1585" s="190" t="s">
        <v>6148</v>
      </c>
      <c r="V1585" s="190" t="s">
        <v>6148</v>
      </c>
      <c r="W1585" s="190" t="s">
        <v>6148</v>
      </c>
    </row>
    <row r="1586" spans="1:23" ht="17.25" customHeight="1" x14ac:dyDescent="0.2">
      <c r="A1586" s="190">
        <v>813297</v>
      </c>
      <c r="B1586" s="190" t="s">
        <v>2319</v>
      </c>
      <c r="C1586" s="190" t="s">
        <v>81</v>
      </c>
      <c r="D1586" s="190" t="s">
        <v>3686</v>
      </c>
      <c r="E1586" s="190" t="s">
        <v>143</v>
      </c>
      <c r="F1586" s="193">
        <v>34508</v>
      </c>
      <c r="G1586" s="190" t="s">
        <v>254</v>
      </c>
      <c r="H1586" s="190" t="s">
        <v>824</v>
      </c>
      <c r="I1586" s="190" t="s">
        <v>58</v>
      </c>
      <c r="Q1586" s="190">
        <v>2000</v>
      </c>
      <c r="U1586" s="190" t="s">
        <v>6148</v>
      </c>
      <c r="V1586" s="190" t="s">
        <v>6148</v>
      </c>
      <c r="W1586" s="190" t="s">
        <v>6148</v>
      </c>
    </row>
    <row r="1587" spans="1:23" ht="17.25" customHeight="1" x14ac:dyDescent="0.2">
      <c r="A1587" s="190">
        <v>812083</v>
      </c>
      <c r="B1587" s="190" t="s">
        <v>1486</v>
      </c>
      <c r="C1587" s="190" t="s">
        <v>655</v>
      </c>
      <c r="D1587" s="190" t="s">
        <v>3243</v>
      </c>
      <c r="E1587" s="190" t="s">
        <v>143</v>
      </c>
      <c r="F1587" s="193">
        <v>34562</v>
      </c>
      <c r="G1587" s="190" t="s">
        <v>1004</v>
      </c>
      <c r="H1587" s="190" t="s">
        <v>824</v>
      </c>
      <c r="I1587" s="190" t="s">
        <v>58</v>
      </c>
      <c r="Q1587" s="190">
        <v>2000</v>
      </c>
      <c r="U1587" s="190" t="s">
        <v>6148</v>
      </c>
      <c r="V1587" s="190" t="s">
        <v>6148</v>
      </c>
      <c r="W1587" s="190" t="s">
        <v>6148</v>
      </c>
    </row>
    <row r="1588" spans="1:23" ht="17.25" customHeight="1" x14ac:dyDescent="0.2">
      <c r="A1588" s="190">
        <v>812778</v>
      </c>
      <c r="B1588" s="190" t="s">
        <v>1958</v>
      </c>
      <c r="C1588" s="190" t="s">
        <v>63</v>
      </c>
      <c r="D1588" s="190" t="s">
        <v>3502</v>
      </c>
      <c r="E1588" s="190" t="s">
        <v>143</v>
      </c>
      <c r="F1588" s="193">
        <v>34563</v>
      </c>
      <c r="G1588" s="190" t="s">
        <v>254</v>
      </c>
      <c r="H1588" s="190" t="s">
        <v>824</v>
      </c>
      <c r="I1588" s="190" t="s">
        <v>58</v>
      </c>
      <c r="Q1588" s="190">
        <v>2000</v>
      </c>
      <c r="U1588" s="190" t="s">
        <v>6148</v>
      </c>
      <c r="V1588" s="190" t="s">
        <v>6148</v>
      </c>
      <c r="W1588" s="190" t="s">
        <v>6148</v>
      </c>
    </row>
    <row r="1589" spans="1:23" ht="17.25" customHeight="1" x14ac:dyDescent="0.2">
      <c r="A1589" s="190">
        <v>812193</v>
      </c>
      <c r="B1589" s="190" t="s">
        <v>1567</v>
      </c>
      <c r="C1589" s="190" t="s">
        <v>932</v>
      </c>
      <c r="D1589" s="190" t="s">
        <v>137</v>
      </c>
      <c r="E1589" s="190" t="s">
        <v>143</v>
      </c>
      <c r="F1589" s="193">
        <v>34566</v>
      </c>
      <c r="G1589" s="190" t="s">
        <v>975</v>
      </c>
      <c r="H1589" s="190" t="s">
        <v>824</v>
      </c>
      <c r="I1589" s="190" t="s">
        <v>58</v>
      </c>
      <c r="Q1589" s="190">
        <v>2000</v>
      </c>
      <c r="U1589" s="190" t="s">
        <v>6148</v>
      </c>
      <c r="V1589" s="190" t="s">
        <v>6148</v>
      </c>
      <c r="W1589" s="190" t="s">
        <v>6148</v>
      </c>
    </row>
    <row r="1590" spans="1:23" ht="17.25" customHeight="1" x14ac:dyDescent="0.2">
      <c r="A1590" s="190">
        <v>813358</v>
      </c>
      <c r="B1590" s="190" t="s">
        <v>2363</v>
      </c>
      <c r="C1590" s="190" t="s">
        <v>310</v>
      </c>
      <c r="D1590" s="190" t="s">
        <v>477</v>
      </c>
      <c r="E1590" s="190" t="s">
        <v>143</v>
      </c>
      <c r="F1590" s="193">
        <v>34574</v>
      </c>
      <c r="G1590" s="190" t="s">
        <v>253</v>
      </c>
      <c r="H1590" s="190" t="s">
        <v>824</v>
      </c>
      <c r="I1590" s="190" t="s">
        <v>58</v>
      </c>
      <c r="Q1590" s="190">
        <v>2000</v>
      </c>
      <c r="U1590" s="190" t="s">
        <v>6148</v>
      </c>
      <c r="V1590" s="190" t="s">
        <v>6148</v>
      </c>
      <c r="W1590" s="190" t="s">
        <v>6148</v>
      </c>
    </row>
    <row r="1591" spans="1:23" ht="17.25" customHeight="1" x14ac:dyDescent="0.2">
      <c r="A1591" s="190">
        <v>811164</v>
      </c>
      <c r="B1591" s="190" t="s">
        <v>5202</v>
      </c>
      <c r="C1591" s="190" t="s">
        <v>387</v>
      </c>
      <c r="D1591" s="190" t="s">
        <v>205</v>
      </c>
      <c r="E1591" s="190" t="s">
        <v>143</v>
      </c>
      <c r="F1591" s="193">
        <v>34595</v>
      </c>
      <c r="G1591" s="190" t="s">
        <v>244</v>
      </c>
      <c r="H1591" s="190" t="s">
        <v>824</v>
      </c>
      <c r="I1591" s="190" t="s">
        <v>58</v>
      </c>
      <c r="Q1591" s="190">
        <v>2000</v>
      </c>
      <c r="U1591" s="190" t="s">
        <v>6148</v>
      </c>
      <c r="V1591" s="190" t="s">
        <v>6148</v>
      </c>
      <c r="W1591" s="190" t="s">
        <v>6148</v>
      </c>
    </row>
    <row r="1592" spans="1:23" ht="17.25" customHeight="1" x14ac:dyDescent="0.2">
      <c r="A1592" s="190">
        <v>806764</v>
      </c>
      <c r="B1592" s="190" t="s">
        <v>4361</v>
      </c>
      <c r="C1592" s="190" t="s">
        <v>63</v>
      </c>
      <c r="D1592" s="190" t="s">
        <v>5778</v>
      </c>
      <c r="E1592" s="190" t="s">
        <v>143</v>
      </c>
      <c r="F1592" s="193">
        <v>34644</v>
      </c>
      <c r="G1592" s="190" t="s">
        <v>244</v>
      </c>
      <c r="H1592" s="190" t="s">
        <v>824</v>
      </c>
      <c r="I1592" s="190" t="s">
        <v>58</v>
      </c>
      <c r="Q1592" s="190">
        <v>2000</v>
      </c>
      <c r="U1592" s="190" t="s">
        <v>6148</v>
      </c>
      <c r="V1592" s="190" t="s">
        <v>6148</v>
      </c>
      <c r="W1592" s="190" t="s">
        <v>6148</v>
      </c>
    </row>
    <row r="1593" spans="1:23" ht="17.25" customHeight="1" x14ac:dyDescent="0.2">
      <c r="A1593" s="190">
        <v>813208</v>
      </c>
      <c r="B1593" s="190" t="s">
        <v>2259</v>
      </c>
      <c r="C1593" s="190" t="s">
        <v>354</v>
      </c>
      <c r="D1593" s="190" t="s">
        <v>179</v>
      </c>
      <c r="E1593" s="190" t="s">
        <v>143</v>
      </c>
      <c r="F1593" s="193">
        <v>34700</v>
      </c>
      <c r="G1593" s="190" t="s">
        <v>984</v>
      </c>
      <c r="H1593" s="190" t="s">
        <v>824</v>
      </c>
      <c r="I1593" s="190" t="s">
        <v>58</v>
      </c>
      <c r="Q1593" s="190">
        <v>2000</v>
      </c>
      <c r="U1593" s="190" t="s">
        <v>6148</v>
      </c>
      <c r="V1593" s="190" t="s">
        <v>6148</v>
      </c>
      <c r="W1593" s="190" t="s">
        <v>6148</v>
      </c>
    </row>
    <row r="1594" spans="1:23" ht="17.25" customHeight="1" x14ac:dyDescent="0.2">
      <c r="A1594" s="190">
        <v>812121</v>
      </c>
      <c r="B1594" s="190" t="s">
        <v>1516</v>
      </c>
      <c r="C1594" s="190" t="s">
        <v>105</v>
      </c>
      <c r="D1594" s="190" t="s">
        <v>318</v>
      </c>
      <c r="E1594" s="190" t="s">
        <v>143</v>
      </c>
      <c r="F1594" s="193">
        <v>34700</v>
      </c>
      <c r="G1594" s="190" t="s">
        <v>246</v>
      </c>
      <c r="H1594" s="190" t="s">
        <v>824</v>
      </c>
      <c r="I1594" s="190" t="s">
        <v>58</v>
      </c>
      <c r="Q1594" s="190">
        <v>2000</v>
      </c>
      <c r="U1594" s="190" t="s">
        <v>6148</v>
      </c>
      <c r="V1594" s="190" t="s">
        <v>6148</v>
      </c>
      <c r="W1594" s="190" t="s">
        <v>6148</v>
      </c>
    </row>
    <row r="1595" spans="1:23" ht="17.25" customHeight="1" x14ac:dyDescent="0.2">
      <c r="A1595" s="190">
        <v>813345</v>
      </c>
      <c r="B1595" s="190" t="s">
        <v>2355</v>
      </c>
      <c r="C1595" s="190" t="s">
        <v>95</v>
      </c>
      <c r="D1595" s="190" t="s">
        <v>366</v>
      </c>
      <c r="E1595" s="190" t="s">
        <v>143</v>
      </c>
      <c r="F1595" s="193">
        <v>34701</v>
      </c>
      <c r="G1595" s="190" t="s">
        <v>244</v>
      </c>
      <c r="H1595" s="190" t="s">
        <v>824</v>
      </c>
      <c r="I1595" s="190" t="s">
        <v>58</v>
      </c>
      <c r="Q1595" s="190">
        <v>2000</v>
      </c>
      <c r="U1595" s="190" t="s">
        <v>6148</v>
      </c>
      <c r="V1595" s="190" t="s">
        <v>6148</v>
      </c>
      <c r="W1595" s="190" t="s">
        <v>6148</v>
      </c>
    </row>
    <row r="1596" spans="1:23" ht="17.25" customHeight="1" x14ac:dyDescent="0.2">
      <c r="A1596" s="190">
        <v>812686</v>
      </c>
      <c r="B1596" s="190" t="s">
        <v>1887</v>
      </c>
      <c r="C1596" s="190" t="s">
        <v>327</v>
      </c>
      <c r="D1596" s="190" t="s">
        <v>3462</v>
      </c>
      <c r="E1596" s="190" t="s">
        <v>143</v>
      </c>
      <c r="F1596" s="193">
        <v>34702</v>
      </c>
      <c r="G1596" s="190" t="s">
        <v>3463</v>
      </c>
      <c r="H1596" s="190" t="s">
        <v>824</v>
      </c>
      <c r="I1596" s="190" t="s">
        <v>58</v>
      </c>
      <c r="Q1596" s="190">
        <v>2000</v>
      </c>
      <c r="U1596" s="190" t="s">
        <v>6148</v>
      </c>
      <c r="V1596" s="190" t="s">
        <v>6148</v>
      </c>
      <c r="W1596" s="190" t="s">
        <v>6148</v>
      </c>
    </row>
    <row r="1597" spans="1:23" ht="17.25" customHeight="1" x14ac:dyDescent="0.2">
      <c r="A1597" s="190">
        <v>813091</v>
      </c>
      <c r="B1597" s="190" t="s">
        <v>2177</v>
      </c>
      <c r="C1597" s="190" t="s">
        <v>3606</v>
      </c>
      <c r="D1597" s="190" t="s">
        <v>1312</v>
      </c>
      <c r="E1597" s="190" t="s">
        <v>143</v>
      </c>
      <c r="F1597" s="193">
        <v>34711</v>
      </c>
      <c r="G1597" s="190" t="s">
        <v>1101</v>
      </c>
      <c r="H1597" s="190" t="s">
        <v>824</v>
      </c>
      <c r="I1597" s="190" t="s">
        <v>58</v>
      </c>
      <c r="Q1597" s="190">
        <v>2000</v>
      </c>
      <c r="U1597" s="190" t="s">
        <v>6148</v>
      </c>
      <c r="V1597" s="190" t="s">
        <v>6148</v>
      </c>
      <c r="W1597" s="190" t="s">
        <v>6148</v>
      </c>
    </row>
    <row r="1598" spans="1:23" ht="17.25" customHeight="1" x14ac:dyDescent="0.2">
      <c r="A1598" s="190">
        <v>812337</v>
      </c>
      <c r="B1598" s="190" t="s">
        <v>1662</v>
      </c>
      <c r="C1598" s="190" t="s">
        <v>711</v>
      </c>
      <c r="D1598" s="190" t="s">
        <v>179</v>
      </c>
      <c r="E1598" s="190" t="s">
        <v>143</v>
      </c>
      <c r="F1598" s="193">
        <v>34714</v>
      </c>
      <c r="G1598" s="190" t="s">
        <v>919</v>
      </c>
      <c r="H1598" s="190" t="s">
        <v>824</v>
      </c>
      <c r="I1598" s="190" t="s">
        <v>58</v>
      </c>
      <c r="Q1598" s="190">
        <v>2000</v>
      </c>
      <c r="U1598" s="190" t="s">
        <v>6148</v>
      </c>
      <c r="V1598" s="190" t="s">
        <v>6148</v>
      </c>
      <c r="W1598" s="190" t="s">
        <v>6148</v>
      </c>
    </row>
    <row r="1599" spans="1:23" ht="17.25" customHeight="1" x14ac:dyDescent="0.2">
      <c r="A1599" s="190">
        <v>813457</v>
      </c>
      <c r="B1599" s="190" t="s">
        <v>2400</v>
      </c>
      <c r="C1599" s="190" t="s">
        <v>3731</v>
      </c>
      <c r="D1599" s="190" t="s">
        <v>3732</v>
      </c>
      <c r="E1599" s="190" t="s">
        <v>143</v>
      </c>
      <c r="F1599" s="193">
        <v>34719</v>
      </c>
      <c r="G1599" s="190" t="s">
        <v>244</v>
      </c>
      <c r="H1599" s="190" t="s">
        <v>824</v>
      </c>
      <c r="I1599" s="190" t="s">
        <v>58</v>
      </c>
      <c r="Q1599" s="190">
        <v>2000</v>
      </c>
      <c r="U1599" s="190" t="s">
        <v>6148</v>
      </c>
      <c r="V1599" s="190" t="s">
        <v>6148</v>
      </c>
      <c r="W1599" s="190" t="s">
        <v>6148</v>
      </c>
    </row>
    <row r="1600" spans="1:23" ht="17.25" customHeight="1" x14ac:dyDescent="0.2">
      <c r="A1600" s="190">
        <v>812518</v>
      </c>
      <c r="B1600" s="190" t="s">
        <v>1774</v>
      </c>
      <c r="C1600" s="190" t="s">
        <v>576</v>
      </c>
      <c r="D1600" s="190" t="s">
        <v>217</v>
      </c>
      <c r="E1600" s="190" t="s">
        <v>143</v>
      </c>
      <c r="F1600" s="193">
        <v>34724</v>
      </c>
      <c r="G1600" s="190" t="s">
        <v>252</v>
      </c>
      <c r="H1600" s="190" t="s">
        <v>824</v>
      </c>
      <c r="I1600" s="190" t="s">
        <v>58</v>
      </c>
      <c r="Q1600" s="190">
        <v>2000</v>
      </c>
      <c r="U1600" s="190" t="s">
        <v>6148</v>
      </c>
      <c r="V1600" s="190" t="s">
        <v>6148</v>
      </c>
      <c r="W1600" s="190" t="s">
        <v>6148</v>
      </c>
    </row>
    <row r="1601" spans="1:23" ht="17.25" customHeight="1" x14ac:dyDescent="0.2">
      <c r="A1601" s="190">
        <v>812480</v>
      </c>
      <c r="B1601" s="190" t="s">
        <v>1752</v>
      </c>
      <c r="C1601" s="190" t="s">
        <v>3389</v>
      </c>
      <c r="D1601" s="190" t="s">
        <v>3390</v>
      </c>
      <c r="E1601" s="190" t="s">
        <v>143</v>
      </c>
      <c r="F1601" s="193">
        <v>34727</v>
      </c>
      <c r="G1601" s="190" t="s">
        <v>1022</v>
      </c>
      <c r="H1601" s="190" t="s">
        <v>824</v>
      </c>
      <c r="I1601" s="190" t="s">
        <v>58</v>
      </c>
      <c r="Q1601" s="190">
        <v>2000</v>
      </c>
      <c r="U1601" s="190" t="s">
        <v>6148</v>
      </c>
      <c r="V1601" s="190" t="s">
        <v>6148</v>
      </c>
      <c r="W1601" s="190" t="s">
        <v>6148</v>
      </c>
    </row>
    <row r="1602" spans="1:23" ht="17.25" customHeight="1" x14ac:dyDescent="0.2">
      <c r="A1602" s="190">
        <v>813103</v>
      </c>
      <c r="B1602" s="190" t="s">
        <v>2187</v>
      </c>
      <c r="C1602" s="190" t="s">
        <v>104</v>
      </c>
      <c r="D1602" s="190" t="s">
        <v>178</v>
      </c>
      <c r="E1602" s="190" t="s">
        <v>143</v>
      </c>
      <c r="F1602" s="193">
        <v>34732</v>
      </c>
      <c r="G1602" s="190" t="s">
        <v>244</v>
      </c>
      <c r="H1602" s="190" t="s">
        <v>824</v>
      </c>
      <c r="I1602" s="190" t="s">
        <v>58</v>
      </c>
      <c r="Q1602" s="190">
        <v>2000</v>
      </c>
      <c r="U1602" s="190" t="s">
        <v>6148</v>
      </c>
      <c r="V1602" s="190" t="s">
        <v>6148</v>
      </c>
      <c r="W1602" s="190" t="s">
        <v>6148</v>
      </c>
    </row>
    <row r="1603" spans="1:23" ht="17.25" customHeight="1" x14ac:dyDescent="0.2">
      <c r="A1603" s="190">
        <v>812355</v>
      </c>
      <c r="B1603" s="190" t="s">
        <v>1673</v>
      </c>
      <c r="C1603" s="190" t="s">
        <v>79</v>
      </c>
      <c r="D1603" s="190" t="s">
        <v>596</v>
      </c>
      <c r="E1603" s="190" t="s">
        <v>143</v>
      </c>
      <c r="F1603" s="193">
        <v>34744</v>
      </c>
      <c r="G1603" s="190" t="s">
        <v>3345</v>
      </c>
      <c r="H1603" s="190" t="s">
        <v>824</v>
      </c>
      <c r="I1603" s="190" t="s">
        <v>58</v>
      </c>
      <c r="Q1603" s="190">
        <v>2000</v>
      </c>
      <c r="U1603" s="190" t="s">
        <v>6148</v>
      </c>
      <c r="V1603" s="190" t="s">
        <v>6148</v>
      </c>
      <c r="W1603" s="190" t="s">
        <v>6148</v>
      </c>
    </row>
    <row r="1604" spans="1:23" ht="17.25" customHeight="1" x14ac:dyDescent="0.2">
      <c r="A1604" s="190">
        <v>813273</v>
      </c>
      <c r="B1604" s="190" t="s">
        <v>2303</v>
      </c>
      <c r="C1604" s="190" t="s">
        <v>97</v>
      </c>
      <c r="D1604" s="190" t="s">
        <v>182</v>
      </c>
      <c r="E1604" s="190" t="s">
        <v>143</v>
      </c>
      <c r="F1604" s="193">
        <v>34865</v>
      </c>
      <c r="G1604" s="190" t="s">
        <v>1167</v>
      </c>
      <c r="H1604" s="190" t="s">
        <v>824</v>
      </c>
      <c r="I1604" s="190" t="s">
        <v>58</v>
      </c>
      <c r="Q1604" s="190">
        <v>2000</v>
      </c>
      <c r="U1604" s="190" t="s">
        <v>6148</v>
      </c>
      <c r="V1604" s="190" t="s">
        <v>6148</v>
      </c>
      <c r="W1604" s="190" t="s">
        <v>6148</v>
      </c>
    </row>
    <row r="1605" spans="1:23" ht="17.25" customHeight="1" x14ac:dyDescent="0.2">
      <c r="A1605" s="190">
        <v>812440</v>
      </c>
      <c r="B1605" s="190" t="s">
        <v>1726</v>
      </c>
      <c r="C1605" s="190" t="s">
        <v>361</v>
      </c>
      <c r="D1605" s="190" t="s">
        <v>416</v>
      </c>
      <c r="E1605" s="190" t="s">
        <v>143</v>
      </c>
      <c r="F1605" s="193">
        <v>34875</v>
      </c>
      <c r="G1605" s="190" t="s">
        <v>1316</v>
      </c>
      <c r="H1605" s="190" t="s">
        <v>824</v>
      </c>
      <c r="I1605" s="190" t="s">
        <v>58</v>
      </c>
      <c r="Q1605" s="190">
        <v>2000</v>
      </c>
      <c r="U1605" s="190" t="s">
        <v>6148</v>
      </c>
      <c r="V1605" s="190" t="s">
        <v>6148</v>
      </c>
      <c r="W1605" s="190" t="s">
        <v>6148</v>
      </c>
    </row>
    <row r="1606" spans="1:23" ht="17.25" customHeight="1" x14ac:dyDescent="0.2">
      <c r="A1606" s="190">
        <v>812191</v>
      </c>
      <c r="B1606" s="190" t="s">
        <v>1566</v>
      </c>
      <c r="C1606" s="190" t="s">
        <v>3285</v>
      </c>
      <c r="D1606" s="190" t="s">
        <v>208</v>
      </c>
      <c r="E1606" s="190" t="s">
        <v>143</v>
      </c>
      <c r="F1606" s="193">
        <v>34912</v>
      </c>
      <c r="G1606" s="190" t="s">
        <v>244</v>
      </c>
      <c r="H1606" s="190" t="s">
        <v>824</v>
      </c>
      <c r="I1606" s="190" t="s">
        <v>58</v>
      </c>
      <c r="Q1606" s="190">
        <v>2000</v>
      </c>
      <c r="U1606" s="190" t="s">
        <v>6148</v>
      </c>
      <c r="V1606" s="190" t="s">
        <v>6148</v>
      </c>
      <c r="W1606" s="190" t="s">
        <v>6148</v>
      </c>
    </row>
    <row r="1607" spans="1:23" ht="17.25" customHeight="1" x14ac:dyDescent="0.2">
      <c r="A1607" s="190">
        <v>812432</v>
      </c>
      <c r="B1607" s="190" t="s">
        <v>1722</v>
      </c>
      <c r="C1607" s="190" t="s">
        <v>61</v>
      </c>
      <c r="D1607" s="190" t="s">
        <v>412</v>
      </c>
      <c r="E1607" s="190" t="s">
        <v>143</v>
      </c>
      <c r="F1607" s="193">
        <v>34919</v>
      </c>
      <c r="G1607" s="190" t="s">
        <v>244</v>
      </c>
      <c r="H1607" s="190" t="s">
        <v>824</v>
      </c>
      <c r="I1607" s="190" t="s">
        <v>58</v>
      </c>
      <c r="Q1607" s="190">
        <v>2000</v>
      </c>
      <c r="U1607" s="190" t="s">
        <v>6148</v>
      </c>
      <c r="V1607" s="190" t="s">
        <v>6148</v>
      </c>
      <c r="W1607" s="190" t="s">
        <v>6148</v>
      </c>
    </row>
    <row r="1608" spans="1:23" ht="17.25" customHeight="1" x14ac:dyDescent="0.2">
      <c r="A1608" s="190">
        <v>812223</v>
      </c>
      <c r="B1608" s="190" t="s">
        <v>1587</v>
      </c>
      <c r="C1608" s="190" t="s">
        <v>83</v>
      </c>
      <c r="D1608" s="190" t="s">
        <v>318</v>
      </c>
      <c r="E1608" s="190" t="s">
        <v>143</v>
      </c>
      <c r="F1608" s="193">
        <v>34940</v>
      </c>
      <c r="G1608" s="190" t="s">
        <v>244</v>
      </c>
      <c r="H1608" s="190" t="s">
        <v>824</v>
      </c>
      <c r="I1608" s="190" t="s">
        <v>58</v>
      </c>
      <c r="Q1608" s="190">
        <v>2000</v>
      </c>
      <c r="U1608" s="190" t="s">
        <v>6148</v>
      </c>
      <c r="V1608" s="190" t="s">
        <v>6148</v>
      </c>
      <c r="W1608" s="190" t="s">
        <v>6148</v>
      </c>
    </row>
    <row r="1609" spans="1:23" ht="17.25" customHeight="1" x14ac:dyDescent="0.2">
      <c r="A1609" s="190">
        <v>813266</v>
      </c>
      <c r="B1609" s="190" t="s">
        <v>2298</v>
      </c>
      <c r="C1609" s="190" t="s">
        <v>83</v>
      </c>
      <c r="D1609" s="190" t="s">
        <v>3673</v>
      </c>
      <c r="E1609" s="190" t="s">
        <v>143</v>
      </c>
      <c r="F1609" s="193">
        <v>34977</v>
      </c>
      <c r="G1609" s="190" t="s">
        <v>244</v>
      </c>
      <c r="H1609" s="190" t="s">
        <v>824</v>
      </c>
      <c r="I1609" s="190" t="s">
        <v>58</v>
      </c>
      <c r="Q1609" s="190">
        <v>2000</v>
      </c>
      <c r="U1609" s="190" t="s">
        <v>6148</v>
      </c>
      <c r="V1609" s="190" t="s">
        <v>6148</v>
      </c>
      <c r="W1609" s="190" t="s">
        <v>6148</v>
      </c>
    </row>
    <row r="1610" spans="1:23" ht="17.25" customHeight="1" x14ac:dyDescent="0.2">
      <c r="A1610" s="190">
        <v>812611</v>
      </c>
      <c r="B1610" s="190" t="s">
        <v>1833</v>
      </c>
      <c r="C1610" s="190" t="s">
        <v>98</v>
      </c>
      <c r="D1610" s="190" t="s">
        <v>1305</v>
      </c>
      <c r="E1610" s="190" t="s">
        <v>143</v>
      </c>
      <c r="F1610" s="193">
        <v>35065</v>
      </c>
      <c r="G1610" s="190" t="s">
        <v>3431</v>
      </c>
      <c r="H1610" s="190" t="s">
        <v>824</v>
      </c>
      <c r="I1610" s="190" t="s">
        <v>58</v>
      </c>
      <c r="Q1610" s="190">
        <v>2000</v>
      </c>
      <c r="U1610" s="190" t="s">
        <v>6148</v>
      </c>
      <c r="V1610" s="190" t="s">
        <v>6148</v>
      </c>
      <c r="W1610" s="190" t="s">
        <v>6148</v>
      </c>
    </row>
    <row r="1611" spans="1:23" ht="17.25" customHeight="1" x14ac:dyDescent="0.2">
      <c r="A1611" s="190">
        <v>810859</v>
      </c>
      <c r="B1611" s="190" t="s">
        <v>5012</v>
      </c>
      <c r="C1611" s="190" t="s">
        <v>328</v>
      </c>
      <c r="D1611" s="190" t="s">
        <v>162</v>
      </c>
      <c r="E1611" s="190" t="s">
        <v>143</v>
      </c>
      <c r="F1611" s="193">
        <v>35065</v>
      </c>
      <c r="G1611" s="190" t="s">
        <v>244</v>
      </c>
      <c r="H1611" s="190" t="s">
        <v>825</v>
      </c>
      <c r="I1611" s="190" t="s">
        <v>58</v>
      </c>
      <c r="Q1611" s="190">
        <v>2000</v>
      </c>
      <c r="U1611" s="190" t="s">
        <v>6148</v>
      </c>
      <c r="V1611" s="190" t="s">
        <v>6148</v>
      </c>
      <c r="W1611" s="190" t="s">
        <v>6148</v>
      </c>
    </row>
    <row r="1612" spans="1:23" ht="17.25" customHeight="1" x14ac:dyDescent="0.2">
      <c r="A1612" s="190">
        <v>812443</v>
      </c>
      <c r="B1612" s="190" t="s">
        <v>1728</v>
      </c>
      <c r="C1612" s="190" t="s">
        <v>403</v>
      </c>
      <c r="D1612" s="190" t="s">
        <v>485</v>
      </c>
      <c r="E1612" s="190" t="s">
        <v>143</v>
      </c>
      <c r="F1612" s="193">
        <v>35065</v>
      </c>
      <c r="G1612" s="190" t="s">
        <v>245</v>
      </c>
      <c r="H1612" s="190" t="s">
        <v>824</v>
      </c>
      <c r="I1612" s="190" t="s">
        <v>58</v>
      </c>
      <c r="Q1612" s="190">
        <v>2000</v>
      </c>
      <c r="U1612" s="190" t="s">
        <v>6148</v>
      </c>
      <c r="V1612" s="190" t="s">
        <v>6148</v>
      </c>
      <c r="W1612" s="190" t="s">
        <v>6148</v>
      </c>
    </row>
    <row r="1613" spans="1:23" ht="17.25" customHeight="1" x14ac:dyDescent="0.2">
      <c r="A1613" s="190">
        <v>812446</v>
      </c>
      <c r="B1613" s="190" t="s">
        <v>1731</v>
      </c>
      <c r="C1613" s="190" t="s">
        <v>641</v>
      </c>
      <c r="D1613" s="190" t="s">
        <v>609</v>
      </c>
      <c r="E1613" s="190" t="s">
        <v>143</v>
      </c>
      <c r="F1613" s="193">
        <v>35065</v>
      </c>
      <c r="G1613" s="190" t="s">
        <v>1197</v>
      </c>
      <c r="H1613" s="190" t="s">
        <v>824</v>
      </c>
      <c r="I1613" s="190" t="s">
        <v>58</v>
      </c>
      <c r="Q1613" s="190">
        <v>2000</v>
      </c>
      <c r="U1613" s="190" t="s">
        <v>6148</v>
      </c>
      <c r="V1613" s="190" t="s">
        <v>6148</v>
      </c>
      <c r="W1613" s="190" t="s">
        <v>6148</v>
      </c>
    </row>
    <row r="1614" spans="1:23" ht="17.25" customHeight="1" x14ac:dyDescent="0.2">
      <c r="A1614" s="190">
        <v>813104</v>
      </c>
      <c r="B1614" s="190" t="s">
        <v>2188</v>
      </c>
      <c r="C1614" s="190" t="s">
        <v>63</v>
      </c>
      <c r="D1614" s="190" t="s">
        <v>163</v>
      </c>
      <c r="E1614" s="190" t="s">
        <v>143</v>
      </c>
      <c r="F1614" s="193">
        <v>35069</v>
      </c>
      <c r="G1614" s="190" t="s">
        <v>250</v>
      </c>
      <c r="H1614" s="190" t="s">
        <v>824</v>
      </c>
      <c r="I1614" s="190" t="s">
        <v>58</v>
      </c>
      <c r="Q1614" s="190">
        <v>2000</v>
      </c>
      <c r="U1614" s="190" t="s">
        <v>6148</v>
      </c>
      <c r="V1614" s="190" t="s">
        <v>6148</v>
      </c>
      <c r="W1614" s="190" t="s">
        <v>6148</v>
      </c>
    </row>
    <row r="1615" spans="1:23" ht="17.25" customHeight="1" x14ac:dyDescent="0.2">
      <c r="A1615" s="190">
        <v>812375</v>
      </c>
      <c r="B1615" s="190" t="s">
        <v>1685</v>
      </c>
      <c r="C1615" s="190" t="s">
        <v>85</v>
      </c>
      <c r="D1615" s="190" t="s">
        <v>3356</v>
      </c>
      <c r="E1615" s="190" t="s">
        <v>143</v>
      </c>
      <c r="F1615" s="193">
        <v>35074</v>
      </c>
      <c r="G1615" s="190" t="s">
        <v>244</v>
      </c>
      <c r="H1615" s="190" t="s">
        <v>824</v>
      </c>
      <c r="I1615" s="190" t="s">
        <v>58</v>
      </c>
      <c r="Q1615" s="190">
        <v>2000</v>
      </c>
      <c r="U1615" s="190" t="s">
        <v>6148</v>
      </c>
      <c r="V1615" s="190" t="s">
        <v>6148</v>
      </c>
      <c r="W1615" s="190" t="s">
        <v>6148</v>
      </c>
    </row>
    <row r="1616" spans="1:23" ht="17.25" customHeight="1" x14ac:dyDescent="0.2">
      <c r="A1616" s="190">
        <v>812458</v>
      </c>
      <c r="B1616" s="190" t="s">
        <v>1741</v>
      </c>
      <c r="C1616" s="190" t="s">
        <v>102</v>
      </c>
      <c r="D1616" s="190" t="s">
        <v>331</v>
      </c>
      <c r="E1616" s="190" t="s">
        <v>143</v>
      </c>
      <c r="F1616" s="193">
        <v>35083</v>
      </c>
      <c r="G1616" s="190" t="s">
        <v>244</v>
      </c>
      <c r="H1616" s="190" t="s">
        <v>824</v>
      </c>
      <c r="I1616" s="190" t="s">
        <v>58</v>
      </c>
      <c r="Q1616" s="190">
        <v>2000</v>
      </c>
      <c r="U1616" s="190" t="s">
        <v>6148</v>
      </c>
      <c r="V1616" s="190" t="s">
        <v>6148</v>
      </c>
      <c r="W1616" s="190" t="s">
        <v>6148</v>
      </c>
    </row>
    <row r="1617" spans="1:23" ht="17.25" customHeight="1" x14ac:dyDescent="0.2">
      <c r="A1617" s="190">
        <v>812059</v>
      </c>
      <c r="B1617" s="190" t="s">
        <v>1471</v>
      </c>
      <c r="C1617" s="190" t="s">
        <v>83</v>
      </c>
      <c r="D1617" s="190" t="s">
        <v>1201</v>
      </c>
      <c r="E1617" s="190" t="s">
        <v>143</v>
      </c>
      <c r="F1617" s="193">
        <v>35084</v>
      </c>
      <c r="G1617" s="190" t="s">
        <v>1187</v>
      </c>
      <c r="H1617" s="190" t="s">
        <v>824</v>
      </c>
      <c r="I1617" s="190" t="s">
        <v>58</v>
      </c>
      <c r="Q1617" s="190">
        <v>2000</v>
      </c>
      <c r="U1617" s="190" t="s">
        <v>6148</v>
      </c>
      <c r="V1617" s="190" t="s">
        <v>6148</v>
      </c>
      <c r="W1617" s="190" t="s">
        <v>6148</v>
      </c>
    </row>
    <row r="1618" spans="1:23" ht="17.25" customHeight="1" x14ac:dyDescent="0.2">
      <c r="A1618" s="190">
        <v>812353</v>
      </c>
      <c r="B1618" s="190" t="s">
        <v>1671</v>
      </c>
      <c r="C1618" s="190" t="s">
        <v>356</v>
      </c>
      <c r="D1618" s="190" t="s">
        <v>163</v>
      </c>
      <c r="E1618" s="190" t="s">
        <v>143</v>
      </c>
      <c r="F1618" s="193">
        <v>35125</v>
      </c>
      <c r="G1618" s="190" t="s">
        <v>3343</v>
      </c>
      <c r="H1618" s="190" t="s">
        <v>824</v>
      </c>
      <c r="I1618" s="190" t="s">
        <v>58</v>
      </c>
      <c r="Q1618" s="190">
        <v>2000</v>
      </c>
      <c r="U1618" s="190" t="s">
        <v>6148</v>
      </c>
      <c r="V1618" s="190" t="s">
        <v>6148</v>
      </c>
      <c r="W1618" s="190" t="s">
        <v>6148</v>
      </c>
    </row>
    <row r="1619" spans="1:23" ht="17.25" customHeight="1" x14ac:dyDescent="0.2">
      <c r="A1619" s="190">
        <v>813298</v>
      </c>
      <c r="B1619" s="190" t="s">
        <v>2320</v>
      </c>
      <c r="C1619" s="190" t="s">
        <v>103</v>
      </c>
      <c r="D1619" s="190" t="s">
        <v>3562</v>
      </c>
      <c r="E1619" s="190" t="s">
        <v>143</v>
      </c>
      <c r="F1619" s="193">
        <v>35129</v>
      </c>
      <c r="G1619" s="190" t="s">
        <v>1276</v>
      </c>
      <c r="H1619" s="190" t="s">
        <v>824</v>
      </c>
      <c r="I1619" s="190" t="s">
        <v>58</v>
      </c>
      <c r="Q1619" s="190">
        <v>2000</v>
      </c>
      <c r="U1619" s="190" t="s">
        <v>6148</v>
      </c>
      <c r="V1619" s="190" t="s">
        <v>6148</v>
      </c>
      <c r="W1619" s="190" t="s">
        <v>6148</v>
      </c>
    </row>
    <row r="1620" spans="1:23" ht="17.25" customHeight="1" x14ac:dyDescent="0.2">
      <c r="A1620" s="190">
        <v>813270</v>
      </c>
      <c r="B1620" s="190" t="s">
        <v>2301</v>
      </c>
      <c r="C1620" s="190" t="s">
        <v>63</v>
      </c>
      <c r="D1620" s="190" t="s">
        <v>3678</v>
      </c>
      <c r="E1620" s="190" t="s">
        <v>143</v>
      </c>
      <c r="F1620" s="193">
        <v>35139</v>
      </c>
      <c r="G1620" s="190" t="s">
        <v>244</v>
      </c>
      <c r="H1620" s="190" t="s">
        <v>824</v>
      </c>
      <c r="I1620" s="190" t="s">
        <v>58</v>
      </c>
      <c r="Q1620" s="190">
        <v>2000</v>
      </c>
      <c r="U1620" s="190" t="s">
        <v>6148</v>
      </c>
      <c r="V1620" s="190" t="s">
        <v>6148</v>
      </c>
      <c r="W1620" s="190" t="s">
        <v>6148</v>
      </c>
    </row>
    <row r="1621" spans="1:23" ht="17.25" customHeight="1" x14ac:dyDescent="0.2">
      <c r="A1621" s="190">
        <v>812463</v>
      </c>
      <c r="B1621" s="190" t="s">
        <v>1745</v>
      </c>
      <c r="C1621" s="190" t="s">
        <v>431</v>
      </c>
      <c r="D1621" s="190" t="s">
        <v>192</v>
      </c>
      <c r="E1621" s="190" t="s">
        <v>143</v>
      </c>
      <c r="F1621" s="193">
        <v>35145</v>
      </c>
      <c r="G1621" s="190" t="s">
        <v>3381</v>
      </c>
      <c r="H1621" s="190" t="s">
        <v>824</v>
      </c>
      <c r="I1621" s="190" t="s">
        <v>58</v>
      </c>
      <c r="Q1621" s="190">
        <v>2000</v>
      </c>
      <c r="U1621" s="190" t="s">
        <v>6148</v>
      </c>
      <c r="V1621" s="190" t="s">
        <v>6148</v>
      </c>
      <c r="W1621" s="190" t="s">
        <v>6148</v>
      </c>
    </row>
    <row r="1622" spans="1:23" ht="17.25" customHeight="1" x14ac:dyDescent="0.2">
      <c r="A1622" s="190">
        <v>813207</v>
      </c>
      <c r="B1622" s="190" t="s">
        <v>2258</v>
      </c>
      <c r="C1622" s="190" t="s">
        <v>3649</v>
      </c>
      <c r="D1622" s="190" t="s">
        <v>3650</v>
      </c>
      <c r="E1622" s="190" t="s">
        <v>143</v>
      </c>
      <c r="F1622" s="193">
        <v>35145</v>
      </c>
      <c r="G1622" s="190" t="s">
        <v>3651</v>
      </c>
      <c r="H1622" s="190" t="s">
        <v>824</v>
      </c>
      <c r="I1622" s="190" t="s">
        <v>58</v>
      </c>
      <c r="Q1622" s="190">
        <v>2000</v>
      </c>
      <c r="U1622" s="190" t="s">
        <v>6148</v>
      </c>
      <c r="V1622" s="190" t="s">
        <v>6148</v>
      </c>
      <c r="W1622" s="190" t="s">
        <v>6148</v>
      </c>
    </row>
    <row r="1623" spans="1:23" ht="17.25" customHeight="1" x14ac:dyDescent="0.2">
      <c r="A1623" s="190">
        <v>812526</v>
      </c>
      <c r="B1623" s="190" t="s">
        <v>1779</v>
      </c>
      <c r="C1623" s="190" t="s">
        <v>781</v>
      </c>
      <c r="D1623" s="190" t="s">
        <v>378</v>
      </c>
      <c r="E1623" s="190" t="s">
        <v>143</v>
      </c>
      <c r="F1623" s="193">
        <v>35220</v>
      </c>
      <c r="G1623" s="190" t="s">
        <v>884</v>
      </c>
      <c r="H1623" s="190" t="s">
        <v>824</v>
      </c>
      <c r="I1623" s="190" t="s">
        <v>58</v>
      </c>
      <c r="Q1623" s="190">
        <v>2000</v>
      </c>
      <c r="U1623" s="190" t="s">
        <v>6148</v>
      </c>
      <c r="V1623" s="190" t="s">
        <v>6148</v>
      </c>
      <c r="W1623" s="190" t="s">
        <v>6148</v>
      </c>
    </row>
    <row r="1624" spans="1:23" ht="17.25" customHeight="1" x14ac:dyDescent="0.2">
      <c r="A1624" s="190">
        <v>812292</v>
      </c>
      <c r="B1624" s="190" t="s">
        <v>1630</v>
      </c>
      <c r="C1624" s="190" t="s">
        <v>523</v>
      </c>
      <c r="D1624" s="190" t="s">
        <v>1044</v>
      </c>
      <c r="E1624" s="190" t="s">
        <v>143</v>
      </c>
      <c r="F1624" s="193">
        <v>35225</v>
      </c>
      <c r="G1624" s="190" t="s">
        <v>244</v>
      </c>
      <c r="H1624" s="190" t="s">
        <v>824</v>
      </c>
      <c r="I1624" s="190" t="s">
        <v>58</v>
      </c>
      <c r="Q1624" s="190">
        <v>2000</v>
      </c>
      <c r="U1624" s="190" t="s">
        <v>6148</v>
      </c>
      <c r="V1624" s="190" t="s">
        <v>6148</v>
      </c>
      <c r="W1624" s="190" t="s">
        <v>6148</v>
      </c>
    </row>
    <row r="1625" spans="1:23" ht="17.25" customHeight="1" x14ac:dyDescent="0.2">
      <c r="A1625" s="190">
        <v>812694</v>
      </c>
      <c r="B1625" s="190" t="s">
        <v>1895</v>
      </c>
      <c r="C1625" s="190" t="s">
        <v>65</v>
      </c>
      <c r="D1625" s="190" t="s">
        <v>451</v>
      </c>
      <c r="E1625" s="190" t="s">
        <v>143</v>
      </c>
      <c r="F1625" s="193">
        <v>35260</v>
      </c>
      <c r="G1625" s="190" t="s">
        <v>3226</v>
      </c>
      <c r="H1625" s="190" t="s">
        <v>824</v>
      </c>
      <c r="I1625" s="190" t="s">
        <v>58</v>
      </c>
      <c r="Q1625" s="190">
        <v>2000</v>
      </c>
      <c r="U1625" s="190" t="s">
        <v>6148</v>
      </c>
      <c r="V1625" s="190" t="s">
        <v>6148</v>
      </c>
      <c r="W1625" s="190" t="s">
        <v>6148</v>
      </c>
    </row>
    <row r="1626" spans="1:23" ht="17.25" customHeight="1" x14ac:dyDescent="0.2">
      <c r="A1626" s="190">
        <v>812767</v>
      </c>
      <c r="B1626" s="190" t="s">
        <v>1950</v>
      </c>
      <c r="C1626" s="190" t="s">
        <v>63</v>
      </c>
      <c r="D1626" s="190" t="s">
        <v>207</v>
      </c>
      <c r="E1626" s="190" t="s">
        <v>143</v>
      </c>
      <c r="F1626" s="193">
        <v>35278</v>
      </c>
      <c r="G1626" s="190" t="s">
        <v>1192</v>
      </c>
      <c r="H1626" s="190" t="s">
        <v>824</v>
      </c>
      <c r="I1626" s="190" t="s">
        <v>58</v>
      </c>
      <c r="Q1626" s="190">
        <v>2000</v>
      </c>
      <c r="U1626" s="190" t="s">
        <v>6148</v>
      </c>
      <c r="V1626" s="190" t="s">
        <v>6148</v>
      </c>
      <c r="W1626" s="190" t="s">
        <v>6148</v>
      </c>
    </row>
    <row r="1627" spans="1:23" ht="17.25" customHeight="1" x14ac:dyDescent="0.2">
      <c r="A1627" s="190">
        <v>812171</v>
      </c>
      <c r="B1627" s="190" t="s">
        <v>1550</v>
      </c>
      <c r="C1627" s="190" t="s">
        <v>63</v>
      </c>
      <c r="D1627" s="190" t="s">
        <v>169</v>
      </c>
      <c r="E1627" s="190" t="s">
        <v>143</v>
      </c>
      <c r="F1627" s="193">
        <v>35278</v>
      </c>
      <c r="G1627" s="190" t="s">
        <v>1004</v>
      </c>
      <c r="H1627" s="190" t="s">
        <v>824</v>
      </c>
      <c r="I1627" s="190" t="s">
        <v>58</v>
      </c>
      <c r="Q1627" s="190">
        <v>2000</v>
      </c>
      <c r="U1627" s="190" t="s">
        <v>6148</v>
      </c>
      <c r="V1627" s="190" t="s">
        <v>6148</v>
      </c>
      <c r="W1627" s="190" t="s">
        <v>6148</v>
      </c>
    </row>
    <row r="1628" spans="1:23" ht="17.25" customHeight="1" x14ac:dyDescent="0.2">
      <c r="A1628" s="190">
        <v>812152</v>
      </c>
      <c r="B1628" s="190" t="s">
        <v>1535</v>
      </c>
      <c r="C1628" s="190" t="s">
        <v>3269</v>
      </c>
      <c r="D1628" s="190" t="s">
        <v>179</v>
      </c>
      <c r="E1628" s="190" t="s">
        <v>143</v>
      </c>
      <c r="F1628" s="193">
        <v>35278</v>
      </c>
      <c r="G1628" s="190" t="s">
        <v>244</v>
      </c>
      <c r="H1628" s="190" t="s">
        <v>824</v>
      </c>
      <c r="I1628" s="190" t="s">
        <v>58</v>
      </c>
      <c r="Q1628" s="190">
        <v>2000</v>
      </c>
      <c r="U1628" s="190" t="s">
        <v>6148</v>
      </c>
      <c r="V1628" s="190" t="s">
        <v>6148</v>
      </c>
      <c r="W1628" s="190" t="s">
        <v>6148</v>
      </c>
    </row>
    <row r="1629" spans="1:23" ht="17.25" customHeight="1" x14ac:dyDescent="0.2">
      <c r="A1629" s="190">
        <v>812173</v>
      </c>
      <c r="B1629" s="190" t="s">
        <v>1552</v>
      </c>
      <c r="C1629" s="190" t="s">
        <v>98</v>
      </c>
      <c r="D1629" s="190" t="s">
        <v>1161</v>
      </c>
      <c r="E1629" s="190" t="s">
        <v>143</v>
      </c>
      <c r="F1629" s="193">
        <v>35288</v>
      </c>
      <c r="G1629" s="190" t="s">
        <v>244</v>
      </c>
      <c r="H1629" s="190" t="s">
        <v>824</v>
      </c>
      <c r="I1629" s="190" t="s">
        <v>58</v>
      </c>
      <c r="Q1629" s="190">
        <v>2000</v>
      </c>
      <c r="U1629" s="190" t="s">
        <v>6148</v>
      </c>
      <c r="V1629" s="190" t="s">
        <v>6148</v>
      </c>
      <c r="W1629" s="190" t="s">
        <v>6148</v>
      </c>
    </row>
    <row r="1630" spans="1:23" ht="17.25" customHeight="1" x14ac:dyDescent="0.2">
      <c r="A1630" s="190">
        <v>813320</v>
      </c>
      <c r="B1630" s="190" t="s">
        <v>2337</v>
      </c>
      <c r="C1630" s="190" t="s">
        <v>384</v>
      </c>
      <c r="D1630" s="190" t="s">
        <v>484</v>
      </c>
      <c r="E1630" s="190" t="s">
        <v>143</v>
      </c>
      <c r="F1630" s="193">
        <v>35295</v>
      </c>
      <c r="G1630" s="190" t="s">
        <v>1098</v>
      </c>
      <c r="H1630" s="190" t="s">
        <v>824</v>
      </c>
      <c r="I1630" s="190" t="s">
        <v>58</v>
      </c>
      <c r="Q1630" s="190">
        <v>2000</v>
      </c>
      <c r="U1630" s="190" t="s">
        <v>6148</v>
      </c>
      <c r="V1630" s="190" t="s">
        <v>6148</v>
      </c>
      <c r="W1630" s="190" t="s">
        <v>6148</v>
      </c>
    </row>
    <row r="1631" spans="1:23" ht="17.25" customHeight="1" x14ac:dyDescent="0.2">
      <c r="A1631" s="190">
        <v>813213</v>
      </c>
      <c r="B1631" s="190" t="s">
        <v>2262</v>
      </c>
      <c r="C1631" s="190" t="s">
        <v>108</v>
      </c>
      <c r="D1631" s="190" t="s">
        <v>3250</v>
      </c>
      <c r="E1631" s="190" t="s">
        <v>143</v>
      </c>
      <c r="F1631" s="193">
        <v>35315</v>
      </c>
      <c r="G1631" s="190" t="s">
        <v>3484</v>
      </c>
      <c r="H1631" s="190" t="s">
        <v>828</v>
      </c>
      <c r="I1631" s="190" t="s">
        <v>58</v>
      </c>
      <c r="Q1631" s="190">
        <v>2000</v>
      </c>
      <c r="U1631" s="190" t="s">
        <v>6148</v>
      </c>
      <c r="V1631" s="190" t="s">
        <v>6148</v>
      </c>
      <c r="W1631" s="190" t="s">
        <v>6148</v>
      </c>
    </row>
    <row r="1632" spans="1:23" ht="17.25" customHeight="1" x14ac:dyDescent="0.2">
      <c r="A1632" s="190">
        <v>812541</v>
      </c>
      <c r="B1632" s="190" t="s">
        <v>1788</v>
      </c>
      <c r="C1632" s="190" t="s">
        <v>65</v>
      </c>
      <c r="D1632" s="190" t="s">
        <v>173</v>
      </c>
      <c r="E1632" s="190" t="s">
        <v>143</v>
      </c>
      <c r="F1632" s="193">
        <v>35338</v>
      </c>
      <c r="G1632" s="190" t="s">
        <v>244</v>
      </c>
      <c r="H1632" s="190" t="s">
        <v>824</v>
      </c>
      <c r="I1632" s="190" t="s">
        <v>58</v>
      </c>
      <c r="Q1632" s="190">
        <v>2000</v>
      </c>
      <c r="U1632" s="190" t="s">
        <v>6148</v>
      </c>
      <c r="V1632" s="190" t="s">
        <v>6148</v>
      </c>
      <c r="W1632" s="190" t="s">
        <v>6148</v>
      </c>
    </row>
    <row r="1633" spans="1:23" ht="17.25" customHeight="1" x14ac:dyDescent="0.2">
      <c r="A1633" s="190">
        <v>813218</v>
      </c>
      <c r="B1633" s="190" t="s">
        <v>2266</v>
      </c>
      <c r="C1633" s="190" t="s">
        <v>459</v>
      </c>
      <c r="D1633" s="190" t="s">
        <v>204</v>
      </c>
      <c r="E1633" s="190" t="s">
        <v>143</v>
      </c>
      <c r="F1633" s="193">
        <v>35344</v>
      </c>
      <c r="G1633" s="190" t="s">
        <v>244</v>
      </c>
      <c r="H1633" s="190" t="s">
        <v>824</v>
      </c>
      <c r="I1633" s="190" t="s">
        <v>58</v>
      </c>
      <c r="Q1633" s="190">
        <v>2000</v>
      </c>
      <c r="U1633" s="190" t="s">
        <v>6148</v>
      </c>
      <c r="V1633" s="190" t="s">
        <v>6148</v>
      </c>
      <c r="W1633" s="190" t="s">
        <v>6148</v>
      </c>
    </row>
    <row r="1634" spans="1:23" ht="17.25" customHeight="1" x14ac:dyDescent="0.2">
      <c r="A1634" s="190">
        <v>812796</v>
      </c>
      <c r="B1634" s="190" t="s">
        <v>1971</v>
      </c>
      <c r="C1634" s="190" t="s">
        <v>475</v>
      </c>
      <c r="D1634" s="190" t="s">
        <v>3505</v>
      </c>
      <c r="E1634" s="190" t="s">
        <v>143</v>
      </c>
      <c r="F1634" s="193">
        <v>35431</v>
      </c>
      <c r="G1634" s="190" t="s">
        <v>244</v>
      </c>
      <c r="H1634" s="190" t="s">
        <v>824</v>
      </c>
      <c r="I1634" s="190" t="s">
        <v>58</v>
      </c>
      <c r="Q1634" s="190">
        <v>2000</v>
      </c>
      <c r="U1634" s="190" t="s">
        <v>6148</v>
      </c>
      <c r="V1634" s="190" t="s">
        <v>6148</v>
      </c>
      <c r="W1634" s="190" t="s">
        <v>6148</v>
      </c>
    </row>
    <row r="1635" spans="1:23" ht="17.25" customHeight="1" x14ac:dyDescent="0.2">
      <c r="A1635" s="190">
        <v>812696</v>
      </c>
      <c r="B1635" s="190" t="s">
        <v>1897</v>
      </c>
      <c r="C1635" s="190" t="s">
        <v>369</v>
      </c>
      <c r="D1635" s="190" t="s">
        <v>593</v>
      </c>
      <c r="E1635" s="190" t="s">
        <v>143</v>
      </c>
      <c r="F1635" s="193">
        <v>35431</v>
      </c>
      <c r="G1635" s="190" t="s">
        <v>244</v>
      </c>
      <c r="H1635" s="190" t="s">
        <v>824</v>
      </c>
      <c r="I1635" s="190" t="s">
        <v>58</v>
      </c>
      <c r="Q1635" s="190">
        <v>2000</v>
      </c>
      <c r="U1635" s="190" t="s">
        <v>6148</v>
      </c>
      <c r="V1635" s="190" t="s">
        <v>6148</v>
      </c>
      <c r="W1635" s="190" t="s">
        <v>6148</v>
      </c>
    </row>
    <row r="1636" spans="1:23" ht="17.25" customHeight="1" x14ac:dyDescent="0.2">
      <c r="A1636" s="190">
        <v>812842</v>
      </c>
      <c r="B1636" s="190" t="s">
        <v>2001</v>
      </c>
      <c r="C1636" s="190" t="s">
        <v>367</v>
      </c>
      <c r="D1636" s="190" t="s">
        <v>512</v>
      </c>
      <c r="E1636" s="190" t="s">
        <v>143</v>
      </c>
      <c r="F1636" s="193">
        <v>35432</v>
      </c>
      <c r="G1636" s="190" t="s">
        <v>244</v>
      </c>
      <c r="H1636" s="190" t="s">
        <v>824</v>
      </c>
      <c r="I1636" s="190" t="s">
        <v>58</v>
      </c>
      <c r="Q1636" s="190">
        <v>2000</v>
      </c>
      <c r="U1636" s="190" t="s">
        <v>6148</v>
      </c>
      <c r="V1636" s="190" t="s">
        <v>6148</v>
      </c>
      <c r="W1636" s="190" t="s">
        <v>6148</v>
      </c>
    </row>
    <row r="1637" spans="1:23" ht="17.25" customHeight="1" x14ac:dyDescent="0.2">
      <c r="A1637" s="190">
        <v>812052</v>
      </c>
      <c r="B1637" s="190" t="s">
        <v>1467</v>
      </c>
      <c r="C1637" s="190" t="s">
        <v>59</v>
      </c>
      <c r="D1637" s="190" t="s">
        <v>319</v>
      </c>
      <c r="E1637" s="190" t="s">
        <v>143</v>
      </c>
      <c r="F1637" s="193">
        <v>35434</v>
      </c>
      <c r="G1637" s="190" t="s">
        <v>3231</v>
      </c>
      <c r="H1637" s="190" t="s">
        <v>824</v>
      </c>
      <c r="I1637" s="190" t="s">
        <v>58</v>
      </c>
      <c r="Q1637" s="190">
        <v>2000</v>
      </c>
      <c r="U1637" s="190" t="s">
        <v>6148</v>
      </c>
      <c r="V1637" s="190" t="s">
        <v>6148</v>
      </c>
      <c r="W1637" s="190" t="s">
        <v>6148</v>
      </c>
    </row>
    <row r="1638" spans="1:23" ht="17.25" customHeight="1" x14ac:dyDescent="0.2">
      <c r="A1638" s="190">
        <v>813281</v>
      </c>
      <c r="B1638" s="190" t="s">
        <v>2307</v>
      </c>
      <c r="C1638" s="190" t="s">
        <v>57</v>
      </c>
      <c r="D1638" s="190" t="s">
        <v>200</v>
      </c>
      <c r="E1638" s="190" t="s">
        <v>143</v>
      </c>
      <c r="F1638" s="193">
        <v>35440</v>
      </c>
      <c r="G1638" s="190" t="s">
        <v>1174</v>
      </c>
      <c r="H1638" s="190" t="s">
        <v>824</v>
      </c>
      <c r="I1638" s="190" t="s">
        <v>58</v>
      </c>
      <c r="Q1638" s="190">
        <v>2000</v>
      </c>
      <c r="U1638" s="190" t="s">
        <v>6148</v>
      </c>
      <c r="V1638" s="190" t="s">
        <v>6148</v>
      </c>
      <c r="W1638" s="190" t="s">
        <v>6148</v>
      </c>
    </row>
    <row r="1639" spans="1:23" ht="17.25" customHeight="1" x14ac:dyDescent="0.2">
      <c r="A1639" s="190">
        <v>812816</v>
      </c>
      <c r="B1639" s="190" t="s">
        <v>1984</v>
      </c>
      <c r="C1639" s="190" t="s">
        <v>310</v>
      </c>
      <c r="D1639" s="190" t="s">
        <v>197</v>
      </c>
      <c r="E1639" s="190" t="s">
        <v>143</v>
      </c>
      <c r="F1639" s="193">
        <v>35445</v>
      </c>
      <c r="G1639" s="190" t="s">
        <v>244</v>
      </c>
      <c r="H1639" s="190" t="s">
        <v>824</v>
      </c>
      <c r="I1639" s="190" t="s">
        <v>58</v>
      </c>
      <c r="Q1639" s="190">
        <v>2000</v>
      </c>
      <c r="U1639" s="190" t="s">
        <v>6148</v>
      </c>
      <c r="V1639" s="190" t="s">
        <v>6148</v>
      </c>
      <c r="W1639" s="190" t="s">
        <v>6148</v>
      </c>
    </row>
    <row r="1640" spans="1:23" ht="17.25" customHeight="1" x14ac:dyDescent="0.2">
      <c r="A1640" s="190">
        <v>812926</v>
      </c>
      <c r="B1640" s="190" t="s">
        <v>2064</v>
      </c>
      <c r="C1640" s="190" t="s">
        <v>87</v>
      </c>
      <c r="D1640" s="190" t="s">
        <v>615</v>
      </c>
      <c r="E1640" s="190" t="s">
        <v>143</v>
      </c>
      <c r="F1640" s="193">
        <v>35453</v>
      </c>
      <c r="G1640" s="190" t="s">
        <v>1130</v>
      </c>
      <c r="H1640" s="190" t="s">
        <v>824</v>
      </c>
      <c r="I1640" s="190" t="s">
        <v>58</v>
      </c>
      <c r="Q1640" s="190">
        <v>2000</v>
      </c>
      <c r="U1640" s="190" t="s">
        <v>6148</v>
      </c>
      <c r="V1640" s="190" t="s">
        <v>6148</v>
      </c>
      <c r="W1640" s="190" t="s">
        <v>6148</v>
      </c>
    </row>
    <row r="1641" spans="1:23" ht="17.25" customHeight="1" x14ac:dyDescent="0.2">
      <c r="A1641" s="190">
        <v>811137</v>
      </c>
      <c r="B1641" s="190" t="s">
        <v>5185</v>
      </c>
      <c r="C1641" s="190" t="s">
        <v>358</v>
      </c>
      <c r="D1641" s="190" t="s">
        <v>161</v>
      </c>
      <c r="E1641" s="190" t="s">
        <v>143</v>
      </c>
      <c r="F1641" s="193">
        <v>35458</v>
      </c>
      <c r="G1641" s="190" t="s">
        <v>244</v>
      </c>
      <c r="H1641" s="190" t="s">
        <v>824</v>
      </c>
      <c r="I1641" s="190" t="s">
        <v>58</v>
      </c>
      <c r="Q1641" s="190">
        <v>2000</v>
      </c>
      <c r="U1641" s="190" t="s">
        <v>6148</v>
      </c>
      <c r="V1641" s="190" t="s">
        <v>6148</v>
      </c>
      <c r="W1641" s="190" t="s">
        <v>6148</v>
      </c>
    </row>
    <row r="1642" spans="1:23" ht="17.25" customHeight="1" x14ac:dyDescent="0.2">
      <c r="A1642" s="190">
        <v>813153</v>
      </c>
      <c r="B1642" s="190" t="s">
        <v>2220</v>
      </c>
      <c r="C1642" s="190" t="s">
        <v>63</v>
      </c>
      <c r="D1642" s="190" t="s">
        <v>567</v>
      </c>
      <c r="E1642" s="190" t="s">
        <v>143</v>
      </c>
      <c r="F1642" s="193">
        <v>35459</v>
      </c>
      <c r="G1642" s="190" t="s">
        <v>244</v>
      </c>
      <c r="H1642" s="190" t="s">
        <v>824</v>
      </c>
      <c r="I1642" s="190" t="s">
        <v>58</v>
      </c>
      <c r="Q1642" s="190">
        <v>2000</v>
      </c>
      <c r="U1642" s="190" t="s">
        <v>6148</v>
      </c>
      <c r="V1642" s="190" t="s">
        <v>6148</v>
      </c>
      <c r="W1642" s="190" t="s">
        <v>6148</v>
      </c>
    </row>
    <row r="1643" spans="1:23" ht="17.25" customHeight="1" x14ac:dyDescent="0.2">
      <c r="A1643" s="190">
        <v>813217</v>
      </c>
      <c r="B1643" s="190" t="s">
        <v>2265</v>
      </c>
      <c r="C1643" s="190" t="s">
        <v>333</v>
      </c>
      <c r="D1643" s="190" t="s">
        <v>3656</v>
      </c>
      <c r="E1643" s="190" t="s">
        <v>143</v>
      </c>
      <c r="F1643" s="193">
        <v>35486</v>
      </c>
      <c r="G1643" s="190" t="s">
        <v>244</v>
      </c>
      <c r="H1643" s="190" t="s">
        <v>824</v>
      </c>
      <c r="I1643" s="190" t="s">
        <v>58</v>
      </c>
      <c r="Q1643" s="190">
        <v>2000</v>
      </c>
      <c r="U1643" s="190" t="s">
        <v>6148</v>
      </c>
      <c r="V1643" s="190" t="s">
        <v>6148</v>
      </c>
      <c r="W1643" s="190" t="s">
        <v>6148</v>
      </c>
    </row>
    <row r="1644" spans="1:23" ht="17.25" customHeight="1" x14ac:dyDescent="0.2">
      <c r="A1644" s="190">
        <v>813143</v>
      </c>
      <c r="B1644" s="190" t="s">
        <v>2212</v>
      </c>
      <c r="C1644" s="190" t="s">
        <v>76</v>
      </c>
      <c r="D1644" s="190" t="s">
        <v>771</v>
      </c>
      <c r="E1644" s="190" t="s">
        <v>143</v>
      </c>
      <c r="F1644" s="193">
        <v>35524</v>
      </c>
      <c r="G1644" s="190" t="s">
        <v>244</v>
      </c>
      <c r="H1644" s="190" t="s">
        <v>824</v>
      </c>
      <c r="I1644" s="190" t="s">
        <v>58</v>
      </c>
      <c r="Q1644" s="190">
        <v>2000</v>
      </c>
      <c r="U1644" s="190" t="s">
        <v>6148</v>
      </c>
      <c r="V1644" s="190" t="s">
        <v>6148</v>
      </c>
      <c r="W1644" s="190" t="s">
        <v>6148</v>
      </c>
    </row>
    <row r="1645" spans="1:23" ht="17.25" customHeight="1" x14ac:dyDescent="0.2">
      <c r="A1645" s="190">
        <v>812330</v>
      </c>
      <c r="B1645" s="190" t="s">
        <v>1656</v>
      </c>
      <c r="C1645" s="190" t="s">
        <v>83</v>
      </c>
      <c r="D1645" s="190" t="s">
        <v>167</v>
      </c>
      <c r="E1645" s="190" t="s">
        <v>143</v>
      </c>
      <c r="F1645" s="193">
        <v>35536</v>
      </c>
      <c r="G1645" s="190" t="s">
        <v>244</v>
      </c>
      <c r="H1645" s="190" t="s">
        <v>824</v>
      </c>
      <c r="I1645" s="190" t="s">
        <v>58</v>
      </c>
      <c r="Q1645" s="190">
        <v>2000</v>
      </c>
      <c r="U1645" s="190" t="s">
        <v>6148</v>
      </c>
      <c r="V1645" s="190" t="s">
        <v>6148</v>
      </c>
      <c r="W1645" s="190" t="s">
        <v>6148</v>
      </c>
    </row>
    <row r="1646" spans="1:23" ht="17.25" customHeight="1" x14ac:dyDescent="0.2">
      <c r="A1646" s="190">
        <v>812187</v>
      </c>
      <c r="B1646" s="190" t="s">
        <v>1563</v>
      </c>
      <c r="C1646" s="190" t="s">
        <v>83</v>
      </c>
      <c r="D1646" s="190" t="s">
        <v>3284</v>
      </c>
      <c r="E1646" s="190" t="s">
        <v>143</v>
      </c>
      <c r="F1646" s="193">
        <v>35569</v>
      </c>
      <c r="G1646" s="190" t="s">
        <v>244</v>
      </c>
      <c r="H1646" s="190" t="s">
        <v>824</v>
      </c>
      <c r="I1646" s="190" t="s">
        <v>58</v>
      </c>
      <c r="Q1646" s="190">
        <v>2000</v>
      </c>
      <c r="U1646" s="190" t="s">
        <v>6148</v>
      </c>
      <c r="V1646" s="190" t="s">
        <v>6148</v>
      </c>
      <c r="W1646" s="190" t="s">
        <v>6148</v>
      </c>
    </row>
    <row r="1647" spans="1:23" ht="17.25" customHeight="1" x14ac:dyDescent="0.2">
      <c r="A1647" s="190">
        <v>813286</v>
      </c>
      <c r="B1647" s="190" t="s">
        <v>2310</v>
      </c>
      <c r="C1647" s="190" t="s">
        <v>88</v>
      </c>
      <c r="D1647" s="190" t="s">
        <v>418</v>
      </c>
      <c r="E1647" s="190" t="s">
        <v>143</v>
      </c>
      <c r="F1647" s="193">
        <v>35588</v>
      </c>
      <c r="G1647" s="190" t="s">
        <v>244</v>
      </c>
      <c r="H1647" s="190" t="s">
        <v>824</v>
      </c>
      <c r="I1647" s="190" t="s">
        <v>58</v>
      </c>
      <c r="Q1647" s="190">
        <v>2000</v>
      </c>
      <c r="U1647" s="190" t="s">
        <v>6148</v>
      </c>
      <c r="V1647" s="190" t="s">
        <v>6148</v>
      </c>
      <c r="W1647" s="190" t="s">
        <v>6148</v>
      </c>
    </row>
    <row r="1648" spans="1:23" ht="17.25" customHeight="1" x14ac:dyDescent="0.2">
      <c r="A1648" s="190">
        <v>812189</v>
      </c>
      <c r="B1648" s="190" t="s">
        <v>1564</v>
      </c>
      <c r="C1648" s="190" t="s">
        <v>103</v>
      </c>
      <c r="D1648" s="190" t="s">
        <v>473</v>
      </c>
      <c r="E1648" s="190" t="s">
        <v>143</v>
      </c>
      <c r="F1648" s="193">
        <v>35593</v>
      </c>
      <c r="G1648" s="190" t="s">
        <v>244</v>
      </c>
      <c r="H1648" s="190" t="s">
        <v>825</v>
      </c>
      <c r="I1648" s="190" t="s">
        <v>58</v>
      </c>
      <c r="Q1648" s="190">
        <v>2000</v>
      </c>
      <c r="U1648" s="190" t="s">
        <v>6148</v>
      </c>
      <c r="V1648" s="190" t="s">
        <v>6148</v>
      </c>
      <c r="W1648" s="190" t="s">
        <v>6148</v>
      </c>
    </row>
    <row r="1649" spans="1:23" ht="17.25" customHeight="1" x14ac:dyDescent="0.2">
      <c r="A1649" s="190">
        <v>813185</v>
      </c>
      <c r="B1649" s="190" t="s">
        <v>2242</v>
      </c>
      <c r="C1649" s="190" t="s">
        <v>1160</v>
      </c>
      <c r="D1649" s="190" t="s">
        <v>169</v>
      </c>
      <c r="E1649" s="190" t="s">
        <v>143</v>
      </c>
      <c r="F1649" s="193">
        <v>35626</v>
      </c>
      <c r="G1649" s="190" t="s">
        <v>244</v>
      </c>
      <c r="H1649" s="190" t="s">
        <v>824</v>
      </c>
      <c r="I1649" s="190" t="s">
        <v>58</v>
      </c>
      <c r="Q1649" s="190">
        <v>2000</v>
      </c>
      <c r="U1649" s="190" t="s">
        <v>6148</v>
      </c>
      <c r="V1649" s="190" t="s">
        <v>6148</v>
      </c>
      <c r="W1649" s="190" t="s">
        <v>6148</v>
      </c>
    </row>
    <row r="1650" spans="1:23" ht="17.25" customHeight="1" x14ac:dyDescent="0.2">
      <c r="A1650" s="190">
        <v>812875</v>
      </c>
      <c r="B1650" s="190" t="s">
        <v>2023</v>
      </c>
      <c r="C1650" s="190" t="s">
        <v>405</v>
      </c>
      <c r="D1650" s="190" t="s">
        <v>424</v>
      </c>
      <c r="E1650" s="190" t="s">
        <v>143</v>
      </c>
      <c r="F1650" s="193">
        <v>35640</v>
      </c>
      <c r="G1650" s="190" t="s">
        <v>244</v>
      </c>
      <c r="H1650" s="190" t="s">
        <v>824</v>
      </c>
      <c r="I1650" s="190" t="s">
        <v>58</v>
      </c>
      <c r="Q1650" s="190">
        <v>2000</v>
      </c>
      <c r="U1650" s="190" t="s">
        <v>6148</v>
      </c>
      <c r="V1650" s="190" t="s">
        <v>6148</v>
      </c>
      <c r="W1650" s="190" t="s">
        <v>6148</v>
      </c>
    </row>
    <row r="1651" spans="1:23" ht="17.25" customHeight="1" x14ac:dyDescent="0.2">
      <c r="A1651" s="190">
        <v>812190</v>
      </c>
      <c r="B1651" s="190" t="s">
        <v>1565</v>
      </c>
      <c r="C1651" s="190" t="s">
        <v>123</v>
      </c>
      <c r="D1651" s="190" t="s">
        <v>773</v>
      </c>
      <c r="E1651" s="190" t="s">
        <v>143</v>
      </c>
      <c r="F1651" s="193">
        <v>35648</v>
      </c>
      <c r="G1651" s="190" t="s">
        <v>244</v>
      </c>
      <c r="H1651" s="190" t="s">
        <v>824</v>
      </c>
      <c r="I1651" s="190" t="s">
        <v>58</v>
      </c>
      <c r="Q1651" s="190">
        <v>2000</v>
      </c>
      <c r="U1651" s="190" t="s">
        <v>6148</v>
      </c>
      <c r="V1651" s="190" t="s">
        <v>6148</v>
      </c>
      <c r="W1651" s="190" t="s">
        <v>6148</v>
      </c>
    </row>
    <row r="1652" spans="1:23" ht="17.25" customHeight="1" x14ac:dyDescent="0.2">
      <c r="A1652" s="190">
        <v>813315</v>
      </c>
      <c r="B1652" s="190" t="s">
        <v>2332</v>
      </c>
      <c r="C1652" s="190" t="s">
        <v>437</v>
      </c>
      <c r="D1652" s="190" t="s">
        <v>3426</v>
      </c>
      <c r="E1652" s="190" t="s">
        <v>143</v>
      </c>
      <c r="F1652" s="193">
        <v>35656</v>
      </c>
      <c r="G1652" s="190" t="s">
        <v>244</v>
      </c>
      <c r="H1652" s="190" t="s">
        <v>824</v>
      </c>
      <c r="I1652" s="190" t="s">
        <v>58</v>
      </c>
      <c r="Q1652" s="190">
        <v>2000</v>
      </c>
      <c r="U1652" s="190" t="s">
        <v>6148</v>
      </c>
      <c r="V1652" s="190" t="s">
        <v>6148</v>
      </c>
      <c r="W1652" s="190" t="s">
        <v>6148</v>
      </c>
    </row>
    <row r="1653" spans="1:23" ht="17.25" customHeight="1" x14ac:dyDescent="0.2">
      <c r="A1653" s="190">
        <v>812449</v>
      </c>
      <c r="B1653" s="190" t="s">
        <v>1734</v>
      </c>
      <c r="C1653" s="190" t="s">
        <v>521</v>
      </c>
      <c r="D1653" s="190" t="s">
        <v>131</v>
      </c>
      <c r="E1653" s="190" t="s">
        <v>143</v>
      </c>
      <c r="F1653" s="193">
        <v>35657</v>
      </c>
      <c r="G1653" s="190" t="s">
        <v>921</v>
      </c>
      <c r="H1653" s="190" t="s">
        <v>824</v>
      </c>
      <c r="I1653" s="190" t="s">
        <v>58</v>
      </c>
      <c r="Q1653" s="190">
        <v>2000</v>
      </c>
      <c r="U1653" s="190" t="s">
        <v>6148</v>
      </c>
      <c r="V1653" s="190" t="s">
        <v>6148</v>
      </c>
      <c r="W1653" s="190" t="s">
        <v>6148</v>
      </c>
    </row>
    <row r="1654" spans="1:23" ht="17.25" customHeight="1" x14ac:dyDescent="0.2">
      <c r="A1654" s="190">
        <v>812224</v>
      </c>
      <c r="B1654" s="190" t="s">
        <v>1588</v>
      </c>
      <c r="C1654" s="190" t="s">
        <v>110</v>
      </c>
      <c r="D1654" s="190" t="s">
        <v>179</v>
      </c>
      <c r="E1654" s="190" t="s">
        <v>143</v>
      </c>
      <c r="F1654" s="193">
        <v>35674</v>
      </c>
      <c r="G1654" s="190" t="s">
        <v>977</v>
      </c>
      <c r="H1654" s="190" t="s">
        <v>824</v>
      </c>
      <c r="I1654" s="190" t="s">
        <v>58</v>
      </c>
      <c r="Q1654" s="190">
        <v>2000</v>
      </c>
      <c r="U1654" s="190" t="s">
        <v>6148</v>
      </c>
      <c r="V1654" s="190" t="s">
        <v>6148</v>
      </c>
      <c r="W1654" s="190" t="s">
        <v>6148</v>
      </c>
    </row>
    <row r="1655" spans="1:23" ht="17.25" customHeight="1" x14ac:dyDescent="0.2">
      <c r="A1655" s="190">
        <v>813262</v>
      </c>
      <c r="B1655" s="190" t="s">
        <v>2294</v>
      </c>
      <c r="C1655" s="190" t="s">
        <v>398</v>
      </c>
      <c r="D1655" s="190" t="s">
        <v>889</v>
      </c>
      <c r="E1655" s="190" t="s">
        <v>143</v>
      </c>
      <c r="F1655" s="193">
        <v>35707</v>
      </c>
      <c r="G1655" s="190" t="s">
        <v>244</v>
      </c>
      <c r="H1655" s="190" t="s">
        <v>824</v>
      </c>
      <c r="I1655" s="190" t="s">
        <v>58</v>
      </c>
      <c r="Q1655" s="190">
        <v>2000</v>
      </c>
      <c r="U1655" s="190" t="s">
        <v>6148</v>
      </c>
      <c r="V1655" s="190" t="s">
        <v>6148</v>
      </c>
      <c r="W1655" s="190" t="s">
        <v>6148</v>
      </c>
    </row>
    <row r="1656" spans="1:23" ht="17.25" customHeight="1" x14ac:dyDescent="0.2">
      <c r="A1656" s="190">
        <v>812469</v>
      </c>
      <c r="B1656" s="190" t="s">
        <v>1747</v>
      </c>
      <c r="C1656" s="190" t="s">
        <v>115</v>
      </c>
      <c r="D1656" s="190" t="s">
        <v>188</v>
      </c>
      <c r="E1656" s="190" t="s">
        <v>143</v>
      </c>
      <c r="F1656" s="193">
        <v>35709</v>
      </c>
      <c r="G1656" s="190" t="s">
        <v>3382</v>
      </c>
      <c r="H1656" s="190" t="s">
        <v>824</v>
      </c>
      <c r="I1656" s="190" t="s">
        <v>58</v>
      </c>
      <c r="Q1656" s="190">
        <v>2000</v>
      </c>
      <c r="U1656" s="190" t="s">
        <v>6148</v>
      </c>
      <c r="V1656" s="190" t="s">
        <v>6148</v>
      </c>
      <c r="W1656" s="190" t="s">
        <v>6148</v>
      </c>
    </row>
    <row r="1657" spans="1:23" ht="17.25" customHeight="1" x14ac:dyDescent="0.2">
      <c r="A1657" s="190">
        <v>812112</v>
      </c>
      <c r="B1657" s="190" t="s">
        <v>1509</v>
      </c>
      <c r="C1657" s="190" t="s">
        <v>3259</v>
      </c>
      <c r="D1657" s="190" t="s">
        <v>536</v>
      </c>
      <c r="E1657" s="190" t="s">
        <v>143</v>
      </c>
      <c r="F1657" s="193">
        <v>35796</v>
      </c>
      <c r="G1657" s="190" t="s">
        <v>1097</v>
      </c>
      <c r="H1657" s="190" t="s">
        <v>824</v>
      </c>
      <c r="I1657" s="190" t="s">
        <v>58</v>
      </c>
      <c r="Q1657" s="190">
        <v>2000</v>
      </c>
      <c r="U1657" s="190" t="s">
        <v>6148</v>
      </c>
      <c r="V1657" s="190" t="s">
        <v>6148</v>
      </c>
      <c r="W1657" s="190" t="s">
        <v>6148</v>
      </c>
    </row>
    <row r="1658" spans="1:23" ht="17.25" customHeight="1" x14ac:dyDescent="0.2">
      <c r="A1658" s="190">
        <v>810765</v>
      </c>
      <c r="B1658" s="190" t="s">
        <v>4974</v>
      </c>
      <c r="C1658" s="190" t="s">
        <v>62</v>
      </c>
      <c r="D1658" s="190" t="s">
        <v>455</v>
      </c>
      <c r="E1658" s="190" t="s">
        <v>143</v>
      </c>
      <c r="F1658" s="193">
        <v>35796</v>
      </c>
      <c r="G1658" s="190" t="s">
        <v>244</v>
      </c>
      <c r="H1658" s="190" t="s">
        <v>824</v>
      </c>
      <c r="I1658" s="190" t="s">
        <v>58</v>
      </c>
      <c r="Q1658" s="190">
        <v>2000</v>
      </c>
      <c r="U1658" s="190" t="s">
        <v>6148</v>
      </c>
      <c r="V1658" s="190" t="s">
        <v>6148</v>
      </c>
      <c r="W1658" s="190" t="s">
        <v>6148</v>
      </c>
    </row>
    <row r="1659" spans="1:23" ht="17.25" customHeight="1" x14ac:dyDescent="0.2">
      <c r="A1659" s="190">
        <v>813196</v>
      </c>
      <c r="B1659" s="190" t="s">
        <v>2250</v>
      </c>
      <c r="C1659" s="190" t="s">
        <v>103</v>
      </c>
      <c r="D1659" s="190" t="s">
        <v>569</v>
      </c>
      <c r="E1659" s="190" t="s">
        <v>143</v>
      </c>
      <c r="F1659" s="193">
        <v>35796</v>
      </c>
      <c r="G1659" s="190" t="s">
        <v>244</v>
      </c>
      <c r="H1659" s="190" t="s">
        <v>824</v>
      </c>
      <c r="I1659" s="190" t="s">
        <v>58</v>
      </c>
      <c r="Q1659" s="190">
        <v>2000</v>
      </c>
      <c r="U1659" s="190" t="s">
        <v>6148</v>
      </c>
      <c r="V1659" s="190" t="s">
        <v>6148</v>
      </c>
      <c r="W1659" s="190" t="s">
        <v>6148</v>
      </c>
    </row>
    <row r="1660" spans="1:23" ht="17.25" customHeight="1" x14ac:dyDescent="0.2">
      <c r="A1660" s="190">
        <v>812646</v>
      </c>
      <c r="B1660" s="190" t="s">
        <v>1857</v>
      </c>
      <c r="C1660" s="190" t="s">
        <v>617</v>
      </c>
      <c r="D1660" s="190" t="s">
        <v>493</v>
      </c>
      <c r="E1660" s="190" t="s">
        <v>143</v>
      </c>
      <c r="F1660" s="193">
        <v>35799</v>
      </c>
      <c r="G1660" s="190" t="s">
        <v>1109</v>
      </c>
      <c r="H1660" s="190" t="s">
        <v>824</v>
      </c>
      <c r="I1660" s="190" t="s">
        <v>58</v>
      </c>
      <c r="Q1660" s="190">
        <v>2000</v>
      </c>
      <c r="U1660" s="190" t="s">
        <v>6148</v>
      </c>
      <c r="V1660" s="190" t="s">
        <v>6148</v>
      </c>
      <c r="W1660" s="190" t="s">
        <v>6148</v>
      </c>
    </row>
    <row r="1661" spans="1:23" ht="17.25" customHeight="1" x14ac:dyDescent="0.2">
      <c r="A1661" s="190">
        <v>812428</v>
      </c>
      <c r="B1661" s="190" t="s">
        <v>1719</v>
      </c>
      <c r="C1661" s="190" t="s">
        <v>356</v>
      </c>
      <c r="D1661" s="190" t="s">
        <v>165</v>
      </c>
      <c r="E1661" s="190" t="s">
        <v>143</v>
      </c>
      <c r="F1661" s="193">
        <v>35810</v>
      </c>
      <c r="G1661" s="190" t="s">
        <v>244</v>
      </c>
      <c r="H1661" s="190" t="s">
        <v>824</v>
      </c>
      <c r="I1661" s="190" t="s">
        <v>58</v>
      </c>
      <c r="Q1661" s="190">
        <v>2000</v>
      </c>
      <c r="U1661" s="190" t="s">
        <v>6148</v>
      </c>
      <c r="V1661" s="190" t="s">
        <v>6148</v>
      </c>
      <c r="W1661" s="190" t="s">
        <v>6148</v>
      </c>
    </row>
    <row r="1662" spans="1:23" ht="17.25" customHeight="1" x14ac:dyDescent="0.2">
      <c r="A1662" s="190">
        <v>812430</v>
      </c>
      <c r="B1662" s="190" t="s">
        <v>1721</v>
      </c>
      <c r="C1662" s="190" t="s">
        <v>3373</v>
      </c>
      <c r="D1662" s="190" t="s">
        <v>3374</v>
      </c>
      <c r="E1662" s="190" t="s">
        <v>143</v>
      </c>
      <c r="F1662" s="193">
        <v>35817</v>
      </c>
      <c r="G1662" s="190" t="s">
        <v>244</v>
      </c>
      <c r="H1662" s="190" t="s">
        <v>824</v>
      </c>
      <c r="I1662" s="190" t="s">
        <v>58</v>
      </c>
      <c r="Q1662" s="190">
        <v>2000</v>
      </c>
      <c r="U1662" s="190" t="s">
        <v>6148</v>
      </c>
      <c r="V1662" s="190" t="s">
        <v>6148</v>
      </c>
      <c r="W1662" s="190" t="s">
        <v>6148</v>
      </c>
    </row>
    <row r="1663" spans="1:23" ht="17.25" customHeight="1" x14ac:dyDescent="0.2">
      <c r="A1663" s="190">
        <v>812034</v>
      </c>
      <c r="B1663" s="190" t="s">
        <v>1452</v>
      </c>
      <c r="C1663" s="190" t="s">
        <v>83</v>
      </c>
      <c r="D1663" s="190" t="s">
        <v>562</v>
      </c>
      <c r="E1663" s="190" t="s">
        <v>143</v>
      </c>
      <c r="F1663" s="193">
        <v>35826</v>
      </c>
      <c r="G1663" s="190" t="s">
        <v>244</v>
      </c>
      <c r="H1663" s="190" t="s">
        <v>824</v>
      </c>
      <c r="I1663" s="190" t="s">
        <v>58</v>
      </c>
      <c r="Q1663" s="190">
        <v>2000</v>
      </c>
      <c r="U1663" s="190" t="s">
        <v>6148</v>
      </c>
      <c r="V1663" s="190" t="s">
        <v>6148</v>
      </c>
      <c r="W1663" s="190" t="s">
        <v>6148</v>
      </c>
    </row>
    <row r="1664" spans="1:23" ht="17.25" customHeight="1" x14ac:dyDescent="0.2">
      <c r="A1664" s="190">
        <v>812552</v>
      </c>
      <c r="B1664" s="190" t="s">
        <v>1793</v>
      </c>
      <c r="C1664" s="190" t="s">
        <v>332</v>
      </c>
      <c r="D1664" s="190" t="s">
        <v>382</v>
      </c>
      <c r="E1664" s="190" t="s">
        <v>143</v>
      </c>
      <c r="F1664" s="193">
        <v>35869</v>
      </c>
      <c r="G1664" s="190" t="s">
        <v>922</v>
      </c>
      <c r="H1664" s="190" t="s">
        <v>824</v>
      </c>
      <c r="I1664" s="190" t="s">
        <v>58</v>
      </c>
      <c r="Q1664" s="190">
        <v>2000</v>
      </c>
      <c r="U1664" s="190" t="s">
        <v>6148</v>
      </c>
      <c r="V1664" s="190" t="s">
        <v>6148</v>
      </c>
      <c r="W1664" s="190" t="s">
        <v>6148</v>
      </c>
    </row>
    <row r="1665" spans="1:23" ht="17.25" customHeight="1" x14ac:dyDescent="0.2">
      <c r="A1665" s="190">
        <v>812229</v>
      </c>
      <c r="B1665" s="190" t="s">
        <v>1590</v>
      </c>
      <c r="C1665" s="190" t="s">
        <v>361</v>
      </c>
      <c r="D1665" s="190" t="s">
        <v>38</v>
      </c>
      <c r="E1665" s="190" t="s">
        <v>143</v>
      </c>
      <c r="F1665" s="193">
        <v>35880</v>
      </c>
      <c r="G1665" s="190" t="s">
        <v>244</v>
      </c>
      <c r="H1665" s="190" t="s">
        <v>824</v>
      </c>
      <c r="I1665" s="190" t="s">
        <v>58</v>
      </c>
      <c r="Q1665" s="190">
        <v>2000</v>
      </c>
      <c r="U1665" s="190" t="s">
        <v>6148</v>
      </c>
      <c r="V1665" s="190" t="s">
        <v>6148</v>
      </c>
      <c r="W1665" s="190" t="s">
        <v>6148</v>
      </c>
    </row>
    <row r="1666" spans="1:23" ht="17.25" customHeight="1" x14ac:dyDescent="0.2">
      <c r="A1666" s="190">
        <v>813175</v>
      </c>
      <c r="B1666" s="190" t="s">
        <v>2236</v>
      </c>
      <c r="C1666" s="190" t="s">
        <v>306</v>
      </c>
      <c r="D1666" s="190" t="s">
        <v>133</v>
      </c>
      <c r="E1666" s="190" t="s">
        <v>143</v>
      </c>
      <c r="F1666" s="193">
        <v>35886</v>
      </c>
      <c r="G1666" s="190" t="s">
        <v>3205</v>
      </c>
      <c r="H1666" s="190" t="s">
        <v>824</v>
      </c>
      <c r="I1666" s="190" t="s">
        <v>58</v>
      </c>
      <c r="Q1666" s="190">
        <v>2000</v>
      </c>
      <c r="U1666" s="190" t="s">
        <v>6148</v>
      </c>
      <c r="V1666" s="190" t="s">
        <v>6148</v>
      </c>
      <c r="W1666" s="190" t="s">
        <v>6148</v>
      </c>
    </row>
    <row r="1667" spans="1:23" ht="17.25" customHeight="1" x14ac:dyDescent="0.2">
      <c r="A1667" s="190">
        <v>812125</v>
      </c>
      <c r="B1667" s="190" t="s">
        <v>1519</v>
      </c>
      <c r="C1667" s="190" t="s">
        <v>434</v>
      </c>
      <c r="D1667" s="190" t="s">
        <v>3262</v>
      </c>
      <c r="E1667" s="190" t="s">
        <v>143</v>
      </c>
      <c r="F1667" s="193">
        <v>35905</v>
      </c>
      <c r="G1667" s="190" t="s">
        <v>244</v>
      </c>
      <c r="H1667" s="190" t="s">
        <v>824</v>
      </c>
      <c r="I1667" s="190" t="s">
        <v>58</v>
      </c>
      <c r="Q1667" s="190">
        <v>2000</v>
      </c>
      <c r="U1667" s="190" t="s">
        <v>6148</v>
      </c>
      <c r="V1667" s="190" t="s">
        <v>6148</v>
      </c>
      <c r="W1667" s="190" t="s">
        <v>6148</v>
      </c>
    </row>
    <row r="1668" spans="1:23" ht="17.25" customHeight="1" x14ac:dyDescent="0.2">
      <c r="A1668" s="190">
        <v>812911</v>
      </c>
      <c r="B1668" s="190" t="s">
        <v>2050</v>
      </c>
      <c r="C1668" s="190" t="s">
        <v>63</v>
      </c>
      <c r="D1668" s="190" t="s">
        <v>3556</v>
      </c>
      <c r="E1668" s="190" t="s">
        <v>143</v>
      </c>
      <c r="F1668" s="193">
        <v>35940</v>
      </c>
      <c r="G1668" s="190" t="s">
        <v>870</v>
      </c>
      <c r="H1668" s="190" t="s">
        <v>825</v>
      </c>
      <c r="I1668" s="190" t="s">
        <v>58</v>
      </c>
      <c r="Q1668" s="190">
        <v>2000</v>
      </c>
      <c r="U1668" s="190" t="s">
        <v>6148</v>
      </c>
      <c r="V1668" s="190" t="s">
        <v>6148</v>
      </c>
      <c r="W1668" s="190" t="s">
        <v>6148</v>
      </c>
    </row>
    <row r="1669" spans="1:23" ht="17.25" customHeight="1" x14ac:dyDescent="0.2">
      <c r="A1669" s="190">
        <v>813342</v>
      </c>
      <c r="B1669" s="190" t="s">
        <v>2354</v>
      </c>
      <c r="C1669" s="190" t="s">
        <v>3703</v>
      </c>
      <c r="D1669" s="190" t="s">
        <v>3281</v>
      </c>
      <c r="E1669" s="190" t="s">
        <v>143</v>
      </c>
      <c r="F1669" s="193">
        <v>35952</v>
      </c>
      <c r="G1669" s="190" t="s">
        <v>244</v>
      </c>
      <c r="H1669" s="190" t="s">
        <v>824</v>
      </c>
      <c r="I1669" s="190" t="s">
        <v>58</v>
      </c>
      <c r="Q1669" s="190">
        <v>2000</v>
      </c>
      <c r="U1669" s="190" t="s">
        <v>6148</v>
      </c>
      <c r="V1669" s="190" t="s">
        <v>6148</v>
      </c>
      <c r="W1669" s="190" t="s">
        <v>6148</v>
      </c>
    </row>
    <row r="1670" spans="1:23" ht="17.25" customHeight="1" x14ac:dyDescent="0.2">
      <c r="A1670" s="190">
        <v>812885</v>
      </c>
      <c r="B1670" s="190" t="s">
        <v>2030</v>
      </c>
      <c r="C1670" s="190" t="s">
        <v>65</v>
      </c>
      <c r="D1670" s="190" t="s">
        <v>168</v>
      </c>
      <c r="E1670" s="190" t="s">
        <v>143</v>
      </c>
      <c r="F1670" s="193">
        <v>35973</v>
      </c>
      <c r="G1670" s="190" t="s">
        <v>244</v>
      </c>
      <c r="H1670" s="190" t="s">
        <v>824</v>
      </c>
      <c r="I1670" s="190" t="s">
        <v>58</v>
      </c>
      <c r="Q1670" s="190">
        <v>2000</v>
      </c>
      <c r="U1670" s="190" t="s">
        <v>6148</v>
      </c>
      <c r="V1670" s="190" t="s">
        <v>6148</v>
      </c>
      <c r="W1670" s="190" t="s">
        <v>6148</v>
      </c>
    </row>
    <row r="1671" spans="1:23" ht="17.25" customHeight="1" x14ac:dyDescent="0.2">
      <c r="A1671" s="190">
        <v>813244</v>
      </c>
      <c r="B1671" s="190" t="s">
        <v>2280</v>
      </c>
      <c r="C1671" s="190" t="s">
        <v>63</v>
      </c>
      <c r="D1671" s="190" t="s">
        <v>173</v>
      </c>
      <c r="E1671" s="190" t="s">
        <v>143</v>
      </c>
      <c r="F1671" s="193">
        <v>35977</v>
      </c>
      <c r="G1671" s="190" t="s">
        <v>244</v>
      </c>
      <c r="H1671" s="190" t="s">
        <v>824</v>
      </c>
      <c r="I1671" s="190" t="s">
        <v>58</v>
      </c>
      <c r="Q1671" s="190">
        <v>2000</v>
      </c>
      <c r="U1671" s="190" t="s">
        <v>6148</v>
      </c>
      <c r="V1671" s="190" t="s">
        <v>6148</v>
      </c>
      <c r="W1671" s="190" t="s">
        <v>6148</v>
      </c>
    </row>
    <row r="1672" spans="1:23" ht="17.25" customHeight="1" x14ac:dyDescent="0.2">
      <c r="A1672" s="190">
        <v>812358</v>
      </c>
      <c r="B1672" s="190" t="s">
        <v>1676</v>
      </c>
      <c r="C1672" s="190" t="s">
        <v>96</v>
      </c>
      <c r="D1672" s="190" t="s">
        <v>497</v>
      </c>
      <c r="E1672" s="190" t="s">
        <v>143</v>
      </c>
      <c r="F1672" s="193">
        <v>35986</v>
      </c>
      <c r="G1672" s="190" t="s">
        <v>244</v>
      </c>
      <c r="H1672" s="190" t="s">
        <v>825</v>
      </c>
      <c r="I1672" s="190" t="s">
        <v>58</v>
      </c>
      <c r="Q1672" s="190">
        <v>2000</v>
      </c>
      <c r="U1672" s="190" t="s">
        <v>6148</v>
      </c>
      <c r="V1672" s="190" t="s">
        <v>6148</v>
      </c>
      <c r="W1672" s="190" t="s">
        <v>6148</v>
      </c>
    </row>
    <row r="1673" spans="1:23" ht="17.25" customHeight="1" x14ac:dyDescent="0.2">
      <c r="A1673" s="190">
        <v>812774</v>
      </c>
      <c r="B1673" s="190" t="s">
        <v>1954</v>
      </c>
      <c r="C1673" s="190" t="s">
        <v>361</v>
      </c>
      <c r="D1673" s="190" t="s">
        <v>173</v>
      </c>
      <c r="E1673" s="190" t="s">
        <v>143</v>
      </c>
      <c r="F1673" s="193">
        <v>35991</v>
      </c>
      <c r="G1673" s="190" t="s">
        <v>1004</v>
      </c>
      <c r="H1673" s="190" t="s">
        <v>824</v>
      </c>
      <c r="I1673" s="190" t="s">
        <v>58</v>
      </c>
      <c r="Q1673" s="190">
        <v>2000</v>
      </c>
      <c r="U1673" s="190" t="s">
        <v>6148</v>
      </c>
      <c r="V1673" s="190" t="s">
        <v>6148</v>
      </c>
      <c r="W1673" s="190" t="s">
        <v>6148</v>
      </c>
    </row>
    <row r="1674" spans="1:23" ht="17.25" customHeight="1" x14ac:dyDescent="0.2">
      <c r="A1674" s="190">
        <v>812169</v>
      </c>
      <c r="B1674" s="190" t="s">
        <v>1549</v>
      </c>
      <c r="C1674" s="190" t="s">
        <v>79</v>
      </c>
      <c r="D1674" s="190" t="s">
        <v>3276</v>
      </c>
      <c r="E1674" s="190" t="s">
        <v>143</v>
      </c>
      <c r="F1674" s="193">
        <v>36006</v>
      </c>
      <c r="G1674" s="190" t="s">
        <v>244</v>
      </c>
      <c r="H1674" s="190" t="s">
        <v>824</v>
      </c>
      <c r="I1674" s="190" t="s">
        <v>58</v>
      </c>
      <c r="Q1674" s="190">
        <v>2000</v>
      </c>
      <c r="U1674" s="190" t="s">
        <v>6148</v>
      </c>
      <c r="V1674" s="190" t="s">
        <v>6148</v>
      </c>
      <c r="W1674" s="190" t="s">
        <v>6148</v>
      </c>
    </row>
    <row r="1675" spans="1:23" ht="17.25" customHeight="1" x14ac:dyDescent="0.2">
      <c r="A1675" s="190">
        <v>813442</v>
      </c>
      <c r="B1675" s="190" t="s">
        <v>2391</v>
      </c>
      <c r="C1675" s="190" t="s">
        <v>997</v>
      </c>
      <c r="D1675" s="190" t="s">
        <v>235</v>
      </c>
      <c r="E1675" s="190" t="s">
        <v>143</v>
      </c>
      <c r="F1675" s="193">
        <v>36015</v>
      </c>
      <c r="G1675" s="190" t="s">
        <v>3725</v>
      </c>
      <c r="H1675" s="190" t="s">
        <v>824</v>
      </c>
      <c r="I1675" s="190" t="s">
        <v>58</v>
      </c>
      <c r="Q1675" s="190">
        <v>2000</v>
      </c>
      <c r="U1675" s="190" t="s">
        <v>6148</v>
      </c>
      <c r="V1675" s="190" t="s">
        <v>6148</v>
      </c>
      <c r="W1675" s="190" t="s">
        <v>6148</v>
      </c>
    </row>
    <row r="1676" spans="1:23" ht="17.25" customHeight="1" x14ac:dyDescent="0.2">
      <c r="A1676" s="190">
        <v>812566</v>
      </c>
      <c r="B1676" s="190" t="s">
        <v>1802</v>
      </c>
      <c r="C1676" s="190" t="s">
        <v>63</v>
      </c>
      <c r="D1676" s="190" t="s">
        <v>91</v>
      </c>
      <c r="E1676" s="190" t="s">
        <v>143</v>
      </c>
      <c r="F1676" s="193">
        <v>36017</v>
      </c>
      <c r="G1676" s="190" t="s">
        <v>3297</v>
      </c>
      <c r="H1676" s="190" t="s">
        <v>824</v>
      </c>
      <c r="I1676" s="190" t="s">
        <v>58</v>
      </c>
      <c r="Q1676" s="190">
        <v>2000</v>
      </c>
      <c r="U1676" s="190" t="s">
        <v>6148</v>
      </c>
      <c r="V1676" s="190" t="s">
        <v>6148</v>
      </c>
      <c r="W1676" s="190" t="s">
        <v>6148</v>
      </c>
    </row>
    <row r="1677" spans="1:23" ht="17.25" customHeight="1" x14ac:dyDescent="0.2">
      <c r="A1677" s="190">
        <v>812523</v>
      </c>
      <c r="B1677" s="190" t="s">
        <v>1777</v>
      </c>
      <c r="C1677" s="190" t="s">
        <v>3403</v>
      </c>
      <c r="D1677" s="190" t="s">
        <v>213</v>
      </c>
      <c r="E1677" s="190" t="s">
        <v>143</v>
      </c>
      <c r="F1677" s="193">
        <v>36023</v>
      </c>
      <c r="G1677" s="190" t="s">
        <v>244</v>
      </c>
      <c r="H1677" s="190" t="s">
        <v>824</v>
      </c>
      <c r="I1677" s="190" t="s">
        <v>58</v>
      </c>
      <c r="Q1677" s="190">
        <v>2000</v>
      </c>
      <c r="U1677" s="190" t="s">
        <v>6148</v>
      </c>
      <c r="V1677" s="190" t="s">
        <v>6148</v>
      </c>
      <c r="W1677" s="190" t="s">
        <v>6148</v>
      </c>
    </row>
    <row r="1678" spans="1:23" ht="17.25" customHeight="1" x14ac:dyDescent="0.2">
      <c r="A1678" s="190">
        <v>812073</v>
      </c>
      <c r="B1678" s="190" t="s">
        <v>1483</v>
      </c>
      <c r="C1678" s="190" t="s">
        <v>71</v>
      </c>
      <c r="D1678" s="190" t="s">
        <v>391</v>
      </c>
      <c r="E1678" s="190" t="s">
        <v>143</v>
      </c>
      <c r="F1678" s="193">
        <v>36045</v>
      </c>
      <c r="G1678" s="190" t="s">
        <v>244</v>
      </c>
      <c r="H1678" s="190" t="s">
        <v>824</v>
      </c>
      <c r="I1678" s="190" t="s">
        <v>58</v>
      </c>
      <c r="Q1678" s="190">
        <v>2000</v>
      </c>
      <c r="U1678" s="190" t="s">
        <v>6148</v>
      </c>
      <c r="V1678" s="190" t="s">
        <v>6148</v>
      </c>
      <c r="W1678" s="190" t="s">
        <v>6148</v>
      </c>
    </row>
    <row r="1679" spans="1:23" ht="17.25" customHeight="1" x14ac:dyDescent="0.2">
      <c r="A1679" s="190">
        <v>813296</v>
      </c>
      <c r="B1679" s="190" t="s">
        <v>2318</v>
      </c>
      <c r="C1679" s="190" t="s">
        <v>337</v>
      </c>
      <c r="D1679" s="190" t="s">
        <v>190</v>
      </c>
      <c r="E1679" s="190" t="s">
        <v>143</v>
      </c>
      <c r="F1679" s="193">
        <v>36048</v>
      </c>
      <c r="G1679" s="190" t="s">
        <v>961</v>
      </c>
      <c r="H1679" s="190" t="s">
        <v>824</v>
      </c>
      <c r="I1679" s="190" t="s">
        <v>58</v>
      </c>
      <c r="Q1679" s="190">
        <v>2000</v>
      </c>
      <c r="U1679" s="190" t="s">
        <v>6148</v>
      </c>
      <c r="V1679" s="190" t="s">
        <v>6148</v>
      </c>
      <c r="W1679" s="190" t="s">
        <v>6148</v>
      </c>
    </row>
    <row r="1680" spans="1:23" ht="17.25" customHeight="1" x14ac:dyDescent="0.2">
      <c r="A1680" s="190">
        <v>812690</v>
      </c>
      <c r="B1680" s="190" t="s">
        <v>1891</v>
      </c>
      <c r="C1680" s="190" t="s">
        <v>79</v>
      </c>
      <c r="D1680" s="190" t="s">
        <v>3466</v>
      </c>
      <c r="E1680" s="190" t="s">
        <v>143</v>
      </c>
      <c r="F1680" s="193">
        <v>36050</v>
      </c>
      <c r="G1680" s="190" t="s">
        <v>244</v>
      </c>
      <c r="H1680" s="190" t="s">
        <v>824</v>
      </c>
      <c r="I1680" s="190" t="s">
        <v>58</v>
      </c>
      <c r="Q1680" s="190">
        <v>2000</v>
      </c>
      <c r="U1680" s="190" t="s">
        <v>6148</v>
      </c>
      <c r="V1680" s="190" t="s">
        <v>6148</v>
      </c>
      <c r="W1680" s="190" t="s">
        <v>6148</v>
      </c>
    </row>
    <row r="1681" spans="1:23" ht="17.25" customHeight="1" x14ac:dyDescent="0.2">
      <c r="A1681" s="190">
        <v>812512</v>
      </c>
      <c r="B1681" s="190" t="s">
        <v>1769</v>
      </c>
      <c r="C1681" s="190" t="s">
        <v>63</v>
      </c>
      <c r="D1681" s="190" t="s">
        <v>162</v>
      </c>
      <c r="E1681" s="190" t="s">
        <v>143</v>
      </c>
      <c r="F1681" s="193">
        <v>36051</v>
      </c>
      <c r="G1681" s="190" t="s">
        <v>3398</v>
      </c>
      <c r="H1681" s="190" t="s">
        <v>824</v>
      </c>
      <c r="I1681" s="190" t="s">
        <v>58</v>
      </c>
      <c r="Q1681" s="190">
        <v>2000</v>
      </c>
      <c r="U1681" s="190" t="s">
        <v>6148</v>
      </c>
      <c r="V1681" s="190" t="s">
        <v>6148</v>
      </c>
      <c r="W1681" s="190" t="s">
        <v>6148</v>
      </c>
    </row>
    <row r="1682" spans="1:23" ht="17.25" customHeight="1" x14ac:dyDescent="0.2">
      <c r="A1682" s="190">
        <v>812233</v>
      </c>
      <c r="B1682" s="190" t="s">
        <v>1593</v>
      </c>
      <c r="C1682" s="190" t="s">
        <v>67</v>
      </c>
      <c r="D1682" s="190" t="s">
        <v>189</v>
      </c>
      <c r="E1682" s="190" t="s">
        <v>143</v>
      </c>
      <c r="F1682" s="193">
        <v>36107</v>
      </c>
      <c r="G1682" s="190" t="s">
        <v>244</v>
      </c>
      <c r="H1682" s="190" t="s">
        <v>824</v>
      </c>
      <c r="I1682" s="190" t="s">
        <v>58</v>
      </c>
      <c r="Q1682" s="190">
        <v>2000</v>
      </c>
      <c r="U1682" s="190" t="s">
        <v>6148</v>
      </c>
      <c r="V1682" s="190" t="s">
        <v>6148</v>
      </c>
      <c r="W1682" s="190" t="s">
        <v>6148</v>
      </c>
    </row>
    <row r="1683" spans="1:23" ht="17.25" customHeight="1" x14ac:dyDescent="0.2">
      <c r="A1683" s="190">
        <v>812429</v>
      </c>
      <c r="B1683" s="190" t="s">
        <v>1720</v>
      </c>
      <c r="C1683" s="190" t="s">
        <v>431</v>
      </c>
      <c r="D1683" s="190" t="s">
        <v>492</v>
      </c>
      <c r="E1683" s="190" t="s">
        <v>143</v>
      </c>
      <c r="F1683" s="193">
        <v>36124</v>
      </c>
      <c r="G1683" s="190" t="s">
        <v>254</v>
      </c>
      <c r="H1683" s="190" t="s">
        <v>824</v>
      </c>
      <c r="I1683" s="190" t="s">
        <v>58</v>
      </c>
      <c r="Q1683" s="190">
        <v>2000</v>
      </c>
      <c r="U1683" s="190" t="s">
        <v>6148</v>
      </c>
      <c r="V1683" s="190" t="s">
        <v>6148</v>
      </c>
      <c r="W1683" s="190" t="s">
        <v>6148</v>
      </c>
    </row>
    <row r="1684" spans="1:23" ht="17.25" customHeight="1" x14ac:dyDescent="0.2">
      <c r="A1684" s="190">
        <v>812303</v>
      </c>
      <c r="B1684" s="190" t="s">
        <v>1637</v>
      </c>
      <c r="C1684" s="190" t="s">
        <v>63</v>
      </c>
      <c r="D1684" s="190" t="s">
        <v>410</v>
      </c>
      <c r="E1684" s="190" t="s">
        <v>143</v>
      </c>
      <c r="F1684" s="193">
        <v>36161</v>
      </c>
      <c r="G1684" s="190" t="s">
        <v>3326</v>
      </c>
      <c r="H1684" s="190" t="s">
        <v>824</v>
      </c>
      <c r="I1684" s="190" t="s">
        <v>58</v>
      </c>
      <c r="Q1684" s="190">
        <v>2000</v>
      </c>
      <c r="U1684" s="190" t="s">
        <v>6148</v>
      </c>
      <c r="V1684" s="190" t="s">
        <v>6148</v>
      </c>
      <c r="W1684" s="190" t="s">
        <v>6148</v>
      </c>
    </row>
    <row r="1685" spans="1:23" ht="17.25" customHeight="1" x14ac:dyDescent="0.2">
      <c r="A1685" s="190">
        <v>812720</v>
      </c>
      <c r="B1685" s="190" t="s">
        <v>1912</v>
      </c>
      <c r="C1685" s="190" t="s">
        <v>83</v>
      </c>
      <c r="D1685" s="190" t="s">
        <v>162</v>
      </c>
      <c r="E1685" s="190" t="s">
        <v>143</v>
      </c>
      <c r="F1685" s="193">
        <v>36161</v>
      </c>
      <c r="G1685" s="190" t="s">
        <v>3425</v>
      </c>
      <c r="H1685" s="190" t="s">
        <v>824</v>
      </c>
      <c r="I1685" s="190" t="s">
        <v>58</v>
      </c>
      <c r="Q1685" s="190">
        <v>2000</v>
      </c>
      <c r="U1685" s="190" t="s">
        <v>6148</v>
      </c>
      <c r="V1685" s="190" t="s">
        <v>6148</v>
      </c>
      <c r="W1685" s="190" t="s">
        <v>6148</v>
      </c>
    </row>
    <row r="1686" spans="1:23" ht="17.25" customHeight="1" x14ac:dyDescent="0.2">
      <c r="A1686" s="190">
        <v>812099</v>
      </c>
      <c r="B1686" s="190" t="s">
        <v>1499</v>
      </c>
      <c r="C1686" s="190" t="s">
        <v>63</v>
      </c>
      <c r="D1686" s="190" t="s">
        <v>158</v>
      </c>
      <c r="E1686" s="190" t="s">
        <v>143</v>
      </c>
      <c r="F1686" s="193">
        <v>36161</v>
      </c>
      <c r="G1686" s="190" t="s">
        <v>244</v>
      </c>
      <c r="H1686" s="190" t="s">
        <v>824</v>
      </c>
      <c r="I1686" s="190" t="s">
        <v>58</v>
      </c>
      <c r="Q1686" s="190">
        <v>2000</v>
      </c>
      <c r="U1686" s="190" t="s">
        <v>6148</v>
      </c>
      <c r="V1686" s="190" t="s">
        <v>6148</v>
      </c>
      <c r="W1686" s="190" t="s">
        <v>6148</v>
      </c>
    </row>
    <row r="1687" spans="1:23" ht="17.25" customHeight="1" x14ac:dyDescent="0.2">
      <c r="A1687" s="190">
        <v>813107</v>
      </c>
      <c r="B1687" s="190" t="s">
        <v>2191</v>
      </c>
      <c r="C1687" s="190" t="s">
        <v>3612</v>
      </c>
      <c r="D1687" s="190" t="s">
        <v>3613</v>
      </c>
      <c r="E1687" s="190" t="s">
        <v>143</v>
      </c>
      <c r="F1687" s="193">
        <v>36161</v>
      </c>
      <c r="G1687" s="190" t="s">
        <v>882</v>
      </c>
      <c r="H1687" s="190" t="s">
        <v>824</v>
      </c>
      <c r="I1687" s="190" t="s">
        <v>58</v>
      </c>
      <c r="Q1687" s="190">
        <v>2000</v>
      </c>
      <c r="U1687" s="190" t="s">
        <v>6148</v>
      </c>
      <c r="V1687" s="190" t="s">
        <v>6148</v>
      </c>
      <c r="W1687" s="190" t="s">
        <v>6148</v>
      </c>
    </row>
    <row r="1688" spans="1:23" ht="17.25" customHeight="1" x14ac:dyDescent="0.2">
      <c r="A1688" s="190">
        <v>812174</v>
      </c>
      <c r="B1688" s="190" t="s">
        <v>1553</v>
      </c>
      <c r="C1688" s="190" t="s">
        <v>3277</v>
      </c>
      <c r="D1688" s="190" t="s">
        <v>227</v>
      </c>
      <c r="E1688" s="190" t="s">
        <v>143</v>
      </c>
      <c r="F1688" s="193">
        <v>36165</v>
      </c>
      <c r="G1688" s="190" t="s">
        <v>244</v>
      </c>
      <c r="H1688" s="190" t="s">
        <v>824</v>
      </c>
      <c r="I1688" s="190" t="s">
        <v>58</v>
      </c>
      <c r="Q1688" s="190">
        <v>2000</v>
      </c>
      <c r="U1688" s="190" t="s">
        <v>6148</v>
      </c>
      <c r="V1688" s="190" t="s">
        <v>6148</v>
      </c>
      <c r="W1688" s="190" t="s">
        <v>6148</v>
      </c>
    </row>
    <row r="1689" spans="1:23" ht="17.25" customHeight="1" x14ac:dyDescent="0.2">
      <c r="A1689" s="190">
        <v>813471</v>
      </c>
      <c r="B1689" s="190" t="s">
        <v>2410</v>
      </c>
      <c r="C1689" s="190" t="s">
        <v>474</v>
      </c>
      <c r="D1689" s="190" t="s">
        <v>191</v>
      </c>
      <c r="E1689" s="190" t="s">
        <v>143</v>
      </c>
      <c r="F1689" s="193">
        <v>36170</v>
      </c>
      <c r="G1689" s="190" t="s">
        <v>245</v>
      </c>
      <c r="H1689" s="190" t="s">
        <v>824</v>
      </c>
      <c r="I1689" s="190" t="s">
        <v>58</v>
      </c>
      <c r="Q1689" s="190">
        <v>2000</v>
      </c>
      <c r="U1689" s="190" t="s">
        <v>6148</v>
      </c>
      <c r="V1689" s="190" t="s">
        <v>6148</v>
      </c>
      <c r="W1689" s="190" t="s">
        <v>6148</v>
      </c>
    </row>
    <row r="1690" spans="1:23" ht="17.25" customHeight="1" x14ac:dyDescent="0.2">
      <c r="A1690" s="190">
        <v>812855</v>
      </c>
      <c r="B1690" s="190" t="s">
        <v>2011</v>
      </c>
      <c r="C1690" s="190" t="s">
        <v>226</v>
      </c>
      <c r="D1690" s="190" t="s">
        <v>186</v>
      </c>
      <c r="E1690" s="190" t="s">
        <v>143</v>
      </c>
      <c r="F1690" s="193">
        <v>36172</v>
      </c>
      <c r="G1690" s="190" t="s">
        <v>1166</v>
      </c>
      <c r="H1690" s="190" t="s">
        <v>824</v>
      </c>
      <c r="I1690" s="190" t="s">
        <v>58</v>
      </c>
      <c r="Q1690" s="190">
        <v>2000</v>
      </c>
      <c r="U1690" s="190" t="s">
        <v>6148</v>
      </c>
      <c r="V1690" s="190" t="s">
        <v>6148</v>
      </c>
      <c r="W1690" s="190" t="s">
        <v>6148</v>
      </c>
    </row>
    <row r="1691" spans="1:23" ht="17.25" customHeight="1" x14ac:dyDescent="0.2">
      <c r="A1691" s="190">
        <v>812401</v>
      </c>
      <c r="B1691" s="190" t="s">
        <v>1699</v>
      </c>
      <c r="C1691" s="190" t="s">
        <v>57</v>
      </c>
      <c r="D1691" s="190" t="s">
        <v>188</v>
      </c>
      <c r="E1691" s="190" t="s">
        <v>143</v>
      </c>
      <c r="F1691" s="193">
        <v>36175</v>
      </c>
      <c r="G1691" s="190" t="s">
        <v>944</v>
      </c>
      <c r="H1691" s="190" t="s">
        <v>824</v>
      </c>
      <c r="I1691" s="190" t="s">
        <v>58</v>
      </c>
      <c r="Q1691" s="190">
        <v>2000</v>
      </c>
      <c r="U1691" s="190" t="s">
        <v>6148</v>
      </c>
      <c r="V1691" s="190" t="s">
        <v>6148</v>
      </c>
      <c r="W1691" s="190" t="s">
        <v>6148</v>
      </c>
    </row>
    <row r="1692" spans="1:23" ht="17.25" customHeight="1" x14ac:dyDescent="0.2">
      <c r="A1692" s="190">
        <v>812284</v>
      </c>
      <c r="B1692" s="190" t="s">
        <v>1623</v>
      </c>
      <c r="C1692" s="190" t="s">
        <v>88</v>
      </c>
      <c r="D1692" s="190" t="s">
        <v>168</v>
      </c>
      <c r="E1692" s="190" t="s">
        <v>143</v>
      </c>
      <c r="F1692" s="193">
        <v>36175</v>
      </c>
      <c r="G1692" s="190" t="s">
        <v>922</v>
      </c>
      <c r="H1692" s="190" t="s">
        <v>824</v>
      </c>
      <c r="I1692" s="190" t="s">
        <v>58</v>
      </c>
      <c r="Q1692" s="190">
        <v>2000</v>
      </c>
      <c r="U1692" s="190" t="s">
        <v>6148</v>
      </c>
      <c r="V1692" s="190" t="s">
        <v>6148</v>
      </c>
      <c r="W1692" s="190" t="s">
        <v>6148</v>
      </c>
    </row>
    <row r="1693" spans="1:23" ht="17.25" customHeight="1" x14ac:dyDescent="0.2">
      <c r="A1693" s="190">
        <v>812868</v>
      </c>
      <c r="B1693" s="190" t="s">
        <v>2019</v>
      </c>
      <c r="C1693" s="190" t="s">
        <v>439</v>
      </c>
      <c r="D1693" s="190" t="s">
        <v>448</v>
      </c>
      <c r="E1693" s="190" t="s">
        <v>143</v>
      </c>
      <c r="F1693" s="193">
        <v>36182</v>
      </c>
      <c r="G1693" s="190" t="s">
        <v>244</v>
      </c>
      <c r="H1693" s="190" t="s">
        <v>824</v>
      </c>
      <c r="I1693" s="190" t="s">
        <v>58</v>
      </c>
      <c r="Q1693" s="190">
        <v>2000</v>
      </c>
      <c r="U1693" s="190" t="s">
        <v>6148</v>
      </c>
      <c r="V1693" s="190" t="s">
        <v>6148</v>
      </c>
      <c r="W1693" s="190" t="s">
        <v>6148</v>
      </c>
    </row>
    <row r="1694" spans="1:23" ht="17.25" customHeight="1" x14ac:dyDescent="0.2">
      <c r="A1694" s="190">
        <v>812818</v>
      </c>
      <c r="B1694" s="190" t="s">
        <v>1985</v>
      </c>
      <c r="C1694" s="190" t="s">
        <v>86</v>
      </c>
      <c r="D1694" s="190" t="s">
        <v>161</v>
      </c>
      <c r="E1694" s="190" t="s">
        <v>143</v>
      </c>
      <c r="F1694" s="193">
        <v>36191</v>
      </c>
      <c r="G1694" s="190" t="s">
        <v>244</v>
      </c>
      <c r="H1694" s="190" t="s">
        <v>824</v>
      </c>
      <c r="I1694" s="190" t="s">
        <v>58</v>
      </c>
      <c r="Q1694" s="190">
        <v>2000</v>
      </c>
      <c r="U1694" s="190" t="s">
        <v>6148</v>
      </c>
      <c r="V1694" s="190" t="s">
        <v>6148</v>
      </c>
      <c r="W1694" s="190" t="s">
        <v>6148</v>
      </c>
    </row>
    <row r="1695" spans="1:23" ht="17.25" customHeight="1" x14ac:dyDescent="0.2">
      <c r="A1695" s="190">
        <v>813134</v>
      </c>
      <c r="B1695" s="190" t="s">
        <v>2206</v>
      </c>
      <c r="C1695" s="190" t="s">
        <v>3624</v>
      </c>
      <c r="D1695" s="190" t="s">
        <v>3625</v>
      </c>
      <c r="E1695" s="190" t="s">
        <v>143</v>
      </c>
      <c r="F1695" s="193">
        <v>36224</v>
      </c>
      <c r="G1695" s="190" t="s">
        <v>244</v>
      </c>
      <c r="H1695" s="190" t="s">
        <v>824</v>
      </c>
      <c r="I1695" s="190" t="s">
        <v>58</v>
      </c>
      <c r="Q1695" s="190">
        <v>2000</v>
      </c>
      <c r="U1695" s="190" t="s">
        <v>6148</v>
      </c>
      <c r="V1695" s="190" t="s">
        <v>6148</v>
      </c>
      <c r="W1695" s="190" t="s">
        <v>6148</v>
      </c>
    </row>
    <row r="1696" spans="1:23" ht="17.25" customHeight="1" x14ac:dyDescent="0.2">
      <c r="A1696" s="190">
        <v>812336</v>
      </c>
      <c r="B1696" s="190" t="s">
        <v>1661</v>
      </c>
      <c r="C1696" s="190" t="s">
        <v>432</v>
      </c>
      <c r="D1696" s="190" t="s">
        <v>3337</v>
      </c>
      <c r="E1696" s="190" t="s">
        <v>143</v>
      </c>
      <c r="F1696" s="193">
        <v>36279</v>
      </c>
      <c r="G1696" s="190" t="s">
        <v>254</v>
      </c>
      <c r="H1696" s="190" t="s">
        <v>824</v>
      </c>
      <c r="I1696" s="190" t="s">
        <v>58</v>
      </c>
      <c r="Q1696" s="190">
        <v>2000</v>
      </c>
      <c r="U1696" s="190" t="s">
        <v>6148</v>
      </c>
      <c r="V1696" s="190" t="s">
        <v>6148</v>
      </c>
      <c r="W1696" s="190" t="s">
        <v>6148</v>
      </c>
    </row>
    <row r="1697" spans="1:23" ht="17.25" customHeight="1" x14ac:dyDescent="0.2">
      <c r="A1697" s="190">
        <v>812090</v>
      </c>
      <c r="B1697" s="190" t="s">
        <v>1492</v>
      </c>
      <c r="C1697" s="190" t="s">
        <v>113</v>
      </c>
      <c r="D1697" s="190" t="s">
        <v>486</v>
      </c>
      <c r="E1697" s="190" t="s">
        <v>143</v>
      </c>
      <c r="F1697" s="193">
        <v>36387</v>
      </c>
      <c r="G1697" s="190" t="s">
        <v>1088</v>
      </c>
      <c r="H1697" s="190" t="s">
        <v>824</v>
      </c>
      <c r="I1697" s="190" t="s">
        <v>58</v>
      </c>
      <c r="Q1697" s="190">
        <v>2000</v>
      </c>
      <c r="U1697" s="190" t="s">
        <v>6148</v>
      </c>
      <c r="V1697" s="190" t="s">
        <v>6148</v>
      </c>
      <c r="W1697" s="190" t="s">
        <v>6148</v>
      </c>
    </row>
    <row r="1698" spans="1:23" ht="17.25" customHeight="1" x14ac:dyDescent="0.2">
      <c r="A1698" s="190">
        <v>813132</v>
      </c>
      <c r="B1698" s="190" t="s">
        <v>2205</v>
      </c>
      <c r="C1698" s="190" t="s">
        <v>513</v>
      </c>
      <c r="D1698" s="190" t="s">
        <v>322</v>
      </c>
      <c r="E1698" s="190" t="s">
        <v>143</v>
      </c>
      <c r="F1698" s="193">
        <v>36412</v>
      </c>
      <c r="G1698" s="190" t="s">
        <v>863</v>
      </c>
      <c r="H1698" s="190" t="s">
        <v>824</v>
      </c>
      <c r="I1698" s="190" t="s">
        <v>58</v>
      </c>
      <c r="Q1698" s="190">
        <v>2000</v>
      </c>
      <c r="U1698" s="190" t="s">
        <v>6148</v>
      </c>
      <c r="V1698" s="190" t="s">
        <v>6148</v>
      </c>
      <c r="W1698" s="190" t="s">
        <v>6148</v>
      </c>
    </row>
    <row r="1699" spans="1:23" ht="17.25" customHeight="1" x14ac:dyDescent="0.2">
      <c r="A1699" s="190">
        <v>813092</v>
      </c>
      <c r="B1699" s="190" t="s">
        <v>2178</v>
      </c>
      <c r="C1699" s="190" t="s">
        <v>408</v>
      </c>
      <c r="D1699" s="190" t="s">
        <v>554</v>
      </c>
      <c r="E1699" s="190" t="s">
        <v>143</v>
      </c>
      <c r="F1699" s="193">
        <v>36423</v>
      </c>
      <c r="G1699" s="190" t="s">
        <v>244</v>
      </c>
      <c r="H1699" s="190" t="s">
        <v>824</v>
      </c>
      <c r="I1699" s="190" t="s">
        <v>58</v>
      </c>
      <c r="Q1699" s="190">
        <v>2000</v>
      </c>
      <c r="U1699" s="190" t="s">
        <v>6148</v>
      </c>
      <c r="V1699" s="190" t="s">
        <v>6148</v>
      </c>
      <c r="W1699" s="190" t="s">
        <v>6148</v>
      </c>
    </row>
    <row r="1700" spans="1:23" ht="17.25" customHeight="1" x14ac:dyDescent="0.2">
      <c r="A1700" s="190">
        <v>812217</v>
      </c>
      <c r="B1700" s="190" t="s">
        <v>1584</v>
      </c>
      <c r="C1700" s="190" t="s">
        <v>92</v>
      </c>
      <c r="D1700" s="190" t="s">
        <v>178</v>
      </c>
      <c r="E1700" s="190" t="s">
        <v>143</v>
      </c>
      <c r="F1700" s="193">
        <v>36463</v>
      </c>
      <c r="G1700" s="190" t="s">
        <v>254</v>
      </c>
      <c r="H1700" s="190" t="s">
        <v>824</v>
      </c>
      <c r="I1700" s="190" t="s">
        <v>58</v>
      </c>
      <c r="Q1700" s="190">
        <v>2000</v>
      </c>
      <c r="U1700" s="190" t="s">
        <v>6148</v>
      </c>
      <c r="V1700" s="190" t="s">
        <v>6148</v>
      </c>
      <c r="W1700" s="190" t="s">
        <v>6148</v>
      </c>
    </row>
    <row r="1701" spans="1:23" ht="17.25" customHeight="1" x14ac:dyDescent="0.2">
      <c r="A1701" s="190">
        <v>812820</v>
      </c>
      <c r="B1701" s="190" t="s">
        <v>1986</v>
      </c>
      <c r="C1701" s="190" t="s">
        <v>226</v>
      </c>
      <c r="D1701" s="190" t="s">
        <v>3516</v>
      </c>
      <c r="E1701" s="190" t="s">
        <v>143</v>
      </c>
      <c r="F1701" s="193">
        <v>36526</v>
      </c>
      <c r="G1701" s="190" t="s">
        <v>831</v>
      </c>
      <c r="H1701" s="190" t="s">
        <v>824</v>
      </c>
      <c r="I1701" s="190" t="s">
        <v>58</v>
      </c>
      <c r="Q1701" s="190">
        <v>2000</v>
      </c>
      <c r="U1701" s="190" t="s">
        <v>6148</v>
      </c>
      <c r="V1701" s="190" t="s">
        <v>6148</v>
      </c>
      <c r="W1701" s="190" t="s">
        <v>6148</v>
      </c>
    </row>
    <row r="1702" spans="1:23" ht="17.25" customHeight="1" x14ac:dyDescent="0.2">
      <c r="A1702" s="190">
        <v>813160</v>
      </c>
      <c r="B1702" s="190" t="s">
        <v>2226</v>
      </c>
      <c r="C1702" s="190" t="s">
        <v>88</v>
      </c>
      <c r="D1702" s="190" t="s">
        <v>532</v>
      </c>
      <c r="E1702" s="190" t="s">
        <v>143</v>
      </c>
      <c r="F1702" s="193">
        <v>36526</v>
      </c>
      <c r="G1702" s="190" t="s">
        <v>244</v>
      </c>
      <c r="H1702" s="190" t="s">
        <v>824</v>
      </c>
      <c r="I1702" s="190" t="s">
        <v>58</v>
      </c>
      <c r="Q1702" s="190">
        <v>2000</v>
      </c>
      <c r="U1702" s="190" t="s">
        <v>6148</v>
      </c>
      <c r="V1702" s="190" t="s">
        <v>6148</v>
      </c>
      <c r="W1702" s="190" t="s">
        <v>6148</v>
      </c>
    </row>
    <row r="1703" spans="1:23" ht="17.25" customHeight="1" x14ac:dyDescent="0.2">
      <c r="A1703" s="190">
        <v>812304</v>
      </c>
      <c r="B1703" s="190" t="s">
        <v>1638</v>
      </c>
      <c r="C1703" s="190" t="s">
        <v>63</v>
      </c>
      <c r="D1703" s="190" t="s">
        <v>399</v>
      </c>
      <c r="E1703" s="190" t="s">
        <v>143</v>
      </c>
      <c r="F1703" s="193">
        <v>36526</v>
      </c>
      <c r="G1703" s="190" t="s">
        <v>244</v>
      </c>
      <c r="H1703" s="190" t="s">
        <v>824</v>
      </c>
      <c r="I1703" s="190" t="s">
        <v>58</v>
      </c>
      <c r="Q1703" s="190">
        <v>2000</v>
      </c>
      <c r="U1703" s="190" t="s">
        <v>6148</v>
      </c>
      <c r="V1703" s="190" t="s">
        <v>6148</v>
      </c>
      <c r="W1703" s="190" t="s">
        <v>6148</v>
      </c>
    </row>
    <row r="1704" spans="1:23" ht="17.25" customHeight="1" x14ac:dyDescent="0.2">
      <c r="A1704" s="190">
        <v>812094</v>
      </c>
      <c r="B1704" s="190" t="s">
        <v>1496</v>
      </c>
      <c r="C1704" s="190" t="s">
        <v>130</v>
      </c>
      <c r="D1704" s="190" t="s">
        <v>718</v>
      </c>
      <c r="E1704" s="190" t="s">
        <v>143</v>
      </c>
      <c r="F1704" s="193">
        <v>36539</v>
      </c>
      <c r="G1704" s="190" t="s">
        <v>244</v>
      </c>
      <c r="H1704" s="190" t="s">
        <v>824</v>
      </c>
      <c r="I1704" s="190" t="s">
        <v>58</v>
      </c>
      <c r="Q1704" s="190">
        <v>2000</v>
      </c>
      <c r="U1704" s="190" t="s">
        <v>6148</v>
      </c>
      <c r="V1704" s="190" t="s">
        <v>6148</v>
      </c>
      <c r="W1704" s="190" t="s">
        <v>6148</v>
      </c>
    </row>
    <row r="1705" spans="1:23" ht="17.25" customHeight="1" x14ac:dyDescent="0.2">
      <c r="A1705" s="190">
        <v>809480</v>
      </c>
      <c r="B1705" s="190" t="s">
        <v>4730</v>
      </c>
      <c r="C1705" s="190" t="s">
        <v>673</v>
      </c>
      <c r="D1705" s="190" t="s">
        <v>415</v>
      </c>
      <c r="E1705" s="190" t="s">
        <v>143</v>
      </c>
      <c r="F1705" s="193">
        <v>36550</v>
      </c>
      <c r="G1705" s="190" t="s">
        <v>1074</v>
      </c>
      <c r="H1705" s="190" t="s">
        <v>824</v>
      </c>
      <c r="I1705" s="190" t="s">
        <v>58</v>
      </c>
      <c r="Q1705" s="190">
        <v>2000</v>
      </c>
      <c r="U1705" s="190" t="s">
        <v>6148</v>
      </c>
      <c r="V1705" s="190" t="s">
        <v>6148</v>
      </c>
      <c r="W1705" s="190" t="s">
        <v>6148</v>
      </c>
    </row>
    <row r="1706" spans="1:23" ht="17.25" customHeight="1" x14ac:dyDescent="0.2">
      <c r="A1706" s="190">
        <v>812841</v>
      </c>
      <c r="B1706" s="190" t="s">
        <v>2000</v>
      </c>
      <c r="C1706" s="190" t="s">
        <v>114</v>
      </c>
      <c r="D1706" s="190" t="s">
        <v>801</v>
      </c>
      <c r="E1706" s="190" t="s">
        <v>143</v>
      </c>
      <c r="F1706" s="193">
        <v>36554</v>
      </c>
      <c r="G1706" s="190" t="s">
        <v>3527</v>
      </c>
      <c r="H1706" s="190" t="s">
        <v>824</v>
      </c>
      <c r="I1706" s="190" t="s">
        <v>58</v>
      </c>
      <c r="Q1706" s="190">
        <v>2000</v>
      </c>
      <c r="U1706" s="190" t="s">
        <v>6148</v>
      </c>
      <c r="V1706" s="190" t="s">
        <v>6148</v>
      </c>
      <c r="W1706" s="190" t="s">
        <v>6148</v>
      </c>
    </row>
    <row r="1707" spans="1:23" ht="17.25" customHeight="1" x14ac:dyDescent="0.2">
      <c r="A1707" s="190">
        <v>812457</v>
      </c>
      <c r="B1707" s="190" t="s">
        <v>1740</v>
      </c>
      <c r="C1707" s="190" t="s">
        <v>777</v>
      </c>
      <c r="D1707" s="190" t="s">
        <v>3380</v>
      </c>
      <c r="E1707" s="190" t="s">
        <v>143</v>
      </c>
      <c r="F1707" s="193">
        <v>36731</v>
      </c>
      <c r="G1707" s="190" t="s">
        <v>922</v>
      </c>
      <c r="H1707" s="190" t="s">
        <v>824</v>
      </c>
      <c r="I1707" s="190" t="s">
        <v>58</v>
      </c>
      <c r="Q1707" s="190">
        <v>2000</v>
      </c>
      <c r="U1707" s="190" t="s">
        <v>6148</v>
      </c>
      <c r="V1707" s="190" t="s">
        <v>6148</v>
      </c>
      <c r="W1707" s="190" t="s">
        <v>6148</v>
      </c>
    </row>
    <row r="1708" spans="1:23" ht="17.25" customHeight="1" x14ac:dyDescent="0.2">
      <c r="A1708" s="190">
        <v>809736</v>
      </c>
      <c r="B1708" s="190" t="s">
        <v>4778</v>
      </c>
      <c r="C1708" s="190" t="s">
        <v>409</v>
      </c>
      <c r="D1708" s="190" t="s">
        <v>5899</v>
      </c>
      <c r="E1708" s="190" t="s">
        <v>143</v>
      </c>
      <c r="H1708" s="190" t="s">
        <v>824</v>
      </c>
      <c r="I1708" s="190" t="s">
        <v>58</v>
      </c>
      <c r="Q1708" s="190">
        <v>2000</v>
      </c>
      <c r="U1708" s="190" t="s">
        <v>6148</v>
      </c>
      <c r="V1708" s="190" t="s">
        <v>6148</v>
      </c>
      <c r="W1708" s="190" t="s">
        <v>6148</v>
      </c>
    </row>
    <row r="1709" spans="1:23" ht="17.25" customHeight="1" x14ac:dyDescent="0.2">
      <c r="A1709" s="190">
        <v>812733</v>
      </c>
      <c r="B1709" s="190" t="s">
        <v>1923</v>
      </c>
      <c r="C1709" s="190" t="s">
        <v>310</v>
      </c>
      <c r="D1709" s="190" t="s">
        <v>339</v>
      </c>
      <c r="E1709" s="190" t="s">
        <v>142</v>
      </c>
      <c r="F1709" s="193">
        <v>25373</v>
      </c>
      <c r="G1709" s="190" t="s">
        <v>1098</v>
      </c>
      <c r="H1709" s="190" t="s">
        <v>824</v>
      </c>
      <c r="I1709" s="190" t="s">
        <v>58</v>
      </c>
      <c r="Q1709" s="190">
        <v>2000</v>
      </c>
      <c r="U1709" s="190" t="s">
        <v>6148</v>
      </c>
      <c r="V1709" s="190" t="s">
        <v>6148</v>
      </c>
      <c r="W1709" s="190" t="s">
        <v>6148</v>
      </c>
    </row>
    <row r="1710" spans="1:23" ht="17.25" customHeight="1" x14ac:dyDescent="0.2">
      <c r="A1710" s="190">
        <v>808575</v>
      </c>
      <c r="B1710" s="190" t="s">
        <v>4586</v>
      </c>
      <c r="C1710" s="190" t="s">
        <v>509</v>
      </c>
      <c r="D1710" s="190" t="s">
        <v>189</v>
      </c>
      <c r="E1710" s="190" t="s">
        <v>142</v>
      </c>
      <c r="F1710" s="193">
        <v>25874</v>
      </c>
      <c r="G1710" s="190" t="s">
        <v>244</v>
      </c>
      <c r="H1710" s="190" t="s">
        <v>824</v>
      </c>
      <c r="I1710" s="190" t="s">
        <v>58</v>
      </c>
      <c r="Q1710" s="190">
        <v>2000</v>
      </c>
      <c r="U1710" s="190" t="s">
        <v>6148</v>
      </c>
      <c r="V1710" s="190" t="s">
        <v>6148</v>
      </c>
      <c r="W1710" s="190" t="s">
        <v>6148</v>
      </c>
    </row>
    <row r="1711" spans="1:23" ht="17.25" customHeight="1" x14ac:dyDescent="0.2">
      <c r="A1711" s="190">
        <v>813166</v>
      </c>
      <c r="B1711" s="190" t="s">
        <v>2231</v>
      </c>
      <c r="C1711" s="190" t="s">
        <v>310</v>
      </c>
      <c r="D1711" s="190" t="s">
        <v>899</v>
      </c>
      <c r="E1711" s="190" t="s">
        <v>142</v>
      </c>
      <c r="F1711" s="193">
        <v>26872</v>
      </c>
      <c r="G1711" s="190" t="s">
        <v>244</v>
      </c>
      <c r="H1711" s="190" t="s">
        <v>824</v>
      </c>
      <c r="I1711" s="190" t="s">
        <v>58</v>
      </c>
      <c r="Q1711" s="190">
        <v>2000</v>
      </c>
      <c r="U1711" s="190" t="s">
        <v>6148</v>
      </c>
      <c r="V1711" s="190" t="s">
        <v>6148</v>
      </c>
      <c r="W1711" s="190" t="s">
        <v>6148</v>
      </c>
    </row>
    <row r="1712" spans="1:23" ht="17.25" customHeight="1" x14ac:dyDescent="0.2">
      <c r="A1712" s="190">
        <v>812831</v>
      </c>
      <c r="B1712" s="190" t="s">
        <v>1993</v>
      </c>
      <c r="C1712" s="190" t="s">
        <v>3522</v>
      </c>
      <c r="D1712" s="190" t="s">
        <v>3523</v>
      </c>
      <c r="E1712" s="190" t="s">
        <v>142</v>
      </c>
      <c r="F1712" s="193">
        <v>27075</v>
      </c>
      <c r="G1712" s="190" t="s">
        <v>244</v>
      </c>
      <c r="H1712" s="190" t="s">
        <v>824</v>
      </c>
      <c r="I1712" s="190" t="s">
        <v>58</v>
      </c>
      <c r="Q1712" s="190">
        <v>2000</v>
      </c>
      <c r="U1712" s="190" t="s">
        <v>6148</v>
      </c>
      <c r="V1712" s="190" t="s">
        <v>6148</v>
      </c>
      <c r="W1712" s="190" t="s">
        <v>6148</v>
      </c>
    </row>
    <row r="1713" spans="1:23" ht="17.25" customHeight="1" x14ac:dyDescent="0.2">
      <c r="A1713" s="190">
        <v>812914</v>
      </c>
      <c r="B1713" s="190" t="s">
        <v>2053</v>
      </c>
      <c r="C1713" s="190" t="s">
        <v>61</v>
      </c>
      <c r="D1713" s="190" t="s">
        <v>169</v>
      </c>
      <c r="E1713" s="190" t="s">
        <v>142</v>
      </c>
      <c r="F1713" s="193">
        <v>27353</v>
      </c>
      <c r="G1713" s="190" t="s">
        <v>244</v>
      </c>
      <c r="H1713" s="190" t="s">
        <v>824</v>
      </c>
      <c r="I1713" s="190" t="s">
        <v>58</v>
      </c>
      <c r="Q1713" s="190">
        <v>2000</v>
      </c>
      <c r="U1713" s="190" t="s">
        <v>6148</v>
      </c>
      <c r="V1713" s="190" t="s">
        <v>6148</v>
      </c>
      <c r="W1713" s="190" t="s">
        <v>6148</v>
      </c>
    </row>
    <row r="1714" spans="1:23" ht="17.25" customHeight="1" x14ac:dyDescent="0.2">
      <c r="A1714" s="190">
        <v>812380</v>
      </c>
      <c r="B1714" s="190" t="s">
        <v>1689</v>
      </c>
      <c r="C1714" s="190" t="s">
        <v>1209</v>
      </c>
      <c r="D1714" s="190" t="s">
        <v>218</v>
      </c>
      <c r="E1714" s="190" t="s">
        <v>142</v>
      </c>
      <c r="F1714" s="193">
        <v>28135</v>
      </c>
      <c r="G1714" s="190" t="s">
        <v>3358</v>
      </c>
      <c r="H1714" s="190" t="s">
        <v>824</v>
      </c>
      <c r="I1714" s="190" t="s">
        <v>58</v>
      </c>
      <c r="Q1714" s="190">
        <v>2000</v>
      </c>
      <c r="U1714" s="190" t="s">
        <v>6148</v>
      </c>
      <c r="V1714" s="190" t="s">
        <v>6148</v>
      </c>
      <c r="W1714" s="190" t="s">
        <v>6148</v>
      </c>
    </row>
    <row r="1715" spans="1:23" ht="17.25" customHeight="1" x14ac:dyDescent="0.2">
      <c r="A1715" s="190">
        <v>812913</v>
      </c>
      <c r="B1715" s="190" t="s">
        <v>2052</v>
      </c>
      <c r="C1715" s="190" t="s">
        <v>63</v>
      </c>
      <c r="D1715" s="190" t="s">
        <v>3557</v>
      </c>
      <c r="E1715" s="190" t="s">
        <v>142</v>
      </c>
      <c r="F1715" s="193">
        <v>28236</v>
      </c>
      <c r="G1715" s="190" t="s">
        <v>244</v>
      </c>
      <c r="H1715" s="190" t="s">
        <v>824</v>
      </c>
      <c r="I1715" s="190" t="s">
        <v>58</v>
      </c>
      <c r="Q1715" s="190">
        <v>2000</v>
      </c>
      <c r="U1715" s="190" t="s">
        <v>6148</v>
      </c>
      <c r="V1715" s="190" t="s">
        <v>6148</v>
      </c>
      <c r="W1715" s="190" t="s">
        <v>6148</v>
      </c>
    </row>
    <row r="1716" spans="1:23" ht="17.25" customHeight="1" x14ac:dyDescent="0.2">
      <c r="A1716" s="190">
        <v>813222</v>
      </c>
      <c r="B1716" s="190" t="s">
        <v>2270</v>
      </c>
      <c r="C1716" s="190" t="s">
        <v>114</v>
      </c>
      <c r="D1716" s="190" t="s">
        <v>458</v>
      </c>
      <c r="E1716" s="190" t="s">
        <v>142</v>
      </c>
      <c r="F1716" s="193">
        <v>28491</v>
      </c>
      <c r="G1716" s="190" t="s">
        <v>1101</v>
      </c>
      <c r="H1716" s="190" t="s">
        <v>824</v>
      </c>
      <c r="I1716" s="190" t="s">
        <v>58</v>
      </c>
      <c r="Q1716" s="190">
        <v>2000</v>
      </c>
      <c r="U1716" s="190" t="s">
        <v>6148</v>
      </c>
      <c r="V1716" s="190" t="s">
        <v>6148</v>
      </c>
      <c r="W1716" s="190" t="s">
        <v>6148</v>
      </c>
    </row>
    <row r="1717" spans="1:23" ht="17.25" customHeight="1" x14ac:dyDescent="0.2">
      <c r="A1717" s="190">
        <v>813070</v>
      </c>
      <c r="B1717" s="190" t="s">
        <v>2163</v>
      </c>
      <c r="C1717" s="190" t="s">
        <v>92</v>
      </c>
      <c r="D1717" s="190" t="s">
        <v>1016</v>
      </c>
      <c r="E1717" s="190" t="s">
        <v>142</v>
      </c>
      <c r="F1717" s="193">
        <v>28491</v>
      </c>
      <c r="G1717" s="190" t="s">
        <v>244</v>
      </c>
      <c r="H1717" s="190" t="s">
        <v>824</v>
      </c>
      <c r="I1717" s="190" t="s">
        <v>58</v>
      </c>
      <c r="Q1717" s="190">
        <v>2000</v>
      </c>
      <c r="U1717" s="190" t="s">
        <v>6148</v>
      </c>
      <c r="V1717" s="190" t="s">
        <v>6148</v>
      </c>
      <c r="W1717" s="190" t="s">
        <v>6148</v>
      </c>
    </row>
    <row r="1718" spans="1:23" ht="17.25" customHeight="1" x14ac:dyDescent="0.2">
      <c r="A1718" s="190">
        <v>813115</v>
      </c>
      <c r="B1718" s="190" t="s">
        <v>2194</v>
      </c>
      <c r="C1718" s="190" t="s">
        <v>348</v>
      </c>
      <c r="D1718" s="190" t="s">
        <v>169</v>
      </c>
      <c r="E1718" s="190" t="s">
        <v>142</v>
      </c>
      <c r="F1718" s="193">
        <v>28632</v>
      </c>
      <c r="G1718" s="190" t="s">
        <v>885</v>
      </c>
      <c r="H1718" s="190" t="s">
        <v>824</v>
      </c>
      <c r="I1718" s="190" t="s">
        <v>58</v>
      </c>
      <c r="Q1718" s="190">
        <v>2000</v>
      </c>
      <c r="U1718" s="190" t="s">
        <v>6148</v>
      </c>
      <c r="V1718" s="190" t="s">
        <v>6148</v>
      </c>
      <c r="W1718" s="190" t="s">
        <v>6148</v>
      </c>
    </row>
    <row r="1719" spans="1:23" ht="17.25" customHeight="1" x14ac:dyDescent="0.2">
      <c r="A1719" s="190">
        <v>812534</v>
      </c>
      <c r="B1719" s="190" t="s">
        <v>1784</v>
      </c>
      <c r="C1719" s="190" t="s">
        <v>79</v>
      </c>
      <c r="D1719" s="190" t="s">
        <v>3407</v>
      </c>
      <c r="E1719" s="190" t="s">
        <v>142</v>
      </c>
      <c r="F1719" s="193">
        <v>28856</v>
      </c>
      <c r="G1719" s="190" t="s">
        <v>244</v>
      </c>
      <c r="H1719" s="190" t="s">
        <v>824</v>
      </c>
      <c r="I1719" s="190" t="s">
        <v>58</v>
      </c>
      <c r="Q1719" s="190">
        <v>2000</v>
      </c>
      <c r="U1719" s="190" t="s">
        <v>6148</v>
      </c>
      <c r="V1719" s="190" t="s">
        <v>6148</v>
      </c>
      <c r="W1719" s="190" t="s">
        <v>6148</v>
      </c>
    </row>
    <row r="1720" spans="1:23" ht="17.25" customHeight="1" x14ac:dyDescent="0.2">
      <c r="A1720" s="190">
        <v>813259</v>
      </c>
      <c r="B1720" s="190" t="s">
        <v>2291</v>
      </c>
      <c r="C1720" s="190" t="s">
        <v>463</v>
      </c>
      <c r="D1720" s="190" t="s">
        <v>169</v>
      </c>
      <c r="E1720" s="190" t="s">
        <v>142</v>
      </c>
      <c r="F1720" s="193">
        <v>28911</v>
      </c>
      <c r="G1720" s="190" t="s">
        <v>1249</v>
      </c>
      <c r="H1720" s="190" t="s">
        <v>824</v>
      </c>
      <c r="I1720" s="190" t="s">
        <v>58</v>
      </c>
      <c r="Q1720" s="190">
        <v>2000</v>
      </c>
      <c r="U1720" s="190" t="s">
        <v>6148</v>
      </c>
      <c r="V1720" s="190" t="s">
        <v>6148</v>
      </c>
      <c r="W1720" s="190" t="s">
        <v>6148</v>
      </c>
    </row>
    <row r="1721" spans="1:23" ht="17.25" customHeight="1" x14ac:dyDescent="0.2">
      <c r="A1721" s="190">
        <v>812749</v>
      </c>
      <c r="B1721" s="190" t="s">
        <v>1935</v>
      </c>
      <c r="C1721" s="190" t="s">
        <v>349</v>
      </c>
      <c r="D1721" s="190" t="s">
        <v>3492</v>
      </c>
      <c r="E1721" s="190" t="s">
        <v>142</v>
      </c>
      <c r="F1721" s="193">
        <v>28938</v>
      </c>
      <c r="G1721" s="190" t="s">
        <v>3371</v>
      </c>
      <c r="H1721" s="190" t="s">
        <v>824</v>
      </c>
      <c r="I1721" s="190" t="s">
        <v>58</v>
      </c>
      <c r="Q1721" s="190">
        <v>2000</v>
      </c>
      <c r="U1721" s="190" t="s">
        <v>6148</v>
      </c>
      <c r="V1721" s="190" t="s">
        <v>6148</v>
      </c>
      <c r="W1721" s="190" t="s">
        <v>6148</v>
      </c>
    </row>
    <row r="1722" spans="1:23" ht="17.25" customHeight="1" x14ac:dyDescent="0.2">
      <c r="A1722" s="190">
        <v>812324</v>
      </c>
      <c r="B1722" s="190" t="s">
        <v>1653</v>
      </c>
      <c r="C1722" s="190" t="s">
        <v>63</v>
      </c>
      <c r="D1722" s="190" t="s">
        <v>451</v>
      </c>
      <c r="E1722" s="190" t="s">
        <v>142</v>
      </c>
      <c r="F1722" s="193">
        <v>28989</v>
      </c>
      <c r="G1722" s="190" t="s">
        <v>1256</v>
      </c>
      <c r="H1722" s="190" t="s">
        <v>824</v>
      </c>
      <c r="I1722" s="190" t="s">
        <v>58</v>
      </c>
      <c r="Q1722" s="190">
        <v>2000</v>
      </c>
      <c r="U1722" s="190" t="s">
        <v>6148</v>
      </c>
      <c r="V1722" s="190" t="s">
        <v>6148</v>
      </c>
      <c r="W1722" s="190" t="s">
        <v>6148</v>
      </c>
    </row>
    <row r="1723" spans="1:23" ht="17.25" customHeight="1" x14ac:dyDescent="0.2">
      <c r="A1723" s="190">
        <v>813096</v>
      </c>
      <c r="B1723" s="190" t="s">
        <v>2182</v>
      </c>
      <c r="C1723" s="190" t="s">
        <v>113</v>
      </c>
      <c r="D1723" s="190" t="s">
        <v>1037</v>
      </c>
      <c r="E1723" s="190" t="s">
        <v>142</v>
      </c>
      <c r="F1723" s="193">
        <v>29051</v>
      </c>
      <c r="G1723" s="190" t="s">
        <v>244</v>
      </c>
      <c r="H1723" s="190" t="s">
        <v>824</v>
      </c>
      <c r="I1723" s="190" t="s">
        <v>58</v>
      </c>
      <c r="Q1723" s="190">
        <v>2000</v>
      </c>
      <c r="U1723" s="190" t="s">
        <v>6148</v>
      </c>
      <c r="V1723" s="190" t="s">
        <v>6148</v>
      </c>
      <c r="W1723" s="190" t="s">
        <v>6148</v>
      </c>
    </row>
    <row r="1724" spans="1:23" ht="17.25" customHeight="1" x14ac:dyDescent="0.2">
      <c r="A1724" s="190">
        <v>813079</v>
      </c>
      <c r="B1724" s="190" t="s">
        <v>2170</v>
      </c>
      <c r="C1724" s="190" t="s">
        <v>348</v>
      </c>
      <c r="D1724" s="190" t="s">
        <v>215</v>
      </c>
      <c r="E1724" s="190" t="s">
        <v>142</v>
      </c>
      <c r="F1724" s="193">
        <v>29068</v>
      </c>
      <c r="G1724" s="190" t="s">
        <v>3601</v>
      </c>
      <c r="H1724" s="190" t="s">
        <v>824</v>
      </c>
      <c r="I1724" s="190" t="s">
        <v>58</v>
      </c>
      <c r="Q1724" s="190">
        <v>2000</v>
      </c>
      <c r="U1724" s="190" t="s">
        <v>6148</v>
      </c>
      <c r="V1724" s="190" t="s">
        <v>6148</v>
      </c>
      <c r="W1724" s="190" t="s">
        <v>6148</v>
      </c>
    </row>
    <row r="1725" spans="1:23" ht="17.25" customHeight="1" x14ac:dyDescent="0.2">
      <c r="A1725" s="190">
        <v>812130</v>
      </c>
      <c r="B1725" s="190" t="s">
        <v>1522</v>
      </c>
      <c r="C1725" s="190" t="s">
        <v>866</v>
      </c>
      <c r="D1725" s="190" t="s">
        <v>3263</v>
      </c>
      <c r="E1725" s="190" t="s">
        <v>142</v>
      </c>
      <c r="F1725" s="193">
        <v>29124</v>
      </c>
      <c r="G1725" s="190" t="s">
        <v>1098</v>
      </c>
      <c r="H1725" s="190" t="s">
        <v>824</v>
      </c>
      <c r="I1725" s="190" t="s">
        <v>58</v>
      </c>
      <c r="Q1725" s="190">
        <v>2000</v>
      </c>
      <c r="U1725" s="190" t="s">
        <v>6148</v>
      </c>
      <c r="V1725" s="190" t="s">
        <v>6148</v>
      </c>
      <c r="W1725" s="190" t="s">
        <v>6148</v>
      </c>
    </row>
    <row r="1726" spans="1:23" ht="17.25" customHeight="1" x14ac:dyDescent="0.2">
      <c r="A1726" s="190">
        <v>813034</v>
      </c>
      <c r="B1726" s="190" t="s">
        <v>2138</v>
      </c>
      <c r="C1726" s="190" t="s">
        <v>106</v>
      </c>
      <c r="D1726" s="190" t="s">
        <v>1039</v>
      </c>
      <c r="E1726" s="190" t="s">
        <v>142</v>
      </c>
      <c r="F1726" s="193">
        <v>29221</v>
      </c>
      <c r="G1726" s="190" t="s">
        <v>244</v>
      </c>
      <c r="H1726" s="190" t="s">
        <v>824</v>
      </c>
      <c r="I1726" s="190" t="s">
        <v>58</v>
      </c>
      <c r="Q1726" s="190">
        <v>2000</v>
      </c>
      <c r="U1726" s="190" t="s">
        <v>6148</v>
      </c>
      <c r="V1726" s="190" t="s">
        <v>6148</v>
      </c>
      <c r="W1726" s="190" t="s">
        <v>6148</v>
      </c>
    </row>
    <row r="1727" spans="1:23" ht="17.25" customHeight="1" x14ac:dyDescent="0.2">
      <c r="A1727" s="190">
        <v>812589</v>
      </c>
      <c r="B1727" s="190" t="s">
        <v>1817</v>
      </c>
      <c r="C1727" s="190" t="s">
        <v>495</v>
      </c>
      <c r="D1727" s="190" t="s">
        <v>389</v>
      </c>
      <c r="E1727" s="190" t="s">
        <v>142</v>
      </c>
      <c r="F1727" s="193">
        <v>29222</v>
      </c>
      <c r="G1727" s="190" t="s">
        <v>3424</v>
      </c>
      <c r="H1727" s="190" t="s">
        <v>824</v>
      </c>
      <c r="I1727" s="190" t="s">
        <v>58</v>
      </c>
      <c r="Q1727" s="190">
        <v>2000</v>
      </c>
      <c r="U1727" s="190" t="s">
        <v>6148</v>
      </c>
      <c r="V1727" s="190" t="s">
        <v>6148</v>
      </c>
      <c r="W1727" s="190" t="s">
        <v>6148</v>
      </c>
    </row>
    <row r="1728" spans="1:23" ht="17.25" customHeight="1" x14ac:dyDescent="0.2">
      <c r="A1728" s="190">
        <v>812625</v>
      </c>
      <c r="B1728" s="190" t="s">
        <v>1842</v>
      </c>
      <c r="C1728" s="190" t="s">
        <v>66</v>
      </c>
      <c r="D1728" s="190" t="s">
        <v>170</v>
      </c>
      <c r="E1728" s="190" t="s">
        <v>142</v>
      </c>
      <c r="F1728" s="193">
        <v>29369</v>
      </c>
      <c r="G1728" s="190" t="s">
        <v>1098</v>
      </c>
      <c r="H1728" s="190" t="s">
        <v>824</v>
      </c>
      <c r="I1728" s="190" t="s">
        <v>58</v>
      </c>
      <c r="Q1728" s="190">
        <v>2000</v>
      </c>
      <c r="U1728" s="190" t="s">
        <v>6148</v>
      </c>
      <c r="V1728" s="190" t="s">
        <v>6148</v>
      </c>
      <c r="W1728" s="190" t="s">
        <v>6148</v>
      </c>
    </row>
    <row r="1729" spans="1:23" ht="17.25" customHeight="1" x14ac:dyDescent="0.2">
      <c r="A1729" s="190">
        <v>813433</v>
      </c>
      <c r="B1729" s="190" t="s">
        <v>2384</v>
      </c>
      <c r="C1729" s="190" t="s">
        <v>64</v>
      </c>
      <c r="D1729" s="190" t="s">
        <v>196</v>
      </c>
      <c r="E1729" s="190" t="s">
        <v>142</v>
      </c>
      <c r="F1729" s="193">
        <v>29454</v>
      </c>
      <c r="G1729" s="190" t="s">
        <v>3651</v>
      </c>
      <c r="H1729" s="190" t="s">
        <v>824</v>
      </c>
      <c r="I1729" s="190" t="s">
        <v>58</v>
      </c>
      <c r="Q1729" s="190">
        <v>2000</v>
      </c>
      <c r="U1729" s="190" t="s">
        <v>6148</v>
      </c>
      <c r="V1729" s="190" t="s">
        <v>6148</v>
      </c>
      <c r="W1729" s="190" t="s">
        <v>6148</v>
      </c>
    </row>
    <row r="1730" spans="1:23" ht="17.25" customHeight="1" x14ac:dyDescent="0.2">
      <c r="A1730" s="190">
        <v>812838</v>
      </c>
      <c r="B1730" s="190" t="s">
        <v>1998</v>
      </c>
      <c r="C1730" s="190" t="s">
        <v>3525</v>
      </c>
      <c r="D1730" s="190" t="s">
        <v>3526</v>
      </c>
      <c r="E1730" s="190" t="s">
        <v>142</v>
      </c>
      <c r="F1730" s="193">
        <v>29471</v>
      </c>
      <c r="G1730" s="190" t="s">
        <v>246</v>
      </c>
      <c r="H1730" s="190" t="s">
        <v>824</v>
      </c>
      <c r="I1730" s="190" t="s">
        <v>58</v>
      </c>
      <c r="Q1730" s="190">
        <v>2000</v>
      </c>
      <c r="U1730" s="190" t="s">
        <v>6148</v>
      </c>
      <c r="V1730" s="190" t="s">
        <v>6148</v>
      </c>
      <c r="W1730" s="190" t="s">
        <v>6148</v>
      </c>
    </row>
    <row r="1731" spans="1:23" ht="17.25" customHeight="1" x14ac:dyDescent="0.2">
      <c r="A1731" s="190">
        <v>800278</v>
      </c>
      <c r="B1731" s="190" t="s">
        <v>4140</v>
      </c>
      <c r="C1731" s="190" t="s">
        <v>108</v>
      </c>
      <c r="D1731" s="190" t="s">
        <v>208</v>
      </c>
      <c r="E1731" s="190" t="s">
        <v>142</v>
      </c>
      <c r="F1731" s="193">
        <v>29499</v>
      </c>
      <c r="G1731" s="190" t="s">
        <v>244</v>
      </c>
      <c r="H1731" s="190" t="s">
        <v>824</v>
      </c>
      <c r="I1731" s="190" t="s">
        <v>58</v>
      </c>
      <c r="Q1731" s="190">
        <v>2000</v>
      </c>
      <c r="U1731" s="190" t="s">
        <v>6148</v>
      </c>
      <c r="V1731" s="190" t="s">
        <v>6148</v>
      </c>
      <c r="W1731" s="190" t="s">
        <v>6148</v>
      </c>
    </row>
    <row r="1732" spans="1:23" ht="17.25" customHeight="1" x14ac:dyDescent="0.2">
      <c r="A1732" s="190">
        <v>813165</v>
      </c>
      <c r="B1732" s="190" t="s">
        <v>2230</v>
      </c>
      <c r="C1732" s="190" t="s">
        <v>466</v>
      </c>
      <c r="E1732" s="190" t="s">
        <v>142</v>
      </c>
      <c r="F1732" s="193">
        <v>29545</v>
      </c>
      <c r="G1732" s="190" t="s">
        <v>359</v>
      </c>
      <c r="H1732" s="190" t="s">
        <v>824</v>
      </c>
      <c r="I1732" s="190" t="s">
        <v>58</v>
      </c>
      <c r="Q1732" s="190">
        <v>2000</v>
      </c>
      <c r="U1732" s="190" t="s">
        <v>6148</v>
      </c>
      <c r="V1732" s="190" t="s">
        <v>6148</v>
      </c>
      <c r="W1732" s="190" t="s">
        <v>6148</v>
      </c>
    </row>
    <row r="1733" spans="1:23" ht="17.25" customHeight="1" x14ac:dyDescent="0.2">
      <c r="A1733" s="190">
        <v>812256</v>
      </c>
      <c r="B1733" s="190" t="s">
        <v>1608</v>
      </c>
      <c r="C1733" s="190" t="s">
        <v>624</v>
      </c>
      <c r="D1733" s="190" t="s">
        <v>906</v>
      </c>
      <c r="E1733" s="190" t="s">
        <v>142</v>
      </c>
      <c r="F1733" s="193">
        <v>29799</v>
      </c>
      <c r="G1733" s="190" t="s">
        <v>244</v>
      </c>
      <c r="H1733" s="190" t="s">
        <v>824</v>
      </c>
      <c r="I1733" s="190" t="s">
        <v>58</v>
      </c>
      <c r="Q1733" s="190">
        <v>2000</v>
      </c>
      <c r="U1733" s="190" t="s">
        <v>6148</v>
      </c>
      <c r="V1733" s="190" t="s">
        <v>6148</v>
      </c>
      <c r="W1733" s="190" t="s">
        <v>6148</v>
      </c>
    </row>
    <row r="1734" spans="1:23" ht="17.25" customHeight="1" x14ac:dyDescent="0.2">
      <c r="A1734" s="190">
        <v>812581</v>
      </c>
      <c r="B1734" s="190" t="s">
        <v>1811</v>
      </c>
      <c r="C1734" s="190" t="s">
        <v>63</v>
      </c>
      <c r="D1734" s="190" t="s">
        <v>173</v>
      </c>
      <c r="E1734" s="190" t="s">
        <v>142</v>
      </c>
      <c r="F1734" s="193">
        <v>29825</v>
      </c>
      <c r="G1734" s="190" t="s">
        <v>244</v>
      </c>
      <c r="H1734" s="190" t="s">
        <v>824</v>
      </c>
      <c r="I1734" s="190" t="s">
        <v>58</v>
      </c>
      <c r="Q1734" s="190">
        <v>2000</v>
      </c>
      <c r="U1734" s="190" t="s">
        <v>6148</v>
      </c>
      <c r="V1734" s="190" t="s">
        <v>6148</v>
      </c>
      <c r="W1734" s="190" t="s">
        <v>6148</v>
      </c>
    </row>
    <row r="1735" spans="1:23" ht="17.25" customHeight="1" x14ac:dyDescent="0.2">
      <c r="A1735" s="190">
        <v>812642</v>
      </c>
      <c r="B1735" s="190" t="s">
        <v>1854</v>
      </c>
      <c r="C1735" s="190" t="s">
        <v>94</v>
      </c>
      <c r="D1735" s="190" t="s">
        <v>3442</v>
      </c>
      <c r="E1735" s="190" t="s">
        <v>142</v>
      </c>
      <c r="F1735" s="193">
        <v>29952</v>
      </c>
      <c r="G1735" s="190" t="s">
        <v>3211</v>
      </c>
      <c r="H1735" s="190" t="s">
        <v>824</v>
      </c>
      <c r="I1735" s="190" t="s">
        <v>58</v>
      </c>
      <c r="Q1735" s="190">
        <v>2000</v>
      </c>
      <c r="U1735" s="190" t="s">
        <v>6148</v>
      </c>
      <c r="V1735" s="190" t="s">
        <v>6148</v>
      </c>
      <c r="W1735" s="190" t="s">
        <v>6148</v>
      </c>
    </row>
    <row r="1736" spans="1:23" ht="17.25" customHeight="1" x14ac:dyDescent="0.2">
      <c r="A1736" s="190">
        <v>813124</v>
      </c>
      <c r="B1736" s="190" t="s">
        <v>2201</v>
      </c>
      <c r="C1736" s="190" t="s">
        <v>272</v>
      </c>
      <c r="D1736" s="190" t="s">
        <v>3245</v>
      </c>
      <c r="E1736" s="190" t="s">
        <v>142</v>
      </c>
      <c r="F1736" s="193">
        <v>30001</v>
      </c>
      <c r="G1736" s="190" t="s">
        <v>858</v>
      </c>
      <c r="H1736" s="190" t="s">
        <v>824</v>
      </c>
      <c r="I1736" s="190" t="s">
        <v>58</v>
      </c>
      <c r="Q1736" s="190">
        <v>2000</v>
      </c>
      <c r="U1736" s="190" t="s">
        <v>6148</v>
      </c>
      <c r="V1736" s="190" t="s">
        <v>6148</v>
      </c>
      <c r="W1736" s="190" t="s">
        <v>6148</v>
      </c>
    </row>
    <row r="1737" spans="1:23" ht="17.25" customHeight="1" x14ac:dyDescent="0.2">
      <c r="A1737" s="190">
        <v>812800</v>
      </c>
      <c r="B1737" s="190" t="s">
        <v>1974</v>
      </c>
      <c r="C1737" s="190" t="s">
        <v>83</v>
      </c>
      <c r="D1737" s="190" t="s">
        <v>321</v>
      </c>
      <c r="E1737" s="190" t="s">
        <v>142</v>
      </c>
      <c r="F1737" s="193">
        <v>30050</v>
      </c>
      <c r="G1737" s="190" t="s">
        <v>3507</v>
      </c>
      <c r="H1737" s="190" t="s">
        <v>824</v>
      </c>
      <c r="I1737" s="190" t="s">
        <v>58</v>
      </c>
      <c r="Q1737" s="190">
        <v>2000</v>
      </c>
      <c r="U1737" s="190" t="s">
        <v>6148</v>
      </c>
      <c r="V1737" s="190" t="s">
        <v>6148</v>
      </c>
      <c r="W1737" s="190" t="s">
        <v>6148</v>
      </c>
    </row>
    <row r="1738" spans="1:23" ht="17.25" customHeight="1" x14ac:dyDescent="0.2">
      <c r="A1738" s="190">
        <v>812684</v>
      </c>
      <c r="B1738" s="190" t="s">
        <v>1886</v>
      </c>
      <c r="C1738" s="190" t="s">
        <v>65</v>
      </c>
      <c r="D1738" s="190" t="s">
        <v>196</v>
      </c>
      <c r="E1738" s="190" t="s">
        <v>142</v>
      </c>
      <c r="F1738" s="193">
        <v>30317</v>
      </c>
      <c r="G1738" s="190" t="s">
        <v>1232</v>
      </c>
      <c r="H1738" s="190" t="s">
        <v>824</v>
      </c>
      <c r="I1738" s="190" t="s">
        <v>58</v>
      </c>
      <c r="Q1738" s="190">
        <v>2000</v>
      </c>
      <c r="U1738" s="190" t="s">
        <v>6148</v>
      </c>
      <c r="V1738" s="190" t="s">
        <v>6148</v>
      </c>
      <c r="W1738" s="190" t="s">
        <v>6148</v>
      </c>
    </row>
    <row r="1739" spans="1:23" ht="17.25" customHeight="1" x14ac:dyDescent="0.2">
      <c r="A1739" s="190">
        <v>813110</v>
      </c>
      <c r="B1739" s="190" t="s">
        <v>2192</v>
      </c>
      <c r="C1739" s="190" t="s">
        <v>3615</v>
      </c>
      <c r="D1739" s="190" t="s">
        <v>162</v>
      </c>
      <c r="E1739" s="190" t="s">
        <v>142</v>
      </c>
      <c r="F1739" s="193">
        <v>30352</v>
      </c>
      <c r="G1739" s="190" t="s">
        <v>244</v>
      </c>
      <c r="H1739" s="190" t="s">
        <v>824</v>
      </c>
      <c r="I1739" s="190" t="s">
        <v>58</v>
      </c>
      <c r="Q1739" s="190">
        <v>2000</v>
      </c>
      <c r="U1739" s="190" t="s">
        <v>6148</v>
      </c>
      <c r="V1739" s="190" t="s">
        <v>6148</v>
      </c>
      <c r="W1739" s="190" t="s">
        <v>6148</v>
      </c>
    </row>
    <row r="1740" spans="1:23" ht="17.25" customHeight="1" x14ac:dyDescent="0.2">
      <c r="A1740" s="190">
        <v>812665</v>
      </c>
      <c r="B1740" s="190" t="s">
        <v>1873</v>
      </c>
      <c r="C1740" s="190" t="s">
        <v>59</v>
      </c>
      <c r="D1740" s="190" t="s">
        <v>163</v>
      </c>
      <c r="E1740" s="190" t="s">
        <v>142</v>
      </c>
      <c r="F1740" s="193">
        <v>30357</v>
      </c>
      <c r="G1740" s="190" t="s">
        <v>831</v>
      </c>
      <c r="H1740" s="190" t="s">
        <v>824</v>
      </c>
      <c r="I1740" s="190" t="s">
        <v>58</v>
      </c>
      <c r="Q1740" s="190">
        <v>2000</v>
      </c>
      <c r="U1740" s="190" t="s">
        <v>6148</v>
      </c>
      <c r="V1740" s="190" t="s">
        <v>6148</v>
      </c>
      <c r="W1740" s="190" t="s">
        <v>6148</v>
      </c>
    </row>
    <row r="1741" spans="1:23" ht="17.25" customHeight="1" x14ac:dyDescent="0.2">
      <c r="A1741" s="190">
        <v>812249</v>
      </c>
      <c r="B1741" s="190" t="s">
        <v>1605</v>
      </c>
      <c r="C1741" s="190" t="s">
        <v>368</v>
      </c>
      <c r="D1741" s="190" t="s">
        <v>162</v>
      </c>
      <c r="E1741" s="190" t="s">
        <v>142</v>
      </c>
      <c r="F1741" s="193">
        <v>30489</v>
      </c>
      <c r="G1741" s="190" t="s">
        <v>1048</v>
      </c>
      <c r="H1741" s="190" t="s">
        <v>824</v>
      </c>
      <c r="I1741" s="190" t="s">
        <v>58</v>
      </c>
      <c r="Q1741" s="190">
        <v>2000</v>
      </c>
      <c r="U1741" s="190" t="s">
        <v>6148</v>
      </c>
      <c r="V1741" s="190" t="s">
        <v>6148</v>
      </c>
      <c r="W1741" s="190" t="s">
        <v>6148</v>
      </c>
    </row>
    <row r="1742" spans="1:23" ht="17.25" customHeight="1" x14ac:dyDescent="0.2">
      <c r="A1742" s="190">
        <v>812890</v>
      </c>
      <c r="B1742" s="190" t="s">
        <v>2034</v>
      </c>
      <c r="C1742" s="190" t="s">
        <v>63</v>
      </c>
      <c r="D1742" s="190" t="s">
        <v>137</v>
      </c>
      <c r="E1742" s="190" t="s">
        <v>142</v>
      </c>
      <c r="F1742" s="193">
        <v>30515</v>
      </c>
      <c r="G1742" s="190" t="s">
        <v>3550</v>
      </c>
      <c r="H1742" s="190" t="s">
        <v>824</v>
      </c>
      <c r="I1742" s="190" t="s">
        <v>58</v>
      </c>
      <c r="Q1742" s="190">
        <v>2000</v>
      </c>
      <c r="U1742" s="190" t="s">
        <v>6148</v>
      </c>
      <c r="V1742" s="190" t="s">
        <v>6148</v>
      </c>
      <c r="W1742" s="190" t="s">
        <v>6148</v>
      </c>
    </row>
    <row r="1743" spans="1:23" ht="17.25" customHeight="1" x14ac:dyDescent="0.2">
      <c r="A1743" s="190">
        <v>812738</v>
      </c>
      <c r="B1743" s="190" t="s">
        <v>1925</v>
      </c>
      <c r="C1743" s="190" t="s">
        <v>716</v>
      </c>
      <c r="D1743" s="190" t="s">
        <v>190</v>
      </c>
      <c r="E1743" s="190" t="s">
        <v>142</v>
      </c>
      <c r="F1743" s="193">
        <v>30560</v>
      </c>
      <c r="G1743" s="190" t="s">
        <v>244</v>
      </c>
      <c r="H1743" s="190" t="s">
        <v>824</v>
      </c>
      <c r="I1743" s="190" t="s">
        <v>58</v>
      </c>
      <c r="Q1743" s="190">
        <v>2000</v>
      </c>
      <c r="U1743" s="190" t="s">
        <v>6148</v>
      </c>
      <c r="V1743" s="190" t="s">
        <v>6148</v>
      </c>
      <c r="W1743" s="190" t="s">
        <v>6148</v>
      </c>
    </row>
    <row r="1744" spans="1:23" ht="17.25" customHeight="1" x14ac:dyDescent="0.2">
      <c r="A1744" s="190">
        <v>812161</v>
      </c>
      <c r="B1744" s="190" t="s">
        <v>1542</v>
      </c>
      <c r="C1744" s="190" t="s">
        <v>310</v>
      </c>
      <c r="D1744" s="190" t="s">
        <v>546</v>
      </c>
      <c r="E1744" s="190" t="s">
        <v>142</v>
      </c>
      <c r="F1744" s="193">
        <v>30566</v>
      </c>
      <c r="G1744" s="190" t="s">
        <v>250</v>
      </c>
      <c r="H1744" s="190" t="s">
        <v>824</v>
      </c>
      <c r="I1744" s="190" t="s">
        <v>58</v>
      </c>
      <c r="Q1744" s="190">
        <v>2000</v>
      </c>
      <c r="U1744" s="190" t="s">
        <v>6148</v>
      </c>
      <c r="V1744" s="190" t="s">
        <v>6148</v>
      </c>
      <c r="W1744" s="190" t="s">
        <v>6148</v>
      </c>
    </row>
    <row r="1745" spans="1:23" ht="17.25" customHeight="1" x14ac:dyDescent="0.2">
      <c r="A1745" s="190">
        <v>812741</v>
      </c>
      <c r="B1745" s="190" t="s">
        <v>1928</v>
      </c>
      <c r="C1745" s="190" t="s">
        <v>83</v>
      </c>
      <c r="D1745" s="190" t="s">
        <v>211</v>
      </c>
      <c r="E1745" s="190" t="s">
        <v>142</v>
      </c>
      <c r="F1745" s="193">
        <v>30625</v>
      </c>
      <c r="G1745" s="190" t="s">
        <v>252</v>
      </c>
      <c r="H1745" s="190" t="s">
        <v>824</v>
      </c>
      <c r="I1745" s="190" t="s">
        <v>58</v>
      </c>
      <c r="Q1745" s="190">
        <v>2000</v>
      </c>
      <c r="U1745" s="190" t="s">
        <v>6148</v>
      </c>
      <c r="V1745" s="190" t="s">
        <v>6148</v>
      </c>
      <c r="W1745" s="190" t="s">
        <v>6148</v>
      </c>
    </row>
    <row r="1746" spans="1:23" ht="17.25" customHeight="1" x14ac:dyDescent="0.2">
      <c r="A1746" s="190">
        <v>812216</v>
      </c>
      <c r="B1746" s="190" t="s">
        <v>1583</v>
      </c>
      <c r="C1746" s="190" t="s">
        <v>3294</v>
      </c>
      <c r="D1746" s="190" t="s">
        <v>3295</v>
      </c>
      <c r="E1746" s="190" t="s">
        <v>142</v>
      </c>
      <c r="F1746" s="193">
        <v>30638</v>
      </c>
      <c r="G1746" s="190" t="s">
        <v>244</v>
      </c>
      <c r="H1746" s="190" t="s">
        <v>824</v>
      </c>
      <c r="I1746" s="190" t="s">
        <v>58</v>
      </c>
      <c r="Q1746" s="190">
        <v>2000</v>
      </c>
      <c r="U1746" s="190" t="s">
        <v>6148</v>
      </c>
      <c r="V1746" s="190" t="s">
        <v>6148</v>
      </c>
      <c r="W1746" s="190" t="s">
        <v>6148</v>
      </c>
    </row>
    <row r="1747" spans="1:23" ht="17.25" customHeight="1" x14ac:dyDescent="0.2">
      <c r="A1747" s="190">
        <v>812285</v>
      </c>
      <c r="B1747" s="190" t="s">
        <v>1624</v>
      </c>
      <c r="C1747" s="190" t="s">
        <v>65</v>
      </c>
      <c r="D1747" s="190" t="s">
        <v>208</v>
      </c>
      <c r="E1747" s="190" t="s">
        <v>142</v>
      </c>
      <c r="F1747" s="193">
        <v>30640</v>
      </c>
      <c r="G1747" s="190" t="s">
        <v>831</v>
      </c>
      <c r="H1747" s="190" t="s">
        <v>824</v>
      </c>
      <c r="I1747" s="190" t="s">
        <v>58</v>
      </c>
      <c r="Q1747" s="190">
        <v>2000</v>
      </c>
      <c r="U1747" s="190" t="s">
        <v>6148</v>
      </c>
      <c r="V1747" s="190" t="s">
        <v>6148</v>
      </c>
      <c r="W1747" s="190" t="s">
        <v>6148</v>
      </c>
    </row>
    <row r="1748" spans="1:23" ht="17.25" customHeight="1" x14ac:dyDescent="0.2">
      <c r="A1748" s="190">
        <v>812593</v>
      </c>
      <c r="B1748" s="190" t="s">
        <v>1821</v>
      </c>
      <c r="C1748" s="190" t="s">
        <v>1223</v>
      </c>
      <c r="D1748" s="190" t="s">
        <v>168</v>
      </c>
      <c r="E1748" s="190" t="s">
        <v>142</v>
      </c>
      <c r="F1748" s="193">
        <v>30825</v>
      </c>
      <c r="G1748" s="190" t="s">
        <v>250</v>
      </c>
      <c r="H1748" s="190" t="s">
        <v>824</v>
      </c>
      <c r="I1748" s="190" t="s">
        <v>58</v>
      </c>
      <c r="Q1748" s="190">
        <v>2000</v>
      </c>
      <c r="U1748" s="190" t="s">
        <v>6148</v>
      </c>
      <c r="V1748" s="190" t="s">
        <v>6148</v>
      </c>
      <c r="W1748" s="190" t="s">
        <v>6148</v>
      </c>
    </row>
    <row r="1749" spans="1:23" ht="17.25" customHeight="1" x14ac:dyDescent="0.2">
      <c r="A1749" s="190">
        <v>813039</v>
      </c>
      <c r="B1749" s="190" t="s">
        <v>2143</v>
      </c>
      <c r="C1749" s="190" t="s">
        <v>63</v>
      </c>
      <c r="D1749" s="190" t="s">
        <v>860</v>
      </c>
      <c r="E1749" s="190" t="s">
        <v>142</v>
      </c>
      <c r="F1749" s="193">
        <v>31013</v>
      </c>
      <c r="G1749" s="190" t="s">
        <v>829</v>
      </c>
      <c r="H1749" s="190" t="s">
        <v>824</v>
      </c>
      <c r="I1749" s="190" t="s">
        <v>58</v>
      </c>
      <c r="Q1749" s="190">
        <v>2000</v>
      </c>
      <c r="U1749" s="190" t="s">
        <v>6148</v>
      </c>
      <c r="V1749" s="190" t="s">
        <v>6148</v>
      </c>
      <c r="W1749" s="190" t="s">
        <v>6148</v>
      </c>
    </row>
    <row r="1750" spans="1:23" ht="17.25" customHeight="1" x14ac:dyDescent="0.2">
      <c r="A1750" s="190">
        <v>812092</v>
      </c>
      <c r="B1750" s="190" t="s">
        <v>1494</v>
      </c>
      <c r="C1750" s="190" t="s">
        <v>862</v>
      </c>
      <c r="D1750" s="190" t="s">
        <v>3248</v>
      </c>
      <c r="E1750" s="190" t="s">
        <v>142</v>
      </c>
      <c r="F1750" s="193">
        <v>31048</v>
      </c>
      <c r="G1750" s="190" t="s">
        <v>3249</v>
      </c>
      <c r="H1750" s="190" t="s">
        <v>824</v>
      </c>
      <c r="I1750" s="190" t="s">
        <v>58</v>
      </c>
      <c r="Q1750" s="190">
        <v>2000</v>
      </c>
      <c r="U1750" s="190" t="s">
        <v>6148</v>
      </c>
      <c r="V1750" s="190" t="s">
        <v>6148</v>
      </c>
      <c r="W1750" s="190" t="s">
        <v>6148</v>
      </c>
    </row>
    <row r="1751" spans="1:23" ht="17.25" customHeight="1" x14ac:dyDescent="0.2">
      <c r="A1751" s="190">
        <v>812384</v>
      </c>
      <c r="B1751" s="190" t="s">
        <v>1691</v>
      </c>
      <c r="C1751" s="190" t="s">
        <v>354</v>
      </c>
      <c r="D1751" s="190" t="s">
        <v>1042</v>
      </c>
      <c r="E1751" s="190" t="s">
        <v>142</v>
      </c>
      <c r="F1751" s="193">
        <v>31049</v>
      </c>
      <c r="G1751" s="190" t="s">
        <v>254</v>
      </c>
      <c r="H1751" s="190" t="s">
        <v>824</v>
      </c>
      <c r="I1751" s="190" t="s">
        <v>58</v>
      </c>
      <c r="Q1751" s="190">
        <v>2000</v>
      </c>
      <c r="U1751" s="190" t="s">
        <v>6148</v>
      </c>
      <c r="V1751" s="190" t="s">
        <v>6148</v>
      </c>
      <c r="W1751" s="190" t="s">
        <v>6148</v>
      </c>
    </row>
    <row r="1752" spans="1:23" ht="17.25" customHeight="1" x14ac:dyDescent="0.2">
      <c r="A1752" s="190">
        <v>812930</v>
      </c>
      <c r="B1752" s="190" t="s">
        <v>2067</v>
      </c>
      <c r="C1752" s="190" t="s">
        <v>369</v>
      </c>
      <c r="D1752" s="190" t="s">
        <v>3388</v>
      </c>
      <c r="E1752" s="190" t="s">
        <v>142</v>
      </c>
      <c r="F1752" s="193">
        <v>31251</v>
      </c>
      <c r="G1752" s="190" t="s">
        <v>249</v>
      </c>
      <c r="H1752" s="190" t="s">
        <v>824</v>
      </c>
      <c r="I1752" s="190" t="s">
        <v>58</v>
      </c>
      <c r="Q1752" s="190">
        <v>2000</v>
      </c>
      <c r="U1752" s="190" t="s">
        <v>6148</v>
      </c>
      <c r="V1752" s="190" t="s">
        <v>6148</v>
      </c>
      <c r="W1752" s="190" t="s">
        <v>6148</v>
      </c>
    </row>
    <row r="1753" spans="1:23" ht="17.25" customHeight="1" x14ac:dyDescent="0.2">
      <c r="A1753" s="190">
        <v>812588</v>
      </c>
      <c r="B1753" s="190" t="s">
        <v>1816</v>
      </c>
      <c r="C1753" s="190" t="s">
        <v>66</v>
      </c>
      <c r="D1753" s="190" t="s">
        <v>517</v>
      </c>
      <c r="E1753" s="190" t="s">
        <v>142</v>
      </c>
      <c r="F1753" s="193">
        <v>31315</v>
      </c>
      <c r="G1753" s="190" t="s">
        <v>3423</v>
      </c>
      <c r="H1753" s="190" t="s">
        <v>824</v>
      </c>
      <c r="I1753" s="190" t="s">
        <v>58</v>
      </c>
      <c r="Q1753" s="190">
        <v>2000</v>
      </c>
      <c r="U1753" s="190" t="s">
        <v>6148</v>
      </c>
      <c r="V1753" s="190" t="s">
        <v>6148</v>
      </c>
      <c r="W1753" s="190" t="s">
        <v>6148</v>
      </c>
    </row>
    <row r="1754" spans="1:23" ht="17.25" customHeight="1" x14ac:dyDescent="0.2">
      <c r="A1754" s="190">
        <v>812031</v>
      </c>
      <c r="B1754" s="190" t="s">
        <v>1450</v>
      </c>
      <c r="C1754" s="190" t="s">
        <v>104</v>
      </c>
      <c r="D1754" s="190" t="s">
        <v>304</v>
      </c>
      <c r="E1754" s="190" t="s">
        <v>142</v>
      </c>
      <c r="F1754" s="193">
        <v>31422</v>
      </c>
      <c r="G1754" s="190" t="s">
        <v>244</v>
      </c>
      <c r="H1754" s="190" t="s">
        <v>824</v>
      </c>
      <c r="I1754" s="190" t="s">
        <v>58</v>
      </c>
      <c r="Q1754" s="190">
        <v>2000</v>
      </c>
      <c r="U1754" s="190" t="s">
        <v>6148</v>
      </c>
      <c r="V1754" s="190" t="s">
        <v>6148</v>
      </c>
      <c r="W1754" s="190" t="s">
        <v>6148</v>
      </c>
    </row>
    <row r="1755" spans="1:23" ht="17.25" customHeight="1" x14ac:dyDescent="0.2">
      <c r="A1755" s="190">
        <v>813335</v>
      </c>
      <c r="B1755" s="190" t="s">
        <v>2349</v>
      </c>
      <c r="C1755" s="190" t="s">
        <v>539</v>
      </c>
      <c r="D1755" s="190" t="s">
        <v>169</v>
      </c>
      <c r="E1755" s="190" t="s">
        <v>142</v>
      </c>
      <c r="F1755" s="193">
        <v>31427</v>
      </c>
      <c r="G1755" s="190" t="s">
        <v>939</v>
      </c>
      <c r="H1755" s="190" t="s">
        <v>824</v>
      </c>
      <c r="I1755" s="190" t="s">
        <v>58</v>
      </c>
      <c r="Q1755" s="190">
        <v>2000</v>
      </c>
      <c r="U1755" s="190" t="s">
        <v>6148</v>
      </c>
      <c r="V1755" s="190" t="s">
        <v>6148</v>
      </c>
      <c r="W1755" s="190" t="s">
        <v>6148</v>
      </c>
    </row>
    <row r="1756" spans="1:23" ht="17.25" customHeight="1" x14ac:dyDescent="0.2">
      <c r="A1756" s="190">
        <v>810840</v>
      </c>
      <c r="B1756" s="190" t="s">
        <v>5000</v>
      </c>
      <c r="C1756" s="190" t="s">
        <v>63</v>
      </c>
      <c r="D1756" s="190" t="s">
        <v>211</v>
      </c>
      <c r="E1756" s="190" t="s">
        <v>142</v>
      </c>
      <c r="F1756" s="193">
        <v>31486</v>
      </c>
      <c r="G1756" s="190" t="s">
        <v>244</v>
      </c>
      <c r="H1756" s="190" t="s">
        <v>824</v>
      </c>
      <c r="I1756" s="190" t="s">
        <v>58</v>
      </c>
      <c r="Q1756" s="190">
        <v>2000</v>
      </c>
      <c r="U1756" s="190" t="s">
        <v>6148</v>
      </c>
      <c r="V1756" s="190" t="s">
        <v>6148</v>
      </c>
      <c r="W1756" s="190" t="s">
        <v>6148</v>
      </c>
    </row>
    <row r="1757" spans="1:23" ht="17.25" customHeight="1" x14ac:dyDescent="0.2">
      <c r="A1757" s="190">
        <v>812797</v>
      </c>
      <c r="B1757" s="190" t="s">
        <v>1972</v>
      </c>
      <c r="C1757" s="190" t="s">
        <v>454</v>
      </c>
      <c r="D1757" s="190" t="s">
        <v>3506</v>
      </c>
      <c r="E1757" s="190" t="s">
        <v>142</v>
      </c>
      <c r="F1757" s="193">
        <v>31720</v>
      </c>
      <c r="G1757" s="190" t="s">
        <v>244</v>
      </c>
      <c r="H1757" s="190" t="s">
        <v>824</v>
      </c>
      <c r="I1757" s="190" t="s">
        <v>58</v>
      </c>
      <c r="Q1757" s="190">
        <v>2000</v>
      </c>
      <c r="U1757" s="190" t="s">
        <v>6148</v>
      </c>
      <c r="V1757" s="190" t="s">
        <v>6148</v>
      </c>
      <c r="W1757" s="190" t="s">
        <v>6148</v>
      </c>
    </row>
    <row r="1758" spans="1:23" ht="17.25" customHeight="1" x14ac:dyDescent="0.2">
      <c r="A1758" s="190">
        <v>812388</v>
      </c>
      <c r="B1758" s="190" t="s">
        <v>1695</v>
      </c>
      <c r="C1758" s="190" t="s">
        <v>65</v>
      </c>
      <c r="D1758" s="190" t="s">
        <v>320</v>
      </c>
      <c r="E1758" s="190" t="s">
        <v>142</v>
      </c>
      <c r="F1758" s="193">
        <v>31778</v>
      </c>
      <c r="G1758" s="190" t="s">
        <v>250</v>
      </c>
      <c r="H1758" s="190" t="s">
        <v>824</v>
      </c>
      <c r="I1758" s="190" t="s">
        <v>58</v>
      </c>
      <c r="Q1758" s="190">
        <v>2000</v>
      </c>
      <c r="U1758" s="190" t="s">
        <v>6148</v>
      </c>
      <c r="V1758" s="190" t="s">
        <v>6148</v>
      </c>
      <c r="W1758" s="190" t="s">
        <v>6148</v>
      </c>
    </row>
    <row r="1759" spans="1:23" ht="17.25" customHeight="1" x14ac:dyDescent="0.2">
      <c r="A1759" s="190">
        <v>812120</v>
      </c>
      <c r="B1759" s="190" t="s">
        <v>1515</v>
      </c>
      <c r="C1759" s="190" t="s">
        <v>379</v>
      </c>
      <c r="D1759" s="190" t="s">
        <v>658</v>
      </c>
      <c r="E1759" s="190" t="s">
        <v>142</v>
      </c>
      <c r="F1759" s="193">
        <v>31778</v>
      </c>
      <c r="G1759" s="190" t="s">
        <v>244</v>
      </c>
      <c r="H1759" s="190" t="s">
        <v>824</v>
      </c>
      <c r="I1759" s="190" t="s">
        <v>58</v>
      </c>
      <c r="Q1759" s="190">
        <v>2000</v>
      </c>
      <c r="U1759" s="190" t="s">
        <v>6148</v>
      </c>
      <c r="V1759" s="190" t="s">
        <v>6148</v>
      </c>
      <c r="W1759" s="190" t="s">
        <v>6148</v>
      </c>
    </row>
    <row r="1760" spans="1:23" ht="17.25" customHeight="1" x14ac:dyDescent="0.2">
      <c r="A1760" s="190">
        <v>813022</v>
      </c>
      <c r="B1760" s="190" t="s">
        <v>2130</v>
      </c>
      <c r="C1760" s="190" t="s">
        <v>61</v>
      </c>
      <c r="D1760" s="190" t="s">
        <v>196</v>
      </c>
      <c r="E1760" s="190" t="s">
        <v>142</v>
      </c>
      <c r="F1760" s="193">
        <v>31778</v>
      </c>
      <c r="G1760" s="190" t="s">
        <v>3587</v>
      </c>
      <c r="H1760" s="190" t="s">
        <v>824</v>
      </c>
      <c r="I1760" s="190" t="s">
        <v>58</v>
      </c>
      <c r="Q1760" s="190">
        <v>2000</v>
      </c>
      <c r="U1760" s="190" t="s">
        <v>6148</v>
      </c>
      <c r="V1760" s="190" t="s">
        <v>6148</v>
      </c>
      <c r="W1760" s="190" t="s">
        <v>6148</v>
      </c>
    </row>
    <row r="1761" spans="1:23" ht="17.25" customHeight="1" x14ac:dyDescent="0.2">
      <c r="A1761" s="190">
        <v>813195</v>
      </c>
      <c r="B1761" s="190" t="s">
        <v>2249</v>
      </c>
      <c r="C1761" s="190" t="s">
        <v>63</v>
      </c>
      <c r="D1761" s="190" t="s">
        <v>163</v>
      </c>
      <c r="E1761" s="190" t="s">
        <v>142</v>
      </c>
      <c r="F1761" s="193">
        <v>31794</v>
      </c>
      <c r="G1761" s="190" t="s">
        <v>252</v>
      </c>
      <c r="H1761" s="190" t="s">
        <v>824</v>
      </c>
      <c r="I1761" s="190" t="s">
        <v>58</v>
      </c>
      <c r="Q1761" s="190">
        <v>2000</v>
      </c>
      <c r="U1761" s="190" t="s">
        <v>6148</v>
      </c>
      <c r="V1761" s="190" t="s">
        <v>6148</v>
      </c>
      <c r="W1761" s="190" t="s">
        <v>6148</v>
      </c>
    </row>
    <row r="1762" spans="1:23" ht="17.25" customHeight="1" x14ac:dyDescent="0.2">
      <c r="A1762" s="190">
        <v>813260</v>
      </c>
      <c r="B1762" s="190" t="s">
        <v>2292</v>
      </c>
      <c r="C1762" s="190" t="s">
        <v>63</v>
      </c>
      <c r="D1762" s="190" t="s">
        <v>3668</v>
      </c>
      <c r="E1762" s="190" t="s">
        <v>142</v>
      </c>
      <c r="F1762" s="193">
        <v>31874</v>
      </c>
      <c r="G1762" s="190" t="s">
        <v>252</v>
      </c>
      <c r="H1762" s="190" t="s">
        <v>824</v>
      </c>
      <c r="I1762" s="190" t="s">
        <v>58</v>
      </c>
      <c r="Q1762" s="190">
        <v>2000</v>
      </c>
      <c r="U1762" s="190" t="s">
        <v>6148</v>
      </c>
      <c r="V1762" s="190" t="s">
        <v>6148</v>
      </c>
      <c r="W1762" s="190" t="s">
        <v>6148</v>
      </c>
    </row>
    <row r="1763" spans="1:23" ht="17.25" customHeight="1" x14ac:dyDescent="0.2">
      <c r="A1763" s="190">
        <v>812630</v>
      </c>
      <c r="B1763" s="190" t="s">
        <v>1847</v>
      </c>
      <c r="C1763" s="190" t="s">
        <v>3439</v>
      </c>
      <c r="D1763" s="190" t="s">
        <v>3440</v>
      </c>
      <c r="E1763" s="190" t="s">
        <v>142</v>
      </c>
      <c r="F1763" s="193">
        <v>31877</v>
      </c>
      <c r="G1763" s="190" t="s">
        <v>3205</v>
      </c>
      <c r="H1763" s="190" t="s">
        <v>824</v>
      </c>
      <c r="I1763" s="190" t="s">
        <v>58</v>
      </c>
      <c r="Q1763" s="190">
        <v>2000</v>
      </c>
      <c r="U1763" s="190" t="s">
        <v>6148</v>
      </c>
      <c r="V1763" s="190" t="s">
        <v>6148</v>
      </c>
      <c r="W1763" s="190" t="s">
        <v>6148</v>
      </c>
    </row>
    <row r="1764" spans="1:23" ht="17.25" customHeight="1" x14ac:dyDescent="0.2">
      <c r="A1764" s="190">
        <v>813076</v>
      </c>
      <c r="B1764" s="190" t="s">
        <v>1234</v>
      </c>
      <c r="C1764" s="190" t="s">
        <v>63</v>
      </c>
      <c r="D1764" s="190" t="s">
        <v>208</v>
      </c>
      <c r="E1764" s="190" t="s">
        <v>142</v>
      </c>
      <c r="F1764" s="193">
        <v>31937</v>
      </c>
      <c r="G1764" s="190" t="s">
        <v>244</v>
      </c>
      <c r="H1764" s="190" t="s">
        <v>824</v>
      </c>
      <c r="I1764" s="190" t="s">
        <v>58</v>
      </c>
      <c r="Q1764" s="190">
        <v>2000</v>
      </c>
      <c r="U1764" s="190" t="s">
        <v>6148</v>
      </c>
      <c r="V1764" s="190" t="s">
        <v>6148</v>
      </c>
      <c r="W1764" s="190" t="s">
        <v>6148</v>
      </c>
    </row>
    <row r="1765" spans="1:23" ht="17.25" customHeight="1" x14ac:dyDescent="0.2">
      <c r="A1765" s="190">
        <v>812294</v>
      </c>
      <c r="B1765" s="190" t="s">
        <v>1632</v>
      </c>
      <c r="C1765" s="190" t="s">
        <v>3321</v>
      </c>
      <c r="D1765" s="190" t="s">
        <v>196</v>
      </c>
      <c r="E1765" s="190" t="s">
        <v>142</v>
      </c>
      <c r="F1765" s="193">
        <v>31961</v>
      </c>
      <c r="G1765" s="190" t="s">
        <v>858</v>
      </c>
      <c r="H1765" s="190" t="s">
        <v>824</v>
      </c>
      <c r="I1765" s="190" t="s">
        <v>58</v>
      </c>
      <c r="Q1765" s="190">
        <v>2000</v>
      </c>
      <c r="U1765" s="190" t="s">
        <v>6148</v>
      </c>
      <c r="V1765" s="190" t="s">
        <v>6148</v>
      </c>
      <c r="W1765" s="190" t="s">
        <v>6148</v>
      </c>
    </row>
    <row r="1766" spans="1:23" ht="17.25" customHeight="1" x14ac:dyDescent="0.2">
      <c r="A1766" s="190">
        <v>812248</v>
      </c>
      <c r="B1766" s="190" t="s">
        <v>1604</v>
      </c>
      <c r="C1766" s="190" t="s">
        <v>83</v>
      </c>
      <c r="D1766" s="190" t="s">
        <v>171</v>
      </c>
      <c r="E1766" s="190" t="s">
        <v>142</v>
      </c>
      <c r="F1766" s="193">
        <v>31984</v>
      </c>
      <c r="G1766" s="190" t="s">
        <v>3307</v>
      </c>
      <c r="H1766" s="190" t="s">
        <v>824</v>
      </c>
      <c r="I1766" s="190" t="s">
        <v>58</v>
      </c>
      <c r="Q1766" s="190">
        <v>2000</v>
      </c>
      <c r="U1766" s="190" t="s">
        <v>6148</v>
      </c>
      <c r="V1766" s="190" t="s">
        <v>6148</v>
      </c>
      <c r="W1766" s="190" t="s">
        <v>6148</v>
      </c>
    </row>
    <row r="1767" spans="1:23" ht="17.25" customHeight="1" x14ac:dyDescent="0.2">
      <c r="A1767" s="190">
        <v>813130</v>
      </c>
      <c r="B1767" s="190" t="s">
        <v>2204</v>
      </c>
      <c r="C1767" s="190" t="s">
        <v>3622</v>
      </c>
      <c r="D1767" s="190" t="s">
        <v>3623</v>
      </c>
      <c r="E1767" s="190" t="s">
        <v>142</v>
      </c>
      <c r="F1767" s="193">
        <v>32083</v>
      </c>
      <c r="G1767" s="190" t="s">
        <v>244</v>
      </c>
      <c r="H1767" s="190" t="s">
        <v>824</v>
      </c>
      <c r="I1767" s="190" t="s">
        <v>58</v>
      </c>
      <c r="Q1767" s="190">
        <v>2000</v>
      </c>
      <c r="U1767" s="190" t="s">
        <v>6148</v>
      </c>
      <c r="V1767" s="190" t="s">
        <v>6148</v>
      </c>
      <c r="W1767" s="190" t="s">
        <v>6148</v>
      </c>
    </row>
    <row r="1768" spans="1:23" ht="17.25" customHeight="1" x14ac:dyDescent="0.2">
      <c r="A1768" s="190">
        <v>811085</v>
      </c>
      <c r="B1768" s="190" t="s">
        <v>5151</v>
      </c>
      <c r="C1768" s="190" t="s">
        <v>128</v>
      </c>
      <c r="D1768" s="190" t="s">
        <v>158</v>
      </c>
      <c r="E1768" s="190" t="s">
        <v>142</v>
      </c>
      <c r="F1768" s="193">
        <v>32098</v>
      </c>
      <c r="G1768" s="190" t="s">
        <v>244</v>
      </c>
      <c r="H1768" s="190" t="s">
        <v>825</v>
      </c>
      <c r="I1768" s="190" t="s">
        <v>58</v>
      </c>
      <c r="Q1768" s="190">
        <v>2000</v>
      </c>
      <c r="U1768" s="190" t="s">
        <v>6148</v>
      </c>
      <c r="V1768" s="190" t="s">
        <v>6148</v>
      </c>
      <c r="W1768" s="190" t="s">
        <v>6148</v>
      </c>
    </row>
    <row r="1769" spans="1:23" ht="17.25" customHeight="1" x14ac:dyDescent="0.2">
      <c r="A1769" s="190">
        <v>812580</v>
      </c>
      <c r="B1769" s="190" t="s">
        <v>1811</v>
      </c>
      <c r="C1769" s="190" t="s">
        <v>97</v>
      </c>
      <c r="D1769" s="190" t="s">
        <v>194</v>
      </c>
      <c r="E1769" s="190" t="s">
        <v>142</v>
      </c>
      <c r="F1769" s="193">
        <v>32168</v>
      </c>
      <c r="G1769" s="190" t="s">
        <v>252</v>
      </c>
      <c r="H1769" s="190" t="s">
        <v>824</v>
      </c>
      <c r="I1769" s="190" t="s">
        <v>58</v>
      </c>
      <c r="Q1769" s="190">
        <v>2000</v>
      </c>
      <c r="U1769" s="190" t="s">
        <v>6148</v>
      </c>
      <c r="V1769" s="190" t="s">
        <v>6148</v>
      </c>
      <c r="W1769" s="190" t="s">
        <v>6148</v>
      </c>
    </row>
    <row r="1770" spans="1:23" ht="17.25" customHeight="1" x14ac:dyDescent="0.2">
      <c r="A1770" s="190">
        <v>812972</v>
      </c>
      <c r="B1770" s="190" t="s">
        <v>2101</v>
      </c>
      <c r="C1770" s="190" t="s">
        <v>3561</v>
      </c>
      <c r="D1770" s="190" t="s">
        <v>1311</v>
      </c>
      <c r="E1770" s="190" t="s">
        <v>142</v>
      </c>
      <c r="F1770" s="193">
        <v>32175</v>
      </c>
      <c r="G1770" s="190" t="s">
        <v>244</v>
      </c>
      <c r="H1770" s="190" t="s">
        <v>824</v>
      </c>
      <c r="I1770" s="190" t="s">
        <v>58</v>
      </c>
      <c r="Q1770" s="190">
        <v>2000</v>
      </c>
      <c r="U1770" s="190" t="s">
        <v>6148</v>
      </c>
      <c r="V1770" s="190" t="s">
        <v>6148</v>
      </c>
      <c r="W1770" s="190" t="s">
        <v>6148</v>
      </c>
    </row>
    <row r="1771" spans="1:23" ht="17.25" customHeight="1" x14ac:dyDescent="0.2">
      <c r="A1771" s="190">
        <v>812578</v>
      </c>
      <c r="B1771" s="190" t="s">
        <v>1809</v>
      </c>
      <c r="C1771" s="190" t="s">
        <v>83</v>
      </c>
      <c r="D1771" s="190" t="s">
        <v>194</v>
      </c>
      <c r="E1771" s="190" t="s">
        <v>142</v>
      </c>
      <c r="F1771" s="193">
        <v>32177</v>
      </c>
      <c r="G1771" s="190" t="s">
        <v>256</v>
      </c>
      <c r="H1771" s="190" t="s">
        <v>824</v>
      </c>
      <c r="I1771" s="190" t="s">
        <v>58</v>
      </c>
      <c r="Q1771" s="190">
        <v>2000</v>
      </c>
      <c r="U1771" s="190" t="s">
        <v>6148</v>
      </c>
      <c r="V1771" s="190" t="s">
        <v>6148</v>
      </c>
      <c r="W1771" s="190" t="s">
        <v>6148</v>
      </c>
    </row>
    <row r="1772" spans="1:23" ht="17.25" customHeight="1" x14ac:dyDescent="0.2">
      <c r="A1772" s="190">
        <v>813440</v>
      </c>
      <c r="B1772" s="190" t="s">
        <v>856</v>
      </c>
      <c r="C1772" s="190" t="s">
        <v>327</v>
      </c>
      <c r="D1772" s="190" t="s">
        <v>934</v>
      </c>
      <c r="E1772" s="190" t="s">
        <v>142</v>
      </c>
      <c r="F1772" s="193">
        <v>32196</v>
      </c>
      <c r="G1772" s="190" t="s">
        <v>246</v>
      </c>
      <c r="H1772" s="190" t="s">
        <v>825</v>
      </c>
      <c r="I1772" s="190" t="s">
        <v>58</v>
      </c>
      <c r="Q1772" s="190">
        <v>2000</v>
      </c>
      <c r="U1772" s="190" t="s">
        <v>6148</v>
      </c>
      <c r="V1772" s="190" t="s">
        <v>6148</v>
      </c>
      <c r="W1772" s="190" t="s">
        <v>6148</v>
      </c>
    </row>
    <row r="1773" spans="1:23" ht="17.25" customHeight="1" x14ac:dyDescent="0.2">
      <c r="A1773" s="190">
        <v>813324</v>
      </c>
      <c r="B1773" s="190" t="s">
        <v>2340</v>
      </c>
      <c r="C1773" s="190" t="s">
        <v>310</v>
      </c>
      <c r="D1773" s="190" t="s">
        <v>457</v>
      </c>
      <c r="E1773" s="190" t="s">
        <v>142</v>
      </c>
      <c r="F1773" s="193">
        <v>32214</v>
      </c>
      <c r="G1773" s="190" t="s">
        <v>244</v>
      </c>
      <c r="H1773" s="190" t="s">
        <v>824</v>
      </c>
      <c r="I1773" s="190" t="s">
        <v>58</v>
      </c>
      <c r="Q1773" s="190">
        <v>2000</v>
      </c>
      <c r="U1773" s="190" t="s">
        <v>6148</v>
      </c>
      <c r="V1773" s="190" t="s">
        <v>6148</v>
      </c>
      <c r="W1773" s="190" t="s">
        <v>6148</v>
      </c>
    </row>
    <row r="1774" spans="1:23" ht="17.25" customHeight="1" x14ac:dyDescent="0.2">
      <c r="A1774" s="190">
        <v>813336</v>
      </c>
      <c r="B1774" s="190" t="s">
        <v>2350</v>
      </c>
      <c r="C1774" s="190" t="s">
        <v>65</v>
      </c>
      <c r="D1774" s="190" t="s">
        <v>322</v>
      </c>
      <c r="E1774" s="190" t="s">
        <v>142</v>
      </c>
      <c r="F1774" s="193">
        <v>32251</v>
      </c>
      <c r="G1774" s="190" t="s">
        <v>244</v>
      </c>
      <c r="H1774" s="190" t="s">
        <v>824</v>
      </c>
      <c r="I1774" s="190" t="s">
        <v>58</v>
      </c>
      <c r="Q1774" s="190">
        <v>2000</v>
      </c>
      <c r="U1774" s="190" t="s">
        <v>6148</v>
      </c>
      <c r="V1774" s="190" t="s">
        <v>6148</v>
      </c>
      <c r="W1774" s="190" t="s">
        <v>6148</v>
      </c>
    </row>
    <row r="1775" spans="1:23" ht="17.25" customHeight="1" x14ac:dyDescent="0.2">
      <c r="A1775" s="190">
        <v>812718</v>
      </c>
      <c r="B1775" s="190" t="s">
        <v>958</v>
      </c>
      <c r="C1775" s="190" t="s">
        <v>67</v>
      </c>
      <c r="D1775" s="190" t="s">
        <v>163</v>
      </c>
      <c r="E1775" s="190" t="s">
        <v>142</v>
      </c>
      <c r="F1775" s="193">
        <v>32371</v>
      </c>
      <c r="G1775" s="190" t="s">
        <v>831</v>
      </c>
      <c r="H1775" s="190" t="s">
        <v>824</v>
      </c>
      <c r="I1775" s="190" t="s">
        <v>58</v>
      </c>
      <c r="Q1775" s="190">
        <v>2000</v>
      </c>
      <c r="U1775" s="190" t="s">
        <v>6148</v>
      </c>
      <c r="V1775" s="190" t="s">
        <v>6148</v>
      </c>
      <c r="W1775" s="190" t="s">
        <v>6148</v>
      </c>
    </row>
    <row r="1776" spans="1:23" ht="17.25" customHeight="1" x14ac:dyDescent="0.2">
      <c r="A1776" s="190">
        <v>812852</v>
      </c>
      <c r="B1776" s="190" t="s">
        <v>2008</v>
      </c>
      <c r="C1776" s="190" t="s">
        <v>3531</v>
      </c>
      <c r="D1776" s="190" t="s">
        <v>3532</v>
      </c>
      <c r="E1776" s="190" t="s">
        <v>142</v>
      </c>
      <c r="F1776" s="193">
        <v>32389</v>
      </c>
      <c r="G1776" s="190" t="s">
        <v>244</v>
      </c>
      <c r="H1776" s="190" t="s">
        <v>824</v>
      </c>
      <c r="I1776" s="190" t="s">
        <v>58</v>
      </c>
      <c r="Q1776" s="190">
        <v>2000</v>
      </c>
      <c r="U1776" s="190" t="s">
        <v>6148</v>
      </c>
      <c r="V1776" s="190" t="s">
        <v>6148</v>
      </c>
      <c r="W1776" s="190" t="s">
        <v>6148</v>
      </c>
    </row>
    <row r="1777" spans="1:23" ht="17.25" customHeight="1" x14ac:dyDescent="0.2">
      <c r="A1777" s="190">
        <v>812104</v>
      </c>
      <c r="B1777" s="190" t="s">
        <v>1503</v>
      </c>
      <c r="C1777" s="190" t="s">
        <v>71</v>
      </c>
      <c r="D1777" s="190" t="s">
        <v>480</v>
      </c>
      <c r="E1777" s="190" t="s">
        <v>142</v>
      </c>
      <c r="F1777" s="193">
        <v>32452</v>
      </c>
      <c r="G1777" s="190" t="s">
        <v>1232</v>
      </c>
      <c r="H1777" s="190" t="s">
        <v>824</v>
      </c>
      <c r="I1777" s="190" t="s">
        <v>58</v>
      </c>
      <c r="Q1777" s="190">
        <v>2000</v>
      </c>
      <c r="U1777" s="190" t="s">
        <v>6148</v>
      </c>
      <c r="V1777" s="190" t="s">
        <v>6148</v>
      </c>
      <c r="W1777" s="190" t="s">
        <v>6148</v>
      </c>
    </row>
    <row r="1778" spans="1:23" ht="17.25" customHeight="1" x14ac:dyDescent="0.2">
      <c r="A1778" s="190">
        <v>810959</v>
      </c>
      <c r="B1778" s="190" t="s">
        <v>5069</v>
      </c>
      <c r="C1778" s="190" t="s">
        <v>63</v>
      </c>
      <c r="D1778" s="190" t="s">
        <v>5676</v>
      </c>
      <c r="E1778" s="190" t="s">
        <v>142</v>
      </c>
      <c r="F1778" s="193">
        <v>32509</v>
      </c>
      <c r="G1778" s="190" t="s">
        <v>944</v>
      </c>
      <c r="H1778" s="190" t="s">
        <v>825</v>
      </c>
      <c r="I1778" s="190" t="s">
        <v>58</v>
      </c>
      <c r="Q1778" s="190">
        <v>2000</v>
      </c>
      <c r="U1778" s="190" t="s">
        <v>6148</v>
      </c>
      <c r="V1778" s="190" t="s">
        <v>6148</v>
      </c>
      <c r="W1778" s="190" t="s">
        <v>6148</v>
      </c>
    </row>
    <row r="1779" spans="1:23" ht="17.25" customHeight="1" x14ac:dyDescent="0.2">
      <c r="A1779" s="190">
        <v>812626</v>
      </c>
      <c r="B1779" s="190" t="s">
        <v>1843</v>
      </c>
      <c r="C1779" s="190" t="s">
        <v>92</v>
      </c>
      <c r="D1779" s="190" t="s">
        <v>205</v>
      </c>
      <c r="E1779" s="190" t="s">
        <v>142</v>
      </c>
      <c r="F1779" s="193">
        <v>32589</v>
      </c>
      <c r="G1779" s="190" t="s">
        <v>244</v>
      </c>
      <c r="H1779" s="190" t="s">
        <v>825</v>
      </c>
      <c r="I1779" s="190" t="s">
        <v>58</v>
      </c>
      <c r="Q1779" s="190">
        <v>2000</v>
      </c>
      <c r="U1779" s="190" t="s">
        <v>6148</v>
      </c>
      <c r="V1779" s="190" t="s">
        <v>6148</v>
      </c>
      <c r="W1779" s="190" t="s">
        <v>6148</v>
      </c>
    </row>
    <row r="1780" spans="1:23" ht="17.25" customHeight="1" x14ac:dyDescent="0.2">
      <c r="A1780" s="190">
        <v>812904</v>
      </c>
      <c r="B1780" s="190" t="s">
        <v>2045</v>
      </c>
      <c r="C1780" s="190" t="s">
        <v>3553</v>
      </c>
      <c r="D1780" s="190" t="s">
        <v>322</v>
      </c>
      <c r="E1780" s="190" t="s">
        <v>142</v>
      </c>
      <c r="F1780" s="193">
        <v>32663</v>
      </c>
      <c r="G1780" s="190" t="s">
        <v>244</v>
      </c>
      <c r="H1780" s="190" t="s">
        <v>824</v>
      </c>
      <c r="I1780" s="190" t="s">
        <v>58</v>
      </c>
      <c r="Q1780" s="190">
        <v>2000</v>
      </c>
      <c r="U1780" s="190" t="s">
        <v>6148</v>
      </c>
      <c r="V1780" s="190" t="s">
        <v>6148</v>
      </c>
      <c r="W1780" s="190" t="s">
        <v>6148</v>
      </c>
    </row>
    <row r="1781" spans="1:23" ht="17.25" customHeight="1" x14ac:dyDescent="0.2">
      <c r="A1781" s="190">
        <v>812643</v>
      </c>
      <c r="B1781" s="190" t="s">
        <v>1855</v>
      </c>
      <c r="C1781" s="190" t="s">
        <v>61</v>
      </c>
      <c r="D1781" s="190" t="s">
        <v>331</v>
      </c>
      <c r="E1781" s="190" t="s">
        <v>142</v>
      </c>
      <c r="F1781" s="193">
        <v>32683</v>
      </c>
      <c r="G1781" s="190" t="s">
        <v>244</v>
      </c>
      <c r="H1781" s="190" t="s">
        <v>824</v>
      </c>
      <c r="I1781" s="190" t="s">
        <v>58</v>
      </c>
      <c r="Q1781" s="190">
        <v>2000</v>
      </c>
      <c r="U1781" s="190" t="s">
        <v>6148</v>
      </c>
      <c r="V1781" s="190" t="s">
        <v>6148</v>
      </c>
      <c r="W1781" s="190" t="s">
        <v>6148</v>
      </c>
    </row>
    <row r="1782" spans="1:23" ht="17.25" customHeight="1" x14ac:dyDescent="0.2">
      <c r="A1782" s="190">
        <v>812617</v>
      </c>
      <c r="B1782" s="190" t="s">
        <v>1836</v>
      </c>
      <c r="C1782" s="190" t="s">
        <v>65</v>
      </c>
      <c r="D1782" s="190" t="s">
        <v>1042</v>
      </c>
      <c r="E1782" s="190" t="s">
        <v>142</v>
      </c>
      <c r="F1782" s="193">
        <v>32709</v>
      </c>
      <c r="G1782" s="190" t="s">
        <v>3433</v>
      </c>
      <c r="H1782" s="190" t="s">
        <v>824</v>
      </c>
      <c r="I1782" s="190" t="s">
        <v>58</v>
      </c>
      <c r="Q1782" s="190">
        <v>2000</v>
      </c>
      <c r="U1782" s="190" t="s">
        <v>6148</v>
      </c>
      <c r="V1782" s="190" t="s">
        <v>6148</v>
      </c>
      <c r="W1782" s="190" t="s">
        <v>6148</v>
      </c>
    </row>
    <row r="1783" spans="1:23" ht="17.25" customHeight="1" x14ac:dyDescent="0.2">
      <c r="A1783" s="190">
        <v>812343</v>
      </c>
      <c r="B1783" s="190" t="s">
        <v>1664</v>
      </c>
      <c r="C1783" s="190" t="s">
        <v>3340</v>
      </c>
      <c r="D1783" s="190" t="s">
        <v>3341</v>
      </c>
      <c r="E1783" s="190" t="s">
        <v>142</v>
      </c>
      <c r="F1783" s="193">
        <v>32713</v>
      </c>
      <c r="G1783" s="190" t="s">
        <v>244</v>
      </c>
      <c r="H1783" s="190" t="s">
        <v>824</v>
      </c>
      <c r="I1783" s="190" t="s">
        <v>58</v>
      </c>
      <c r="Q1783" s="190">
        <v>2000</v>
      </c>
      <c r="U1783" s="190" t="s">
        <v>6148</v>
      </c>
      <c r="V1783" s="190" t="s">
        <v>6148</v>
      </c>
      <c r="W1783" s="190" t="s">
        <v>6148</v>
      </c>
    </row>
    <row r="1784" spans="1:23" ht="17.25" customHeight="1" x14ac:dyDescent="0.2">
      <c r="A1784" s="190">
        <v>812065</v>
      </c>
      <c r="B1784" s="190" t="s">
        <v>1477</v>
      </c>
      <c r="C1784" s="190" t="s">
        <v>3237</v>
      </c>
      <c r="D1784" s="190" t="s">
        <v>881</v>
      </c>
      <c r="E1784" s="190" t="s">
        <v>142</v>
      </c>
      <c r="F1784" s="193">
        <v>32752</v>
      </c>
      <c r="G1784" s="190" t="s">
        <v>831</v>
      </c>
      <c r="H1784" s="190" t="s">
        <v>824</v>
      </c>
      <c r="I1784" s="190" t="s">
        <v>58</v>
      </c>
      <c r="Q1784" s="190">
        <v>2000</v>
      </c>
      <c r="U1784" s="190" t="s">
        <v>6148</v>
      </c>
      <c r="V1784" s="190" t="s">
        <v>6148</v>
      </c>
      <c r="W1784" s="190" t="s">
        <v>6148</v>
      </c>
    </row>
    <row r="1785" spans="1:23" ht="17.25" customHeight="1" x14ac:dyDescent="0.2">
      <c r="A1785" s="190">
        <v>812000</v>
      </c>
      <c r="B1785" s="190" t="s">
        <v>1284</v>
      </c>
      <c r="C1785" s="190" t="s">
        <v>383</v>
      </c>
      <c r="D1785" s="190" t="s">
        <v>3215</v>
      </c>
      <c r="E1785" s="190" t="s">
        <v>142</v>
      </c>
      <c r="F1785" s="193">
        <v>32766</v>
      </c>
      <c r="G1785" s="190" t="s">
        <v>3216</v>
      </c>
      <c r="H1785" s="190" t="s">
        <v>824</v>
      </c>
      <c r="I1785" s="190" t="s">
        <v>58</v>
      </c>
      <c r="Q1785" s="190">
        <v>2000</v>
      </c>
      <c r="U1785" s="190" t="s">
        <v>6148</v>
      </c>
      <c r="V1785" s="190" t="s">
        <v>6148</v>
      </c>
      <c r="W1785" s="190" t="s">
        <v>6148</v>
      </c>
    </row>
    <row r="1786" spans="1:23" ht="17.25" customHeight="1" x14ac:dyDescent="0.2">
      <c r="A1786" s="190">
        <v>811590</v>
      </c>
      <c r="B1786" s="190" t="s">
        <v>5460</v>
      </c>
      <c r="C1786" s="190" t="s">
        <v>103</v>
      </c>
      <c r="D1786" s="190" t="s">
        <v>325</v>
      </c>
      <c r="E1786" s="190" t="s">
        <v>142</v>
      </c>
      <c r="F1786" s="193">
        <v>32874</v>
      </c>
      <c r="G1786" s="190" t="s">
        <v>244</v>
      </c>
      <c r="H1786" s="190" t="s">
        <v>824</v>
      </c>
      <c r="I1786" s="190" t="s">
        <v>58</v>
      </c>
      <c r="Q1786" s="190">
        <v>2000</v>
      </c>
      <c r="U1786" s="190" t="s">
        <v>6148</v>
      </c>
      <c r="V1786" s="190" t="s">
        <v>6148</v>
      </c>
      <c r="W1786" s="190" t="s">
        <v>6148</v>
      </c>
    </row>
    <row r="1787" spans="1:23" ht="17.25" customHeight="1" x14ac:dyDescent="0.2">
      <c r="A1787" s="190">
        <v>812307</v>
      </c>
      <c r="B1787" s="190" t="s">
        <v>1639</v>
      </c>
      <c r="C1787" s="190" t="s">
        <v>310</v>
      </c>
      <c r="D1787" s="190" t="s">
        <v>440</v>
      </c>
      <c r="E1787" s="190" t="s">
        <v>142</v>
      </c>
      <c r="F1787" s="193">
        <v>32906</v>
      </c>
      <c r="G1787" s="190" t="s">
        <v>252</v>
      </c>
      <c r="H1787" s="190" t="s">
        <v>824</v>
      </c>
      <c r="I1787" s="190" t="s">
        <v>58</v>
      </c>
      <c r="Q1787" s="190">
        <v>2000</v>
      </c>
      <c r="U1787" s="190" t="s">
        <v>6148</v>
      </c>
      <c r="V1787" s="190" t="s">
        <v>6148</v>
      </c>
      <c r="W1787" s="190" t="s">
        <v>6148</v>
      </c>
    </row>
    <row r="1788" spans="1:23" ht="17.25" customHeight="1" x14ac:dyDescent="0.2">
      <c r="A1788" s="190">
        <v>813269</v>
      </c>
      <c r="B1788" s="190" t="s">
        <v>2300</v>
      </c>
      <c r="C1788" s="190" t="s">
        <v>3676</v>
      </c>
      <c r="D1788" s="190" t="s">
        <v>1193</v>
      </c>
      <c r="E1788" s="190" t="s">
        <v>142</v>
      </c>
      <c r="F1788" s="193">
        <v>32994</v>
      </c>
      <c r="G1788" s="190" t="s">
        <v>3677</v>
      </c>
      <c r="H1788" s="190" t="s">
        <v>824</v>
      </c>
      <c r="I1788" s="190" t="s">
        <v>58</v>
      </c>
      <c r="Q1788" s="190">
        <v>2000</v>
      </c>
      <c r="U1788" s="190" t="s">
        <v>6148</v>
      </c>
      <c r="V1788" s="190" t="s">
        <v>6148</v>
      </c>
      <c r="W1788" s="190" t="s">
        <v>6148</v>
      </c>
    </row>
    <row r="1789" spans="1:23" ht="17.25" customHeight="1" x14ac:dyDescent="0.2">
      <c r="A1789" s="190">
        <v>813009</v>
      </c>
      <c r="B1789" s="190" t="s">
        <v>2123</v>
      </c>
      <c r="C1789" s="190" t="s">
        <v>94</v>
      </c>
      <c r="D1789" s="190" t="s">
        <v>946</v>
      </c>
      <c r="E1789" s="190" t="s">
        <v>142</v>
      </c>
      <c r="F1789" s="193">
        <v>33015</v>
      </c>
      <c r="G1789" s="190" t="s">
        <v>1232</v>
      </c>
      <c r="H1789" s="190" t="s">
        <v>824</v>
      </c>
      <c r="I1789" s="190" t="s">
        <v>58</v>
      </c>
      <c r="Q1789" s="190">
        <v>2000</v>
      </c>
      <c r="U1789" s="190" t="s">
        <v>6148</v>
      </c>
      <c r="V1789" s="190" t="s">
        <v>6148</v>
      </c>
      <c r="W1789" s="190" t="s">
        <v>6148</v>
      </c>
    </row>
    <row r="1790" spans="1:23" ht="17.25" customHeight="1" x14ac:dyDescent="0.2">
      <c r="A1790" s="190">
        <v>812095</v>
      </c>
      <c r="B1790" s="190" t="s">
        <v>1497</v>
      </c>
      <c r="C1790" s="190" t="s">
        <v>1200</v>
      </c>
      <c r="D1790" s="190" t="s">
        <v>3250</v>
      </c>
      <c r="E1790" s="190" t="s">
        <v>142</v>
      </c>
      <c r="F1790" s="193">
        <v>33044</v>
      </c>
      <c r="G1790" s="190" t="s">
        <v>3251</v>
      </c>
      <c r="H1790" s="190" t="s">
        <v>824</v>
      </c>
      <c r="I1790" s="190" t="s">
        <v>58</v>
      </c>
      <c r="Q1790" s="190">
        <v>2000</v>
      </c>
      <c r="U1790" s="190" t="s">
        <v>6148</v>
      </c>
      <c r="V1790" s="190" t="s">
        <v>6148</v>
      </c>
      <c r="W1790" s="190" t="s">
        <v>6148</v>
      </c>
    </row>
    <row r="1791" spans="1:23" ht="17.25" customHeight="1" x14ac:dyDescent="0.2">
      <c r="A1791" s="190">
        <v>812725</v>
      </c>
      <c r="B1791" s="190" t="s">
        <v>1917</v>
      </c>
      <c r="C1791" s="190" t="s">
        <v>62</v>
      </c>
      <c r="D1791" s="190" t="s">
        <v>165</v>
      </c>
      <c r="E1791" s="190" t="s">
        <v>142</v>
      </c>
      <c r="F1791" s="193">
        <v>33053</v>
      </c>
      <c r="G1791" s="190" t="s">
        <v>1020</v>
      </c>
      <c r="H1791" s="190" t="s">
        <v>824</v>
      </c>
      <c r="I1791" s="190" t="s">
        <v>58</v>
      </c>
      <c r="Q1791" s="190">
        <v>2000</v>
      </c>
      <c r="U1791" s="190" t="s">
        <v>6148</v>
      </c>
      <c r="V1791" s="190" t="s">
        <v>6148</v>
      </c>
      <c r="W1791" s="190" t="s">
        <v>6148</v>
      </c>
    </row>
    <row r="1792" spans="1:23" ht="17.25" customHeight="1" x14ac:dyDescent="0.2">
      <c r="A1792" s="190">
        <v>813081</v>
      </c>
      <c r="B1792" s="190" t="s">
        <v>2171</v>
      </c>
      <c r="C1792" s="190" t="s">
        <v>430</v>
      </c>
      <c r="D1792" s="190" t="s">
        <v>163</v>
      </c>
      <c r="E1792" s="190" t="s">
        <v>142</v>
      </c>
      <c r="F1792" s="193">
        <v>33239</v>
      </c>
      <c r="G1792" s="190" t="s">
        <v>1257</v>
      </c>
      <c r="H1792" s="190" t="s">
        <v>824</v>
      </c>
      <c r="I1792" s="190" t="s">
        <v>58</v>
      </c>
      <c r="Q1792" s="190">
        <v>2000</v>
      </c>
      <c r="U1792" s="190" t="s">
        <v>6148</v>
      </c>
      <c r="V1792" s="190" t="s">
        <v>6148</v>
      </c>
      <c r="W1792" s="190" t="s">
        <v>6148</v>
      </c>
    </row>
    <row r="1793" spans="1:23" ht="17.25" customHeight="1" x14ac:dyDescent="0.2">
      <c r="A1793" s="190">
        <v>813473</v>
      </c>
      <c r="B1793" s="190" t="s">
        <v>2412</v>
      </c>
      <c r="C1793" s="190" t="s">
        <v>430</v>
      </c>
      <c r="D1793" s="190" t="s">
        <v>163</v>
      </c>
      <c r="E1793" s="190" t="s">
        <v>142</v>
      </c>
      <c r="F1793" s="193">
        <v>33239</v>
      </c>
      <c r="G1793" s="190" t="s">
        <v>1257</v>
      </c>
      <c r="H1793" s="190" t="s">
        <v>824</v>
      </c>
      <c r="I1793" s="190" t="s">
        <v>58</v>
      </c>
      <c r="Q1793" s="190">
        <v>2000</v>
      </c>
      <c r="U1793" s="190" t="s">
        <v>6148</v>
      </c>
      <c r="V1793" s="190" t="s">
        <v>6148</v>
      </c>
      <c r="W1793" s="190" t="s">
        <v>6148</v>
      </c>
    </row>
    <row r="1794" spans="1:23" ht="17.25" customHeight="1" x14ac:dyDescent="0.2">
      <c r="A1794" s="190">
        <v>811973</v>
      </c>
      <c r="B1794" s="190" t="s">
        <v>1416</v>
      </c>
      <c r="C1794" s="190" t="s">
        <v>63</v>
      </c>
      <c r="D1794" s="190" t="s">
        <v>967</v>
      </c>
      <c r="E1794" s="190" t="s">
        <v>142</v>
      </c>
      <c r="F1794" s="193">
        <v>33239</v>
      </c>
      <c r="G1794" s="190" t="s">
        <v>244</v>
      </c>
      <c r="H1794" s="190" t="s">
        <v>824</v>
      </c>
      <c r="I1794" s="190" t="s">
        <v>58</v>
      </c>
      <c r="Q1794" s="190">
        <v>2000</v>
      </c>
      <c r="U1794" s="190" t="s">
        <v>6148</v>
      </c>
      <c r="V1794" s="190" t="s">
        <v>6148</v>
      </c>
      <c r="W1794" s="190" t="s">
        <v>6148</v>
      </c>
    </row>
    <row r="1795" spans="1:23" ht="17.25" customHeight="1" x14ac:dyDescent="0.2">
      <c r="A1795" s="190">
        <v>813334</v>
      </c>
      <c r="B1795" s="190" t="s">
        <v>2348</v>
      </c>
      <c r="C1795" s="190" t="s">
        <v>1095</v>
      </c>
      <c r="D1795" s="190" t="s">
        <v>334</v>
      </c>
      <c r="E1795" s="190" t="s">
        <v>142</v>
      </c>
      <c r="F1795" s="193">
        <v>33406</v>
      </c>
      <c r="G1795" s="190" t="s">
        <v>1342</v>
      </c>
      <c r="H1795" s="190" t="s">
        <v>824</v>
      </c>
      <c r="I1795" s="190" t="s">
        <v>58</v>
      </c>
      <c r="Q1795" s="190">
        <v>2000</v>
      </c>
      <c r="U1795" s="190" t="s">
        <v>6148</v>
      </c>
      <c r="V1795" s="190" t="s">
        <v>6148</v>
      </c>
      <c r="W1795" s="190" t="s">
        <v>6148</v>
      </c>
    </row>
    <row r="1796" spans="1:23" ht="17.25" customHeight="1" x14ac:dyDescent="0.2">
      <c r="A1796" s="190">
        <v>813038</v>
      </c>
      <c r="B1796" s="190" t="s">
        <v>2142</v>
      </c>
      <c r="C1796" s="190" t="s">
        <v>84</v>
      </c>
      <c r="D1796" s="190" t="s">
        <v>167</v>
      </c>
      <c r="E1796" s="190" t="s">
        <v>142</v>
      </c>
      <c r="F1796" s="193">
        <v>33512</v>
      </c>
      <c r="G1796" s="190" t="s">
        <v>975</v>
      </c>
      <c r="H1796" s="190" t="s">
        <v>824</v>
      </c>
      <c r="I1796" s="190" t="s">
        <v>58</v>
      </c>
      <c r="Q1796" s="190">
        <v>2000</v>
      </c>
      <c r="U1796" s="190" t="s">
        <v>6148</v>
      </c>
      <c r="V1796" s="190" t="s">
        <v>6148</v>
      </c>
      <c r="W1796" s="190" t="s">
        <v>6148</v>
      </c>
    </row>
    <row r="1797" spans="1:23" ht="17.25" customHeight="1" x14ac:dyDescent="0.2">
      <c r="A1797" s="190">
        <v>812723</v>
      </c>
      <c r="B1797" s="190" t="s">
        <v>1915</v>
      </c>
      <c r="C1797" s="190" t="s">
        <v>422</v>
      </c>
      <c r="D1797" s="190" t="s">
        <v>491</v>
      </c>
      <c r="E1797" s="190" t="s">
        <v>142</v>
      </c>
      <c r="F1797" s="193">
        <v>33574</v>
      </c>
      <c r="G1797" s="190" t="s">
        <v>3477</v>
      </c>
      <c r="H1797" s="190" t="s">
        <v>824</v>
      </c>
      <c r="I1797" s="190" t="s">
        <v>58</v>
      </c>
      <c r="Q1797" s="190">
        <v>2000</v>
      </c>
      <c r="U1797" s="190" t="s">
        <v>6148</v>
      </c>
      <c r="V1797" s="190" t="s">
        <v>6148</v>
      </c>
      <c r="W1797" s="190" t="s">
        <v>6148</v>
      </c>
    </row>
    <row r="1798" spans="1:23" ht="17.25" customHeight="1" x14ac:dyDescent="0.2">
      <c r="A1798" s="190">
        <v>813250</v>
      </c>
      <c r="B1798" s="190" t="s">
        <v>2284</v>
      </c>
      <c r="C1798" s="190" t="s">
        <v>104</v>
      </c>
      <c r="D1798" s="190" t="s">
        <v>165</v>
      </c>
      <c r="E1798" s="190" t="s">
        <v>142</v>
      </c>
      <c r="F1798" s="193">
        <v>33604</v>
      </c>
      <c r="G1798" s="190" t="s">
        <v>831</v>
      </c>
      <c r="H1798" s="190" t="s">
        <v>824</v>
      </c>
      <c r="I1798" s="190" t="s">
        <v>58</v>
      </c>
      <c r="Q1798" s="190">
        <v>2000</v>
      </c>
      <c r="U1798" s="190" t="s">
        <v>6148</v>
      </c>
      <c r="V1798" s="190" t="s">
        <v>6148</v>
      </c>
      <c r="W1798" s="190" t="s">
        <v>6148</v>
      </c>
    </row>
    <row r="1799" spans="1:23" ht="17.25" customHeight="1" x14ac:dyDescent="0.2">
      <c r="A1799" s="190">
        <v>812527</v>
      </c>
      <c r="B1799" s="190" t="s">
        <v>1780</v>
      </c>
      <c r="C1799" s="190" t="s">
        <v>104</v>
      </c>
      <c r="D1799" s="190" t="s">
        <v>3405</v>
      </c>
      <c r="E1799" s="190" t="s">
        <v>142</v>
      </c>
      <c r="F1799" s="193">
        <v>33604</v>
      </c>
      <c r="G1799" s="190" t="s">
        <v>1048</v>
      </c>
      <c r="H1799" s="190" t="s">
        <v>824</v>
      </c>
      <c r="I1799" s="190" t="s">
        <v>58</v>
      </c>
      <c r="Q1799" s="190">
        <v>2000</v>
      </c>
      <c r="U1799" s="190" t="s">
        <v>6148</v>
      </c>
      <c r="V1799" s="190" t="s">
        <v>6148</v>
      </c>
      <c r="W1799" s="190" t="s">
        <v>6148</v>
      </c>
    </row>
    <row r="1800" spans="1:23" ht="17.25" customHeight="1" x14ac:dyDescent="0.2">
      <c r="A1800" s="190">
        <v>812860</v>
      </c>
      <c r="B1800" s="190" t="s">
        <v>2014</v>
      </c>
      <c r="C1800" s="190" t="s">
        <v>106</v>
      </c>
      <c r="D1800" s="190" t="s">
        <v>396</v>
      </c>
      <c r="E1800" s="190" t="s">
        <v>142</v>
      </c>
      <c r="F1800" s="193">
        <v>33621</v>
      </c>
      <c r="G1800" s="190" t="s">
        <v>3535</v>
      </c>
      <c r="H1800" s="190" t="s">
        <v>824</v>
      </c>
      <c r="I1800" s="190" t="s">
        <v>58</v>
      </c>
      <c r="Q1800" s="190">
        <v>2000</v>
      </c>
      <c r="U1800" s="190" t="s">
        <v>6148</v>
      </c>
      <c r="V1800" s="190" t="s">
        <v>6148</v>
      </c>
      <c r="W1800" s="190" t="s">
        <v>6148</v>
      </c>
    </row>
    <row r="1801" spans="1:23" ht="17.25" customHeight="1" x14ac:dyDescent="0.2">
      <c r="A1801" s="190">
        <v>812999</v>
      </c>
      <c r="B1801" s="190" t="s">
        <v>2117</v>
      </c>
      <c r="C1801" s="190" t="s">
        <v>3583</v>
      </c>
      <c r="D1801" s="190" t="s">
        <v>205</v>
      </c>
      <c r="E1801" s="190" t="s">
        <v>142</v>
      </c>
      <c r="F1801" s="193">
        <v>33659</v>
      </c>
      <c r="G1801" s="190" t="s">
        <v>244</v>
      </c>
      <c r="H1801" s="190" t="s">
        <v>824</v>
      </c>
      <c r="I1801" s="190" t="s">
        <v>58</v>
      </c>
      <c r="Q1801" s="190">
        <v>2000</v>
      </c>
      <c r="U1801" s="190" t="s">
        <v>6148</v>
      </c>
      <c r="V1801" s="190" t="s">
        <v>6148</v>
      </c>
      <c r="W1801" s="190" t="s">
        <v>6148</v>
      </c>
    </row>
    <row r="1802" spans="1:23" ht="17.25" customHeight="1" x14ac:dyDescent="0.2">
      <c r="A1802" s="190">
        <v>812771</v>
      </c>
      <c r="B1802" s="190" t="s">
        <v>1952</v>
      </c>
      <c r="C1802" s="190" t="s">
        <v>63</v>
      </c>
      <c r="D1802" s="190" t="s">
        <v>305</v>
      </c>
      <c r="E1802" s="190" t="s">
        <v>142</v>
      </c>
      <c r="F1802" s="193">
        <v>33695</v>
      </c>
      <c r="G1802" s="190" t="s">
        <v>977</v>
      </c>
      <c r="H1802" s="190" t="s">
        <v>824</v>
      </c>
      <c r="I1802" s="190" t="s">
        <v>58</v>
      </c>
      <c r="Q1802" s="190">
        <v>2000</v>
      </c>
      <c r="U1802" s="190" t="s">
        <v>6148</v>
      </c>
      <c r="V1802" s="190" t="s">
        <v>6148</v>
      </c>
      <c r="W1802" s="190" t="s">
        <v>6148</v>
      </c>
    </row>
    <row r="1803" spans="1:23" ht="17.25" customHeight="1" x14ac:dyDescent="0.2">
      <c r="A1803" s="190">
        <v>812641</v>
      </c>
      <c r="B1803" s="190" t="s">
        <v>1853</v>
      </c>
      <c r="C1803" s="190" t="s">
        <v>444</v>
      </c>
      <c r="D1803" s="190" t="s">
        <v>217</v>
      </c>
      <c r="E1803" s="190" t="s">
        <v>142</v>
      </c>
      <c r="F1803" s="193">
        <v>33702</v>
      </c>
      <c r="G1803" s="190" t="s">
        <v>244</v>
      </c>
      <c r="H1803" s="190" t="s">
        <v>824</v>
      </c>
      <c r="I1803" s="190" t="s">
        <v>58</v>
      </c>
      <c r="Q1803" s="190">
        <v>2000</v>
      </c>
      <c r="U1803" s="190" t="s">
        <v>6148</v>
      </c>
      <c r="V1803" s="190" t="s">
        <v>6148</v>
      </c>
      <c r="W1803" s="190" t="s">
        <v>6148</v>
      </c>
    </row>
    <row r="1804" spans="1:23" ht="17.25" customHeight="1" x14ac:dyDescent="0.2">
      <c r="A1804" s="190">
        <v>813030</v>
      </c>
      <c r="B1804" s="190" t="s">
        <v>1182</v>
      </c>
      <c r="C1804" s="190" t="s">
        <v>79</v>
      </c>
      <c r="D1804" s="190" t="s">
        <v>196</v>
      </c>
      <c r="E1804" s="190" t="s">
        <v>142</v>
      </c>
      <c r="F1804" s="193">
        <v>33834</v>
      </c>
      <c r="H1804" s="190" t="s">
        <v>824</v>
      </c>
      <c r="I1804" s="190" t="s">
        <v>58</v>
      </c>
      <c r="Q1804" s="190">
        <v>2000</v>
      </c>
      <c r="U1804" s="190" t="s">
        <v>6148</v>
      </c>
      <c r="V1804" s="190" t="s">
        <v>6148</v>
      </c>
      <c r="W1804" s="190" t="s">
        <v>6148</v>
      </c>
    </row>
    <row r="1805" spans="1:23" ht="17.25" customHeight="1" x14ac:dyDescent="0.2">
      <c r="A1805" s="190">
        <v>812990</v>
      </c>
      <c r="B1805" s="190" t="s">
        <v>960</v>
      </c>
      <c r="C1805" s="190" t="s">
        <v>310</v>
      </c>
      <c r="D1805" s="190" t="s">
        <v>546</v>
      </c>
      <c r="E1805" s="190" t="s">
        <v>142</v>
      </c>
      <c r="F1805" s="193">
        <v>33871</v>
      </c>
      <c r="G1805" s="190" t="s">
        <v>244</v>
      </c>
      <c r="H1805" s="190" t="s">
        <v>824</v>
      </c>
      <c r="I1805" s="190" t="s">
        <v>58</v>
      </c>
      <c r="Q1805" s="190">
        <v>2000</v>
      </c>
      <c r="U1805" s="190" t="s">
        <v>6148</v>
      </c>
      <c r="V1805" s="190" t="s">
        <v>6148</v>
      </c>
      <c r="W1805" s="190" t="s">
        <v>6148</v>
      </c>
    </row>
    <row r="1806" spans="1:23" ht="17.25" customHeight="1" x14ac:dyDescent="0.2">
      <c r="A1806" s="190">
        <v>812595</v>
      </c>
      <c r="B1806" s="190" t="s">
        <v>1822</v>
      </c>
      <c r="C1806" s="190" t="s">
        <v>92</v>
      </c>
      <c r="D1806" s="190" t="s">
        <v>3263</v>
      </c>
      <c r="E1806" s="190" t="s">
        <v>142</v>
      </c>
      <c r="F1806" s="193">
        <v>33940</v>
      </c>
      <c r="G1806" s="190" t="s">
        <v>254</v>
      </c>
      <c r="H1806" s="190" t="s">
        <v>824</v>
      </c>
      <c r="I1806" s="190" t="s">
        <v>58</v>
      </c>
      <c r="Q1806" s="190">
        <v>2000</v>
      </c>
      <c r="U1806" s="190" t="s">
        <v>6148</v>
      </c>
      <c r="V1806" s="190" t="s">
        <v>6148</v>
      </c>
      <c r="W1806" s="190" t="s">
        <v>6148</v>
      </c>
    </row>
    <row r="1807" spans="1:23" ht="17.25" customHeight="1" x14ac:dyDescent="0.2">
      <c r="A1807" s="190">
        <v>800358</v>
      </c>
      <c r="B1807" s="190" t="s">
        <v>4141</v>
      </c>
      <c r="C1807" s="190" t="s">
        <v>356</v>
      </c>
      <c r="D1807" s="190" t="s">
        <v>216</v>
      </c>
      <c r="E1807" s="190" t="s">
        <v>142</v>
      </c>
      <c r="F1807" s="193">
        <v>33964</v>
      </c>
      <c r="G1807" s="190" t="s">
        <v>244</v>
      </c>
      <c r="H1807" s="190" t="s">
        <v>824</v>
      </c>
      <c r="I1807" s="190" t="s">
        <v>58</v>
      </c>
      <c r="Q1807" s="190">
        <v>2000</v>
      </c>
      <c r="U1807" s="190" t="s">
        <v>6148</v>
      </c>
      <c r="V1807" s="190" t="s">
        <v>6148</v>
      </c>
      <c r="W1807" s="190" t="s">
        <v>6148</v>
      </c>
    </row>
    <row r="1808" spans="1:23" ht="17.25" customHeight="1" x14ac:dyDescent="0.2">
      <c r="A1808" s="190">
        <v>812334</v>
      </c>
      <c r="B1808" s="190" t="s">
        <v>1659</v>
      </c>
      <c r="C1808" s="190" t="s">
        <v>59</v>
      </c>
      <c r="D1808" s="190" t="s">
        <v>165</v>
      </c>
      <c r="E1808" s="190" t="s">
        <v>142</v>
      </c>
      <c r="F1808" s="193">
        <v>33970</v>
      </c>
      <c r="G1808" s="190" t="s">
        <v>252</v>
      </c>
      <c r="H1808" s="190" t="s">
        <v>824</v>
      </c>
      <c r="I1808" s="190" t="s">
        <v>58</v>
      </c>
      <c r="Q1808" s="190">
        <v>2000</v>
      </c>
      <c r="U1808" s="190" t="s">
        <v>6148</v>
      </c>
      <c r="V1808" s="190" t="s">
        <v>6148</v>
      </c>
      <c r="W1808" s="190" t="s">
        <v>6148</v>
      </c>
    </row>
    <row r="1809" spans="1:23" ht="17.25" customHeight="1" x14ac:dyDescent="0.2">
      <c r="A1809" s="190">
        <v>811983</v>
      </c>
      <c r="B1809" s="190" t="s">
        <v>1423</v>
      </c>
      <c r="C1809" s="190" t="s">
        <v>66</v>
      </c>
      <c r="D1809" s="190" t="s">
        <v>196</v>
      </c>
      <c r="E1809" s="190" t="s">
        <v>142</v>
      </c>
      <c r="F1809" s="193">
        <v>33970</v>
      </c>
      <c r="G1809" s="190" t="s">
        <v>3206</v>
      </c>
      <c r="H1809" s="190" t="s">
        <v>824</v>
      </c>
      <c r="I1809" s="190" t="s">
        <v>58</v>
      </c>
      <c r="Q1809" s="190">
        <v>2000</v>
      </c>
      <c r="U1809" s="190" t="s">
        <v>6148</v>
      </c>
      <c r="V1809" s="190" t="s">
        <v>6148</v>
      </c>
      <c r="W1809" s="190" t="s">
        <v>6148</v>
      </c>
    </row>
    <row r="1810" spans="1:23" ht="17.25" customHeight="1" x14ac:dyDescent="0.2">
      <c r="A1810" s="190">
        <v>813094</v>
      </c>
      <c r="B1810" s="190" t="s">
        <v>2180</v>
      </c>
      <c r="C1810" s="190" t="s">
        <v>369</v>
      </c>
      <c r="D1810" s="190" t="s">
        <v>1161</v>
      </c>
      <c r="E1810" s="190" t="s">
        <v>142</v>
      </c>
      <c r="F1810" s="193">
        <v>33970</v>
      </c>
      <c r="G1810" s="190" t="s">
        <v>244</v>
      </c>
      <c r="H1810" s="190" t="s">
        <v>824</v>
      </c>
      <c r="I1810" s="190" t="s">
        <v>58</v>
      </c>
      <c r="Q1810" s="190">
        <v>2000</v>
      </c>
      <c r="U1810" s="190" t="s">
        <v>6148</v>
      </c>
      <c r="V1810" s="190" t="s">
        <v>6148</v>
      </c>
      <c r="W1810" s="190" t="s">
        <v>6148</v>
      </c>
    </row>
    <row r="1811" spans="1:23" ht="17.25" customHeight="1" x14ac:dyDescent="0.2">
      <c r="A1811" s="190">
        <v>813032</v>
      </c>
      <c r="B1811" s="190" t="s">
        <v>2136</v>
      </c>
      <c r="C1811" s="190" t="s">
        <v>97</v>
      </c>
      <c r="D1811" s="190" t="s">
        <v>173</v>
      </c>
      <c r="E1811" s="190" t="s">
        <v>142</v>
      </c>
      <c r="F1811" s="193">
        <v>34022</v>
      </c>
      <c r="G1811" s="190" t="s">
        <v>244</v>
      </c>
      <c r="H1811" s="190" t="s">
        <v>824</v>
      </c>
      <c r="I1811" s="190" t="s">
        <v>58</v>
      </c>
      <c r="Q1811" s="190">
        <v>2000</v>
      </c>
      <c r="U1811" s="190" t="s">
        <v>6148</v>
      </c>
      <c r="V1811" s="190" t="s">
        <v>6148</v>
      </c>
      <c r="W1811" s="190" t="s">
        <v>6148</v>
      </c>
    </row>
    <row r="1812" spans="1:23" ht="17.25" customHeight="1" x14ac:dyDescent="0.2">
      <c r="A1812" s="190">
        <v>813381</v>
      </c>
      <c r="B1812" s="190" t="s">
        <v>2379</v>
      </c>
      <c r="C1812" s="190" t="s">
        <v>98</v>
      </c>
      <c r="D1812" s="190" t="s">
        <v>462</v>
      </c>
      <c r="E1812" s="190" t="s">
        <v>142</v>
      </c>
      <c r="F1812" s="193">
        <v>34149</v>
      </c>
      <c r="G1812" s="190" t="s">
        <v>244</v>
      </c>
      <c r="H1812" s="190" t="s">
        <v>824</v>
      </c>
      <c r="I1812" s="190" t="s">
        <v>58</v>
      </c>
      <c r="Q1812" s="190">
        <v>2000</v>
      </c>
      <c r="U1812" s="190" t="s">
        <v>6148</v>
      </c>
      <c r="V1812" s="190" t="s">
        <v>6148</v>
      </c>
      <c r="W1812" s="190" t="s">
        <v>6148</v>
      </c>
    </row>
    <row r="1813" spans="1:23" ht="17.25" customHeight="1" x14ac:dyDescent="0.2">
      <c r="A1813" s="190">
        <v>812656</v>
      </c>
      <c r="B1813" s="190" t="s">
        <v>1866</v>
      </c>
      <c r="C1813" s="190" t="s">
        <v>3340</v>
      </c>
      <c r="D1813" s="190" t="s">
        <v>3447</v>
      </c>
      <c r="E1813" s="190" t="s">
        <v>142</v>
      </c>
      <c r="F1813" s="193">
        <v>34182</v>
      </c>
      <c r="G1813" s="190" t="s">
        <v>3448</v>
      </c>
      <c r="H1813" s="190" t="s">
        <v>824</v>
      </c>
      <c r="I1813" s="190" t="s">
        <v>58</v>
      </c>
      <c r="Q1813" s="190">
        <v>2000</v>
      </c>
      <c r="U1813" s="190" t="s">
        <v>6148</v>
      </c>
      <c r="V1813" s="190" t="s">
        <v>6148</v>
      </c>
      <c r="W1813" s="190" t="s">
        <v>6148</v>
      </c>
    </row>
    <row r="1814" spans="1:23" ht="17.25" customHeight="1" x14ac:dyDescent="0.2">
      <c r="A1814" s="190">
        <v>813178</v>
      </c>
      <c r="B1814" s="190" t="s">
        <v>2238</v>
      </c>
      <c r="C1814" s="190" t="s">
        <v>333</v>
      </c>
      <c r="D1814" s="190" t="s">
        <v>165</v>
      </c>
      <c r="E1814" s="190" t="s">
        <v>142</v>
      </c>
      <c r="F1814" s="193">
        <v>34258</v>
      </c>
      <c r="G1814" s="190" t="s">
        <v>253</v>
      </c>
      <c r="H1814" s="190" t="s">
        <v>824</v>
      </c>
      <c r="I1814" s="190" t="s">
        <v>58</v>
      </c>
      <c r="Q1814" s="190">
        <v>2000</v>
      </c>
      <c r="U1814" s="190" t="s">
        <v>6148</v>
      </c>
      <c r="V1814" s="190" t="s">
        <v>6148</v>
      </c>
      <c r="W1814" s="190" t="s">
        <v>6148</v>
      </c>
    </row>
    <row r="1815" spans="1:23" ht="17.25" customHeight="1" x14ac:dyDescent="0.2">
      <c r="A1815" s="190">
        <v>812941</v>
      </c>
      <c r="B1815" s="190" t="s">
        <v>2078</v>
      </c>
      <c r="C1815" s="190" t="s">
        <v>3565</v>
      </c>
      <c r="D1815" s="190" t="s">
        <v>581</v>
      </c>
      <c r="E1815" s="190" t="s">
        <v>142</v>
      </c>
      <c r="F1815" s="193">
        <v>34261</v>
      </c>
      <c r="G1815" s="190" t="s">
        <v>831</v>
      </c>
      <c r="H1815" s="190" t="s">
        <v>824</v>
      </c>
      <c r="I1815" s="190" t="s">
        <v>58</v>
      </c>
      <c r="Q1815" s="190">
        <v>2000</v>
      </c>
      <c r="U1815" s="190" t="s">
        <v>6148</v>
      </c>
      <c r="V1815" s="190" t="s">
        <v>6148</v>
      </c>
      <c r="W1815" s="190" t="s">
        <v>6148</v>
      </c>
    </row>
    <row r="1816" spans="1:23" ht="17.25" customHeight="1" x14ac:dyDescent="0.2">
      <c r="A1816" s="190">
        <v>812958</v>
      </c>
      <c r="B1816" s="190" t="s">
        <v>2089</v>
      </c>
      <c r="C1816" s="190" t="s">
        <v>68</v>
      </c>
      <c r="D1816" s="190" t="s">
        <v>190</v>
      </c>
      <c r="E1816" s="190" t="s">
        <v>142</v>
      </c>
      <c r="F1816" s="193">
        <v>34304</v>
      </c>
      <c r="G1816" s="190" t="s">
        <v>3570</v>
      </c>
      <c r="H1816" s="190" t="s">
        <v>824</v>
      </c>
      <c r="I1816" s="190" t="s">
        <v>58</v>
      </c>
      <c r="Q1816" s="190">
        <v>2000</v>
      </c>
      <c r="U1816" s="190" t="s">
        <v>6148</v>
      </c>
      <c r="V1816" s="190" t="s">
        <v>6148</v>
      </c>
      <c r="W1816" s="190" t="s">
        <v>6148</v>
      </c>
    </row>
    <row r="1817" spans="1:23" ht="17.25" customHeight="1" x14ac:dyDescent="0.2">
      <c r="A1817" s="190">
        <v>812244</v>
      </c>
      <c r="B1817" s="190" t="s">
        <v>1601</v>
      </c>
      <c r="C1817" s="190" t="s">
        <v>527</v>
      </c>
      <c r="D1817" s="190" t="s">
        <v>167</v>
      </c>
      <c r="E1817" s="190" t="s">
        <v>142</v>
      </c>
      <c r="F1817" s="193">
        <v>34333</v>
      </c>
      <c r="G1817" s="190" t="s">
        <v>244</v>
      </c>
      <c r="H1817" s="190" t="s">
        <v>824</v>
      </c>
      <c r="I1817" s="190" t="s">
        <v>58</v>
      </c>
      <c r="Q1817" s="190">
        <v>2000</v>
      </c>
      <c r="U1817" s="190" t="s">
        <v>6148</v>
      </c>
      <c r="V1817" s="190" t="s">
        <v>6148</v>
      </c>
      <c r="W1817" s="190" t="s">
        <v>6148</v>
      </c>
    </row>
    <row r="1818" spans="1:23" ht="17.25" customHeight="1" x14ac:dyDescent="0.2">
      <c r="A1818" s="190">
        <v>813436</v>
      </c>
      <c r="B1818" s="190" t="s">
        <v>2387</v>
      </c>
      <c r="C1818" s="190" t="s">
        <v>83</v>
      </c>
      <c r="D1818" s="190" t="s">
        <v>185</v>
      </c>
      <c r="E1818" s="190" t="s">
        <v>142</v>
      </c>
      <c r="F1818" s="193">
        <v>34335</v>
      </c>
      <c r="H1818" s="190" t="s">
        <v>824</v>
      </c>
      <c r="I1818" s="190" t="s">
        <v>58</v>
      </c>
      <c r="Q1818" s="190">
        <v>2000</v>
      </c>
      <c r="U1818" s="190" t="s">
        <v>6148</v>
      </c>
      <c r="V1818" s="190" t="s">
        <v>6148</v>
      </c>
      <c r="W1818" s="190" t="s">
        <v>6148</v>
      </c>
    </row>
    <row r="1819" spans="1:23" ht="17.25" customHeight="1" x14ac:dyDescent="0.2">
      <c r="A1819" s="190">
        <v>812745</v>
      </c>
      <c r="B1819" s="190" t="s">
        <v>1931</v>
      </c>
      <c r="C1819" s="190" t="s">
        <v>61</v>
      </c>
      <c r="D1819" s="190" t="s">
        <v>3489</v>
      </c>
      <c r="E1819" s="190" t="s">
        <v>142</v>
      </c>
      <c r="F1819" s="193">
        <v>34349</v>
      </c>
      <c r="G1819" s="190" t="s">
        <v>3490</v>
      </c>
      <c r="H1819" s="190" t="s">
        <v>824</v>
      </c>
      <c r="I1819" s="190" t="s">
        <v>58</v>
      </c>
      <c r="Q1819" s="190">
        <v>2000</v>
      </c>
      <c r="U1819" s="190" t="s">
        <v>6148</v>
      </c>
      <c r="V1819" s="190" t="s">
        <v>6148</v>
      </c>
      <c r="W1819" s="190" t="s">
        <v>6148</v>
      </c>
    </row>
    <row r="1820" spans="1:23" ht="17.25" customHeight="1" x14ac:dyDescent="0.2">
      <c r="A1820" s="190">
        <v>812008</v>
      </c>
      <c r="B1820" s="190" t="s">
        <v>1438</v>
      </c>
      <c r="C1820" s="190" t="s">
        <v>467</v>
      </c>
      <c r="D1820" s="190" t="s">
        <v>165</v>
      </c>
      <c r="E1820" s="190" t="s">
        <v>142</v>
      </c>
      <c r="F1820" s="193">
        <v>34356</v>
      </c>
      <c r="G1820" s="190" t="s">
        <v>244</v>
      </c>
      <c r="H1820" s="190" t="s">
        <v>824</v>
      </c>
      <c r="I1820" s="190" t="s">
        <v>58</v>
      </c>
      <c r="Q1820" s="190">
        <v>2000</v>
      </c>
      <c r="U1820" s="190" t="s">
        <v>6148</v>
      </c>
      <c r="V1820" s="190" t="s">
        <v>6148</v>
      </c>
      <c r="W1820" s="190" t="s">
        <v>6148</v>
      </c>
    </row>
    <row r="1821" spans="1:23" ht="17.25" customHeight="1" x14ac:dyDescent="0.2">
      <c r="A1821" s="190">
        <v>812010</v>
      </c>
      <c r="B1821" s="190" t="s">
        <v>1440</v>
      </c>
      <c r="C1821" s="190" t="s">
        <v>970</v>
      </c>
      <c r="D1821" s="190" t="s">
        <v>160</v>
      </c>
      <c r="E1821" s="190" t="s">
        <v>142</v>
      </c>
      <c r="F1821" s="193">
        <v>34427</v>
      </c>
      <c r="G1821" s="190" t="s">
        <v>246</v>
      </c>
      <c r="H1821" s="190" t="s">
        <v>824</v>
      </c>
      <c r="I1821" s="190" t="s">
        <v>58</v>
      </c>
      <c r="Q1821" s="190">
        <v>2000</v>
      </c>
      <c r="U1821" s="190" t="s">
        <v>6148</v>
      </c>
      <c r="V1821" s="190" t="s">
        <v>6148</v>
      </c>
      <c r="W1821" s="190" t="s">
        <v>6148</v>
      </c>
    </row>
    <row r="1822" spans="1:23" ht="17.25" customHeight="1" x14ac:dyDescent="0.2">
      <c r="A1822" s="190">
        <v>813046</v>
      </c>
      <c r="B1822" s="190" t="s">
        <v>2147</v>
      </c>
      <c r="C1822" s="190" t="s">
        <v>3592</v>
      </c>
      <c r="D1822" s="190" t="s">
        <v>415</v>
      </c>
      <c r="E1822" s="190" t="s">
        <v>142</v>
      </c>
      <c r="F1822" s="193">
        <v>34459</v>
      </c>
      <c r="G1822" s="190" t="s">
        <v>1072</v>
      </c>
      <c r="H1822" s="190" t="s">
        <v>824</v>
      </c>
      <c r="I1822" s="190" t="s">
        <v>58</v>
      </c>
      <c r="Q1822" s="190">
        <v>2000</v>
      </c>
      <c r="U1822" s="190" t="s">
        <v>6148</v>
      </c>
      <c r="V1822" s="190" t="s">
        <v>6148</v>
      </c>
      <c r="W1822" s="190" t="s">
        <v>6148</v>
      </c>
    </row>
    <row r="1823" spans="1:23" ht="17.25" customHeight="1" x14ac:dyDescent="0.2">
      <c r="A1823" s="190">
        <v>812254</v>
      </c>
      <c r="B1823" s="190" t="s">
        <v>1607</v>
      </c>
      <c r="C1823" s="190" t="s">
        <v>750</v>
      </c>
      <c r="D1823" s="190" t="s">
        <v>203</v>
      </c>
      <c r="E1823" s="190" t="s">
        <v>142</v>
      </c>
      <c r="F1823" s="193">
        <v>34523</v>
      </c>
      <c r="G1823" s="190" t="s">
        <v>251</v>
      </c>
      <c r="H1823" s="190" t="s">
        <v>824</v>
      </c>
      <c r="I1823" s="190" t="s">
        <v>58</v>
      </c>
      <c r="Q1823" s="190">
        <v>2000</v>
      </c>
      <c r="U1823" s="190" t="s">
        <v>6148</v>
      </c>
      <c r="V1823" s="190" t="s">
        <v>6148</v>
      </c>
      <c r="W1823" s="190" t="s">
        <v>6148</v>
      </c>
    </row>
    <row r="1824" spans="1:23" ht="17.25" customHeight="1" x14ac:dyDescent="0.2">
      <c r="A1824" s="190">
        <v>813369</v>
      </c>
      <c r="B1824" s="190" t="s">
        <v>2371</v>
      </c>
      <c r="C1824" s="190" t="s">
        <v>113</v>
      </c>
      <c r="D1824" s="190" t="s">
        <v>389</v>
      </c>
      <c r="E1824" s="190" t="s">
        <v>142</v>
      </c>
      <c r="F1824" s="193">
        <v>34533</v>
      </c>
      <c r="G1824" s="190" t="s">
        <v>244</v>
      </c>
      <c r="H1824" s="190" t="s">
        <v>824</v>
      </c>
      <c r="I1824" s="190" t="s">
        <v>58</v>
      </c>
      <c r="Q1824" s="190">
        <v>2000</v>
      </c>
      <c r="U1824" s="190" t="s">
        <v>6148</v>
      </c>
      <c r="V1824" s="190" t="s">
        <v>6148</v>
      </c>
      <c r="W1824" s="190" t="s">
        <v>6148</v>
      </c>
    </row>
    <row r="1825" spans="1:23" ht="17.25" customHeight="1" x14ac:dyDescent="0.2">
      <c r="A1825" s="190">
        <v>813068</v>
      </c>
      <c r="B1825" s="190" t="s">
        <v>2161</v>
      </c>
      <c r="C1825" s="190" t="s">
        <v>75</v>
      </c>
      <c r="D1825" s="190" t="s">
        <v>175</v>
      </c>
      <c r="E1825" s="190" t="s">
        <v>142</v>
      </c>
      <c r="F1825" s="193">
        <v>34575</v>
      </c>
      <c r="G1825" s="190" t="s">
        <v>244</v>
      </c>
      <c r="H1825" s="190" t="s">
        <v>824</v>
      </c>
      <c r="I1825" s="190" t="s">
        <v>58</v>
      </c>
      <c r="Q1825" s="190">
        <v>2000</v>
      </c>
      <c r="U1825" s="190" t="s">
        <v>6148</v>
      </c>
      <c r="V1825" s="190" t="s">
        <v>6148</v>
      </c>
      <c r="W1825" s="190" t="s">
        <v>6148</v>
      </c>
    </row>
    <row r="1826" spans="1:23" ht="17.25" customHeight="1" x14ac:dyDescent="0.2">
      <c r="A1826" s="190">
        <v>812119</v>
      </c>
      <c r="B1826" s="190" t="s">
        <v>1514</v>
      </c>
      <c r="C1826" s="190" t="s">
        <v>63</v>
      </c>
      <c r="D1826" s="190" t="s">
        <v>470</v>
      </c>
      <c r="E1826" s="190" t="s">
        <v>142</v>
      </c>
      <c r="F1826" s="193">
        <v>34597</v>
      </c>
      <c r="G1826" s="190" t="s">
        <v>244</v>
      </c>
      <c r="H1826" s="190" t="s">
        <v>824</v>
      </c>
      <c r="I1826" s="190" t="s">
        <v>58</v>
      </c>
      <c r="Q1826" s="190">
        <v>2000</v>
      </c>
      <c r="U1826" s="190" t="s">
        <v>6148</v>
      </c>
      <c r="V1826" s="190" t="s">
        <v>6148</v>
      </c>
      <c r="W1826" s="190" t="s">
        <v>6148</v>
      </c>
    </row>
    <row r="1827" spans="1:23" ht="17.25" customHeight="1" x14ac:dyDescent="0.2">
      <c r="A1827" s="190">
        <v>812889</v>
      </c>
      <c r="B1827" s="190" t="s">
        <v>2033</v>
      </c>
      <c r="C1827" s="190" t="s">
        <v>3548</v>
      </c>
      <c r="D1827" s="190" t="s">
        <v>3549</v>
      </c>
      <c r="E1827" s="190" t="s">
        <v>142</v>
      </c>
      <c r="F1827" s="193">
        <v>34603</v>
      </c>
      <c r="G1827" s="190" t="s">
        <v>1074</v>
      </c>
      <c r="H1827" s="190" t="s">
        <v>824</v>
      </c>
      <c r="I1827" s="190" t="s">
        <v>58</v>
      </c>
      <c r="Q1827" s="190">
        <v>2000</v>
      </c>
      <c r="U1827" s="190" t="s">
        <v>6148</v>
      </c>
      <c r="V1827" s="190" t="s">
        <v>6148</v>
      </c>
      <c r="W1827" s="190" t="s">
        <v>6148</v>
      </c>
    </row>
    <row r="1828" spans="1:23" ht="17.25" customHeight="1" x14ac:dyDescent="0.2">
      <c r="A1828" s="190">
        <v>812316</v>
      </c>
      <c r="B1828" s="190" t="s">
        <v>1647</v>
      </c>
      <c r="C1828" s="190" t="s">
        <v>103</v>
      </c>
      <c r="D1828" s="190" t="s">
        <v>216</v>
      </c>
      <c r="E1828" s="190" t="s">
        <v>142</v>
      </c>
      <c r="F1828" s="193">
        <v>34648</v>
      </c>
      <c r="G1828" s="190" t="s">
        <v>244</v>
      </c>
      <c r="H1828" s="190" t="s">
        <v>825</v>
      </c>
      <c r="I1828" s="190" t="s">
        <v>58</v>
      </c>
      <c r="Q1828" s="190">
        <v>2000</v>
      </c>
      <c r="U1828" s="190" t="s">
        <v>6148</v>
      </c>
      <c r="V1828" s="190" t="s">
        <v>6148</v>
      </c>
      <c r="W1828" s="190" t="s">
        <v>6148</v>
      </c>
    </row>
    <row r="1829" spans="1:23" ht="17.25" customHeight="1" x14ac:dyDescent="0.2">
      <c r="A1829" s="190">
        <v>812181</v>
      </c>
      <c r="B1829" s="190" t="s">
        <v>1558</v>
      </c>
      <c r="C1829" s="190" t="s">
        <v>877</v>
      </c>
      <c r="D1829" s="190" t="s">
        <v>3281</v>
      </c>
      <c r="E1829" s="190" t="s">
        <v>142</v>
      </c>
      <c r="F1829" s="193">
        <v>34656</v>
      </c>
      <c r="G1829" s="190" t="s">
        <v>831</v>
      </c>
      <c r="H1829" s="190" t="s">
        <v>824</v>
      </c>
      <c r="I1829" s="190" t="s">
        <v>58</v>
      </c>
      <c r="Q1829" s="190">
        <v>2000</v>
      </c>
      <c r="U1829" s="190" t="s">
        <v>6148</v>
      </c>
      <c r="V1829" s="190" t="s">
        <v>6148</v>
      </c>
      <c r="W1829" s="190" t="s">
        <v>6148</v>
      </c>
    </row>
    <row r="1830" spans="1:23" ht="17.25" customHeight="1" x14ac:dyDescent="0.2">
      <c r="A1830" s="190">
        <v>812808</v>
      </c>
      <c r="B1830" s="190" t="s">
        <v>1978</v>
      </c>
      <c r="C1830" s="190" t="s">
        <v>3509</v>
      </c>
      <c r="D1830" s="190" t="s">
        <v>331</v>
      </c>
      <c r="E1830" s="190" t="s">
        <v>142</v>
      </c>
      <c r="F1830" s="193">
        <v>34700</v>
      </c>
      <c r="G1830" s="190" t="s">
        <v>956</v>
      </c>
      <c r="H1830" s="190" t="s">
        <v>824</v>
      </c>
      <c r="I1830" s="190" t="s">
        <v>58</v>
      </c>
      <c r="Q1830" s="190">
        <v>2000</v>
      </c>
      <c r="U1830" s="190" t="s">
        <v>6148</v>
      </c>
      <c r="V1830" s="190" t="s">
        <v>6148</v>
      </c>
      <c r="W1830" s="190" t="s">
        <v>6148</v>
      </c>
    </row>
    <row r="1831" spans="1:23" ht="17.25" customHeight="1" x14ac:dyDescent="0.2">
      <c r="A1831" s="190">
        <v>813095</v>
      </c>
      <c r="B1831" s="190" t="s">
        <v>2181</v>
      </c>
      <c r="C1831" s="190" t="s">
        <v>523</v>
      </c>
      <c r="D1831" s="190" t="s">
        <v>440</v>
      </c>
      <c r="E1831" s="190" t="s">
        <v>142</v>
      </c>
      <c r="F1831" s="193">
        <v>34700</v>
      </c>
      <c r="G1831" s="190" t="s">
        <v>3608</v>
      </c>
      <c r="H1831" s="190" t="s">
        <v>824</v>
      </c>
      <c r="I1831" s="190" t="s">
        <v>58</v>
      </c>
      <c r="Q1831" s="190">
        <v>2000</v>
      </c>
      <c r="U1831" s="190" t="s">
        <v>6148</v>
      </c>
      <c r="V1831" s="190" t="s">
        <v>6148</v>
      </c>
      <c r="W1831" s="190" t="s">
        <v>6148</v>
      </c>
    </row>
    <row r="1832" spans="1:23" ht="17.25" customHeight="1" x14ac:dyDescent="0.2">
      <c r="A1832" s="190">
        <v>813145</v>
      </c>
      <c r="B1832" s="190" t="s">
        <v>2214</v>
      </c>
      <c r="C1832" s="190" t="s">
        <v>115</v>
      </c>
      <c r="D1832" s="190" t="s">
        <v>640</v>
      </c>
      <c r="E1832" s="190" t="s">
        <v>142</v>
      </c>
      <c r="F1832" s="193">
        <v>34700</v>
      </c>
      <c r="G1832" s="190" t="s">
        <v>254</v>
      </c>
      <c r="H1832" s="190" t="s">
        <v>824</v>
      </c>
      <c r="I1832" s="190" t="s">
        <v>58</v>
      </c>
      <c r="Q1832" s="190">
        <v>2000</v>
      </c>
      <c r="U1832" s="190" t="s">
        <v>6148</v>
      </c>
      <c r="V1832" s="190" t="s">
        <v>6148</v>
      </c>
      <c r="W1832" s="190" t="s">
        <v>6148</v>
      </c>
    </row>
    <row r="1833" spans="1:23" ht="17.25" customHeight="1" x14ac:dyDescent="0.2">
      <c r="A1833" s="190">
        <v>812946</v>
      </c>
      <c r="B1833" s="190" t="s">
        <v>2082</v>
      </c>
      <c r="C1833" s="190" t="s">
        <v>354</v>
      </c>
      <c r="D1833" s="190" t="s">
        <v>389</v>
      </c>
      <c r="E1833" s="190" t="s">
        <v>142</v>
      </c>
      <c r="F1833" s="193">
        <v>34700</v>
      </c>
      <c r="G1833" s="190" t="s">
        <v>244</v>
      </c>
      <c r="H1833" s="190" t="s">
        <v>824</v>
      </c>
      <c r="I1833" s="190" t="s">
        <v>58</v>
      </c>
      <c r="Q1833" s="190">
        <v>2000</v>
      </c>
      <c r="U1833" s="190" t="s">
        <v>6148</v>
      </c>
      <c r="V1833" s="190" t="s">
        <v>6148</v>
      </c>
      <c r="W1833" s="190" t="s">
        <v>6148</v>
      </c>
    </row>
    <row r="1834" spans="1:23" ht="17.25" customHeight="1" x14ac:dyDescent="0.2">
      <c r="A1834" s="190">
        <v>812627</v>
      </c>
      <c r="B1834" s="190" t="s">
        <v>1844</v>
      </c>
      <c r="C1834" s="190" t="s">
        <v>79</v>
      </c>
      <c r="D1834" s="190" t="s">
        <v>322</v>
      </c>
      <c r="E1834" s="190" t="s">
        <v>142</v>
      </c>
      <c r="F1834" s="193">
        <v>34700</v>
      </c>
      <c r="G1834" s="190" t="s">
        <v>253</v>
      </c>
      <c r="H1834" s="190" t="s">
        <v>824</v>
      </c>
      <c r="I1834" s="190" t="s">
        <v>58</v>
      </c>
      <c r="Q1834" s="190">
        <v>2000</v>
      </c>
      <c r="U1834" s="190" t="s">
        <v>6148</v>
      </c>
      <c r="V1834" s="190" t="s">
        <v>6148</v>
      </c>
      <c r="W1834" s="190" t="s">
        <v>6148</v>
      </c>
    </row>
    <row r="1835" spans="1:23" ht="17.25" customHeight="1" x14ac:dyDescent="0.2">
      <c r="A1835" s="190">
        <v>813384</v>
      </c>
      <c r="B1835" s="190" t="s">
        <v>1226</v>
      </c>
      <c r="C1835" s="190" t="s">
        <v>65</v>
      </c>
      <c r="D1835" s="190" t="s">
        <v>167</v>
      </c>
      <c r="E1835" s="190" t="s">
        <v>142</v>
      </c>
      <c r="F1835" s="193">
        <v>34700</v>
      </c>
      <c r="G1835" s="190" t="s">
        <v>1340</v>
      </c>
      <c r="H1835" s="190" t="s">
        <v>824</v>
      </c>
      <c r="I1835" s="190" t="s">
        <v>58</v>
      </c>
      <c r="Q1835" s="190">
        <v>2000</v>
      </c>
      <c r="U1835" s="190" t="s">
        <v>6148</v>
      </c>
      <c r="V1835" s="190" t="s">
        <v>6148</v>
      </c>
      <c r="W1835" s="190" t="s">
        <v>6148</v>
      </c>
    </row>
    <row r="1836" spans="1:23" ht="17.25" customHeight="1" x14ac:dyDescent="0.2">
      <c r="A1836" s="190">
        <v>812230</v>
      </c>
      <c r="B1836" s="190" t="s">
        <v>1591</v>
      </c>
      <c r="C1836" s="190" t="s">
        <v>98</v>
      </c>
      <c r="D1836" s="190" t="s">
        <v>307</v>
      </c>
      <c r="E1836" s="190" t="s">
        <v>142</v>
      </c>
      <c r="F1836" s="193">
        <v>34701</v>
      </c>
      <c r="G1836" s="190" t="s">
        <v>254</v>
      </c>
      <c r="H1836" s="190" t="s">
        <v>824</v>
      </c>
      <c r="I1836" s="190" t="s">
        <v>58</v>
      </c>
      <c r="Q1836" s="190">
        <v>2000</v>
      </c>
      <c r="U1836" s="190" t="s">
        <v>6148</v>
      </c>
      <c r="V1836" s="190" t="s">
        <v>6148</v>
      </c>
      <c r="W1836" s="190" t="s">
        <v>6148</v>
      </c>
    </row>
    <row r="1837" spans="1:23" ht="17.25" customHeight="1" x14ac:dyDescent="0.2">
      <c r="A1837" s="190">
        <v>812924</v>
      </c>
      <c r="B1837" s="190" t="s">
        <v>2063</v>
      </c>
      <c r="C1837" s="190" t="s">
        <v>66</v>
      </c>
      <c r="D1837" s="190" t="s">
        <v>3563</v>
      </c>
      <c r="E1837" s="190" t="s">
        <v>142</v>
      </c>
      <c r="F1837" s="193">
        <v>34705</v>
      </c>
      <c r="G1837" s="190" t="s">
        <v>251</v>
      </c>
      <c r="H1837" s="190" t="s">
        <v>824</v>
      </c>
      <c r="I1837" s="190" t="s">
        <v>58</v>
      </c>
      <c r="Q1837" s="190">
        <v>2000</v>
      </c>
      <c r="U1837" s="190" t="s">
        <v>6148</v>
      </c>
      <c r="V1837" s="190" t="s">
        <v>6148</v>
      </c>
      <c r="W1837" s="190" t="s">
        <v>6148</v>
      </c>
    </row>
    <row r="1838" spans="1:23" ht="17.25" customHeight="1" x14ac:dyDescent="0.2">
      <c r="A1838" s="190">
        <v>812746</v>
      </c>
      <c r="B1838" s="190" t="s">
        <v>1932</v>
      </c>
      <c r="C1838" s="190" t="s">
        <v>494</v>
      </c>
      <c r="D1838" s="190" t="s">
        <v>767</v>
      </c>
      <c r="E1838" s="190" t="s">
        <v>142</v>
      </c>
      <c r="F1838" s="193">
        <v>34759</v>
      </c>
      <c r="G1838" s="190" t="s">
        <v>923</v>
      </c>
      <c r="H1838" s="190" t="s">
        <v>824</v>
      </c>
      <c r="I1838" s="190" t="s">
        <v>58</v>
      </c>
      <c r="Q1838" s="190">
        <v>2000</v>
      </c>
      <c r="U1838" s="190" t="s">
        <v>6148</v>
      </c>
      <c r="V1838" s="190" t="s">
        <v>6148</v>
      </c>
      <c r="W1838" s="190" t="s">
        <v>6148</v>
      </c>
    </row>
    <row r="1839" spans="1:23" ht="17.25" customHeight="1" x14ac:dyDescent="0.2">
      <c r="A1839" s="190">
        <v>812683</v>
      </c>
      <c r="B1839" s="190" t="s">
        <v>1885</v>
      </c>
      <c r="C1839" s="190" t="s">
        <v>3460</v>
      </c>
      <c r="D1839" s="190" t="s">
        <v>567</v>
      </c>
      <c r="E1839" s="190" t="s">
        <v>142</v>
      </c>
      <c r="F1839" s="193">
        <v>34762</v>
      </c>
      <c r="G1839" s="190" t="s">
        <v>3461</v>
      </c>
      <c r="H1839" s="190" t="s">
        <v>824</v>
      </c>
      <c r="I1839" s="190" t="s">
        <v>58</v>
      </c>
      <c r="Q1839" s="190">
        <v>2000</v>
      </c>
      <c r="U1839" s="190" t="s">
        <v>6148</v>
      </c>
      <c r="V1839" s="190" t="s">
        <v>6148</v>
      </c>
      <c r="W1839" s="190" t="s">
        <v>6148</v>
      </c>
    </row>
    <row r="1840" spans="1:23" ht="17.25" customHeight="1" x14ac:dyDescent="0.2">
      <c r="A1840" s="190">
        <v>813434</v>
      </c>
      <c r="B1840" s="190" t="s">
        <v>2385</v>
      </c>
      <c r="C1840" s="190" t="s">
        <v>97</v>
      </c>
      <c r="D1840" s="190" t="s">
        <v>229</v>
      </c>
      <c r="E1840" s="190" t="s">
        <v>142</v>
      </c>
      <c r="F1840" s="193">
        <v>34796</v>
      </c>
      <c r="G1840" s="190" t="s">
        <v>831</v>
      </c>
      <c r="H1840" s="190" t="s">
        <v>824</v>
      </c>
      <c r="I1840" s="190" t="s">
        <v>58</v>
      </c>
      <c r="Q1840" s="190">
        <v>2000</v>
      </c>
      <c r="U1840" s="190" t="s">
        <v>6148</v>
      </c>
      <c r="V1840" s="190" t="s">
        <v>6148</v>
      </c>
      <c r="W1840" s="190" t="s">
        <v>6148</v>
      </c>
    </row>
    <row r="1841" spans="1:23" ht="17.25" customHeight="1" x14ac:dyDescent="0.2">
      <c r="A1841" s="190">
        <v>813323</v>
      </c>
      <c r="B1841" s="190" t="s">
        <v>2339</v>
      </c>
      <c r="C1841" s="190" t="s">
        <v>65</v>
      </c>
      <c r="D1841" s="190" t="s">
        <v>413</v>
      </c>
      <c r="E1841" s="190" t="s">
        <v>142</v>
      </c>
      <c r="F1841" s="193">
        <v>34813</v>
      </c>
      <c r="G1841" s="190" t="s">
        <v>254</v>
      </c>
      <c r="H1841" s="190" t="s">
        <v>824</v>
      </c>
      <c r="I1841" s="190" t="s">
        <v>58</v>
      </c>
      <c r="Q1841" s="190">
        <v>2000</v>
      </c>
      <c r="U1841" s="190" t="s">
        <v>6148</v>
      </c>
      <c r="V1841" s="190" t="s">
        <v>6148</v>
      </c>
      <c r="W1841" s="190" t="s">
        <v>6148</v>
      </c>
    </row>
    <row r="1842" spans="1:23" ht="17.25" customHeight="1" x14ac:dyDescent="0.2">
      <c r="A1842" s="190">
        <v>813123</v>
      </c>
      <c r="B1842" s="190" t="s">
        <v>2200</v>
      </c>
      <c r="C1842" s="190" t="s">
        <v>81</v>
      </c>
      <c r="D1842" s="190" t="s">
        <v>456</v>
      </c>
      <c r="E1842" s="190" t="s">
        <v>142</v>
      </c>
      <c r="F1842" s="193">
        <v>34826</v>
      </c>
      <c r="G1842" s="190" t="s">
        <v>244</v>
      </c>
      <c r="H1842" s="190" t="s">
        <v>824</v>
      </c>
      <c r="I1842" s="190" t="s">
        <v>58</v>
      </c>
      <c r="Q1842" s="190">
        <v>2000</v>
      </c>
      <c r="U1842" s="190" t="s">
        <v>6148</v>
      </c>
      <c r="V1842" s="190" t="s">
        <v>6148</v>
      </c>
      <c r="W1842" s="190" t="s">
        <v>6148</v>
      </c>
    </row>
    <row r="1843" spans="1:23" ht="17.25" customHeight="1" x14ac:dyDescent="0.2">
      <c r="A1843" s="190">
        <v>813171</v>
      </c>
      <c r="B1843" s="190" t="s">
        <v>2233</v>
      </c>
      <c r="C1843" s="190" t="s">
        <v>63</v>
      </c>
      <c r="D1843" s="190" t="s">
        <v>3635</v>
      </c>
      <c r="E1843" s="190" t="s">
        <v>142</v>
      </c>
      <c r="F1843" s="193">
        <v>34829</v>
      </c>
      <c r="G1843" s="190" t="s">
        <v>3636</v>
      </c>
      <c r="H1843" s="190" t="s">
        <v>824</v>
      </c>
      <c r="I1843" s="190" t="s">
        <v>58</v>
      </c>
      <c r="Q1843" s="190">
        <v>2000</v>
      </c>
      <c r="U1843" s="190" t="s">
        <v>6148</v>
      </c>
      <c r="V1843" s="190" t="s">
        <v>6148</v>
      </c>
      <c r="W1843" s="190" t="s">
        <v>6148</v>
      </c>
    </row>
    <row r="1844" spans="1:23" ht="17.25" customHeight="1" x14ac:dyDescent="0.2">
      <c r="A1844" s="190">
        <v>813021</v>
      </c>
      <c r="B1844" s="190" t="s">
        <v>2129</v>
      </c>
      <c r="C1844" s="190" t="s">
        <v>68</v>
      </c>
      <c r="D1844" s="190" t="s">
        <v>191</v>
      </c>
      <c r="E1844" s="190" t="s">
        <v>142</v>
      </c>
      <c r="F1844" s="193">
        <v>34831</v>
      </c>
      <c r="G1844" s="190" t="s">
        <v>244</v>
      </c>
      <c r="H1844" s="190" t="s">
        <v>824</v>
      </c>
      <c r="I1844" s="190" t="s">
        <v>58</v>
      </c>
      <c r="Q1844" s="190">
        <v>2000</v>
      </c>
      <c r="U1844" s="190" t="s">
        <v>6148</v>
      </c>
      <c r="V1844" s="190" t="s">
        <v>6148</v>
      </c>
      <c r="W1844" s="190" t="s">
        <v>6148</v>
      </c>
    </row>
    <row r="1845" spans="1:23" ht="17.25" customHeight="1" x14ac:dyDescent="0.2">
      <c r="A1845" s="190">
        <v>812693</v>
      </c>
      <c r="B1845" s="190" t="s">
        <v>1894</v>
      </c>
      <c r="C1845" s="190" t="s">
        <v>610</v>
      </c>
      <c r="D1845" s="190" t="s">
        <v>654</v>
      </c>
      <c r="E1845" s="190" t="s">
        <v>142</v>
      </c>
      <c r="F1845" s="193">
        <v>34912</v>
      </c>
      <c r="G1845" s="190" t="s">
        <v>3468</v>
      </c>
      <c r="H1845" s="190" t="s">
        <v>824</v>
      </c>
      <c r="I1845" s="190" t="s">
        <v>58</v>
      </c>
      <c r="Q1845" s="190">
        <v>2000</v>
      </c>
      <c r="U1845" s="190" t="s">
        <v>6148</v>
      </c>
      <c r="V1845" s="190" t="s">
        <v>6148</v>
      </c>
      <c r="W1845" s="190" t="s">
        <v>6148</v>
      </c>
    </row>
    <row r="1846" spans="1:23" ht="17.25" customHeight="1" x14ac:dyDescent="0.2">
      <c r="A1846" s="190">
        <v>813450</v>
      </c>
      <c r="B1846" s="190" t="s">
        <v>2396</v>
      </c>
      <c r="C1846" s="190" t="s">
        <v>467</v>
      </c>
      <c r="D1846" s="190" t="s">
        <v>1312</v>
      </c>
      <c r="E1846" s="190" t="s">
        <v>142</v>
      </c>
      <c r="F1846" s="193">
        <v>34957</v>
      </c>
      <c r="G1846" s="190" t="s">
        <v>1101</v>
      </c>
      <c r="H1846" s="190" t="s">
        <v>824</v>
      </c>
      <c r="I1846" s="190" t="s">
        <v>58</v>
      </c>
      <c r="Q1846" s="190">
        <v>2000</v>
      </c>
      <c r="U1846" s="190" t="s">
        <v>6148</v>
      </c>
      <c r="V1846" s="190" t="s">
        <v>6148</v>
      </c>
      <c r="W1846" s="190" t="s">
        <v>6148</v>
      </c>
    </row>
    <row r="1847" spans="1:23" ht="17.25" customHeight="1" x14ac:dyDescent="0.2">
      <c r="A1847" s="190">
        <v>812241</v>
      </c>
      <c r="B1847" s="190" t="s">
        <v>1598</v>
      </c>
      <c r="C1847" s="190" t="s">
        <v>104</v>
      </c>
      <c r="D1847" s="190" t="s">
        <v>719</v>
      </c>
      <c r="E1847" s="190" t="s">
        <v>142</v>
      </c>
      <c r="F1847" s="193">
        <v>34971</v>
      </c>
      <c r="G1847" s="190" t="s">
        <v>244</v>
      </c>
      <c r="H1847" s="190" t="s">
        <v>824</v>
      </c>
      <c r="I1847" s="190" t="s">
        <v>58</v>
      </c>
      <c r="Q1847" s="190">
        <v>2000</v>
      </c>
      <c r="U1847" s="190" t="s">
        <v>6148</v>
      </c>
      <c r="V1847" s="190" t="s">
        <v>6148</v>
      </c>
      <c r="W1847" s="190" t="s">
        <v>6148</v>
      </c>
    </row>
    <row r="1848" spans="1:23" ht="17.25" customHeight="1" x14ac:dyDescent="0.2">
      <c r="A1848" s="190">
        <v>813452</v>
      </c>
      <c r="B1848" s="190" t="s">
        <v>461</v>
      </c>
      <c r="C1848" s="190" t="s">
        <v>384</v>
      </c>
      <c r="D1848" s="190" t="s">
        <v>497</v>
      </c>
      <c r="E1848" s="190" t="s">
        <v>142</v>
      </c>
      <c r="F1848" s="193">
        <v>34978</v>
      </c>
      <c r="G1848" s="190" t="s">
        <v>1048</v>
      </c>
      <c r="H1848" s="190" t="s">
        <v>824</v>
      </c>
      <c r="I1848" s="190" t="s">
        <v>58</v>
      </c>
      <c r="Q1848" s="190">
        <v>2000</v>
      </c>
      <c r="U1848" s="190" t="s">
        <v>6148</v>
      </c>
      <c r="V1848" s="190" t="s">
        <v>6148</v>
      </c>
      <c r="W1848" s="190" t="s">
        <v>6148</v>
      </c>
    </row>
    <row r="1849" spans="1:23" ht="17.25" customHeight="1" x14ac:dyDescent="0.2">
      <c r="A1849" s="190">
        <v>812707</v>
      </c>
      <c r="B1849" s="190" t="s">
        <v>1903</v>
      </c>
      <c r="C1849" s="190" t="s">
        <v>108</v>
      </c>
      <c r="D1849" s="190" t="s">
        <v>196</v>
      </c>
      <c r="E1849" s="190" t="s">
        <v>142</v>
      </c>
      <c r="F1849" s="193">
        <v>35058</v>
      </c>
      <c r="G1849" s="190" t="s">
        <v>3296</v>
      </c>
      <c r="H1849" s="190" t="s">
        <v>824</v>
      </c>
      <c r="I1849" s="190" t="s">
        <v>58</v>
      </c>
      <c r="Q1849" s="190">
        <v>2000</v>
      </c>
      <c r="U1849" s="190" t="s">
        <v>6148</v>
      </c>
      <c r="V1849" s="190" t="s">
        <v>6148</v>
      </c>
      <c r="W1849" s="190" t="s">
        <v>6148</v>
      </c>
    </row>
    <row r="1850" spans="1:23" ht="17.25" customHeight="1" x14ac:dyDescent="0.2">
      <c r="A1850" s="190">
        <v>812957</v>
      </c>
      <c r="B1850" s="190" t="s">
        <v>2088</v>
      </c>
      <c r="C1850" s="190" t="s">
        <v>120</v>
      </c>
      <c r="D1850" s="190" t="s">
        <v>196</v>
      </c>
      <c r="E1850" s="190" t="s">
        <v>142</v>
      </c>
      <c r="F1850" s="193">
        <v>35065</v>
      </c>
      <c r="G1850" s="190" t="s">
        <v>1232</v>
      </c>
      <c r="H1850" s="190" t="s">
        <v>824</v>
      </c>
      <c r="I1850" s="190" t="s">
        <v>58</v>
      </c>
      <c r="Q1850" s="190">
        <v>2000</v>
      </c>
      <c r="U1850" s="190" t="s">
        <v>6148</v>
      </c>
      <c r="V1850" s="190" t="s">
        <v>6148</v>
      </c>
      <c r="W1850" s="190" t="s">
        <v>6148</v>
      </c>
    </row>
    <row r="1851" spans="1:23" ht="17.25" customHeight="1" x14ac:dyDescent="0.2">
      <c r="A1851" s="190">
        <v>812633</v>
      </c>
      <c r="B1851" s="190" t="s">
        <v>1848</v>
      </c>
      <c r="C1851" s="190" t="s">
        <v>92</v>
      </c>
      <c r="D1851" s="190" t="s">
        <v>173</v>
      </c>
      <c r="E1851" s="190" t="s">
        <v>142</v>
      </c>
      <c r="F1851" s="193">
        <v>35065</v>
      </c>
      <c r="G1851" s="190" t="s">
        <v>244</v>
      </c>
      <c r="H1851" s="190" t="s">
        <v>824</v>
      </c>
      <c r="I1851" s="190" t="s">
        <v>58</v>
      </c>
      <c r="Q1851" s="190">
        <v>2000</v>
      </c>
      <c r="U1851" s="190" t="s">
        <v>6148</v>
      </c>
      <c r="V1851" s="190" t="s">
        <v>6148</v>
      </c>
      <c r="W1851" s="190" t="s">
        <v>6148</v>
      </c>
    </row>
    <row r="1852" spans="1:23" ht="17.25" customHeight="1" x14ac:dyDescent="0.2">
      <c r="A1852" s="190">
        <v>813435</v>
      </c>
      <c r="B1852" s="190" t="s">
        <v>2386</v>
      </c>
      <c r="C1852" s="190" t="s">
        <v>83</v>
      </c>
      <c r="D1852" s="190" t="s">
        <v>555</v>
      </c>
      <c r="E1852" s="190" t="s">
        <v>142</v>
      </c>
      <c r="F1852" s="193">
        <v>35065</v>
      </c>
      <c r="G1852" s="190" t="s">
        <v>1342</v>
      </c>
      <c r="H1852" s="190" t="s">
        <v>824</v>
      </c>
      <c r="I1852" s="190" t="s">
        <v>58</v>
      </c>
      <c r="Q1852" s="190">
        <v>2000</v>
      </c>
      <c r="U1852" s="190" t="s">
        <v>6148</v>
      </c>
      <c r="V1852" s="190" t="s">
        <v>6148</v>
      </c>
      <c r="W1852" s="190" t="s">
        <v>6148</v>
      </c>
    </row>
    <row r="1853" spans="1:23" ht="17.25" customHeight="1" x14ac:dyDescent="0.2">
      <c r="A1853" s="190">
        <v>811985</v>
      </c>
      <c r="B1853" s="190" t="s">
        <v>1424</v>
      </c>
      <c r="C1853" s="190" t="s">
        <v>310</v>
      </c>
      <c r="D1853" s="190" t="s">
        <v>168</v>
      </c>
      <c r="E1853" s="190" t="s">
        <v>142</v>
      </c>
      <c r="F1853" s="193">
        <v>35065</v>
      </c>
      <c r="G1853" s="190" t="s">
        <v>1040</v>
      </c>
      <c r="H1853" s="190" t="s">
        <v>824</v>
      </c>
      <c r="I1853" s="190" t="s">
        <v>58</v>
      </c>
      <c r="Q1853" s="190">
        <v>2000</v>
      </c>
      <c r="U1853" s="190" t="s">
        <v>6148</v>
      </c>
      <c r="V1853" s="190" t="s">
        <v>6148</v>
      </c>
      <c r="W1853" s="190" t="s">
        <v>6148</v>
      </c>
    </row>
    <row r="1854" spans="1:23" ht="17.25" customHeight="1" x14ac:dyDescent="0.2">
      <c r="A1854" s="190">
        <v>812950</v>
      </c>
      <c r="B1854" s="190" t="s">
        <v>2086</v>
      </c>
      <c r="C1854" s="190" t="s">
        <v>935</v>
      </c>
      <c r="D1854" s="190" t="s">
        <v>789</v>
      </c>
      <c r="E1854" s="190" t="s">
        <v>142</v>
      </c>
      <c r="F1854" s="193">
        <v>35065</v>
      </c>
      <c r="G1854" s="190" t="s">
        <v>3211</v>
      </c>
      <c r="H1854" s="190" t="s">
        <v>824</v>
      </c>
      <c r="I1854" s="190" t="s">
        <v>58</v>
      </c>
      <c r="Q1854" s="190">
        <v>2000</v>
      </c>
      <c r="U1854" s="190" t="s">
        <v>6148</v>
      </c>
      <c r="V1854" s="190" t="s">
        <v>6148</v>
      </c>
      <c r="W1854" s="190" t="s">
        <v>6148</v>
      </c>
    </row>
    <row r="1855" spans="1:23" ht="17.25" customHeight="1" x14ac:dyDescent="0.2">
      <c r="A1855" s="190">
        <v>812367</v>
      </c>
      <c r="B1855" s="190" t="s">
        <v>1682</v>
      </c>
      <c r="C1855" s="190" t="s">
        <v>116</v>
      </c>
      <c r="D1855" s="190" t="s">
        <v>176</v>
      </c>
      <c r="E1855" s="190" t="s">
        <v>142</v>
      </c>
      <c r="F1855" s="193">
        <v>35067</v>
      </c>
      <c r="G1855" s="190" t="s">
        <v>3353</v>
      </c>
      <c r="H1855" s="190" t="s">
        <v>824</v>
      </c>
      <c r="I1855" s="190" t="s">
        <v>58</v>
      </c>
      <c r="Q1855" s="190">
        <v>2000</v>
      </c>
      <c r="U1855" s="190" t="s">
        <v>6148</v>
      </c>
      <c r="V1855" s="190" t="s">
        <v>6148</v>
      </c>
      <c r="W1855" s="190" t="s">
        <v>6148</v>
      </c>
    </row>
    <row r="1856" spans="1:23" ht="17.25" customHeight="1" x14ac:dyDescent="0.2">
      <c r="A1856" s="190">
        <v>812802</v>
      </c>
      <c r="B1856" s="190" t="s">
        <v>1975</v>
      </c>
      <c r="C1856" s="190" t="s">
        <v>419</v>
      </c>
      <c r="D1856" s="190" t="s">
        <v>415</v>
      </c>
      <c r="E1856" s="190" t="s">
        <v>142</v>
      </c>
      <c r="F1856" s="193">
        <v>35070</v>
      </c>
      <c r="G1856" s="190" t="s">
        <v>244</v>
      </c>
      <c r="H1856" s="190" t="s">
        <v>824</v>
      </c>
      <c r="I1856" s="190" t="s">
        <v>58</v>
      </c>
      <c r="Q1856" s="190">
        <v>2000</v>
      </c>
      <c r="U1856" s="190" t="s">
        <v>6148</v>
      </c>
      <c r="V1856" s="190" t="s">
        <v>6148</v>
      </c>
      <c r="W1856" s="190" t="s">
        <v>6148</v>
      </c>
    </row>
    <row r="1857" spans="1:23" ht="17.25" customHeight="1" x14ac:dyDescent="0.2">
      <c r="A1857" s="190">
        <v>813054</v>
      </c>
      <c r="B1857" s="190" t="s">
        <v>2151</v>
      </c>
      <c r="C1857" s="190" t="s">
        <v>79</v>
      </c>
      <c r="D1857" s="190" t="s">
        <v>177</v>
      </c>
      <c r="E1857" s="190" t="s">
        <v>142</v>
      </c>
      <c r="F1857" s="193">
        <v>35079</v>
      </c>
      <c r="G1857" s="190" t="s">
        <v>1256</v>
      </c>
      <c r="H1857" s="190" t="s">
        <v>824</v>
      </c>
      <c r="I1857" s="190" t="s">
        <v>58</v>
      </c>
      <c r="Q1857" s="190">
        <v>2000</v>
      </c>
      <c r="U1857" s="190" t="s">
        <v>6148</v>
      </c>
      <c r="V1857" s="190" t="s">
        <v>6148</v>
      </c>
      <c r="W1857" s="190" t="s">
        <v>6148</v>
      </c>
    </row>
    <row r="1858" spans="1:23" ht="17.25" customHeight="1" x14ac:dyDescent="0.2">
      <c r="A1858" s="190">
        <v>813378</v>
      </c>
      <c r="B1858" s="190" t="s">
        <v>2377</v>
      </c>
      <c r="C1858" s="190" t="s">
        <v>368</v>
      </c>
      <c r="D1858" s="190" t="s">
        <v>324</v>
      </c>
      <c r="E1858" s="190" t="s">
        <v>142</v>
      </c>
      <c r="F1858" s="193">
        <v>35092</v>
      </c>
      <c r="G1858" s="190" t="s">
        <v>826</v>
      </c>
      <c r="H1858" s="190" t="s">
        <v>824</v>
      </c>
      <c r="I1858" s="190" t="s">
        <v>58</v>
      </c>
      <c r="Q1858" s="190">
        <v>2000</v>
      </c>
      <c r="U1858" s="190" t="s">
        <v>6148</v>
      </c>
      <c r="V1858" s="190" t="s">
        <v>6148</v>
      </c>
      <c r="W1858" s="190" t="s">
        <v>6148</v>
      </c>
    </row>
    <row r="1859" spans="1:23" ht="17.25" customHeight="1" x14ac:dyDescent="0.2">
      <c r="A1859" s="190">
        <v>813082</v>
      </c>
      <c r="B1859" s="190" t="s">
        <v>2172</v>
      </c>
      <c r="C1859" s="190" t="s">
        <v>90</v>
      </c>
      <c r="D1859" s="190" t="s">
        <v>3602</v>
      </c>
      <c r="E1859" s="190" t="s">
        <v>142</v>
      </c>
      <c r="F1859" s="193">
        <v>35094</v>
      </c>
      <c r="G1859" s="190" t="s">
        <v>1134</v>
      </c>
      <c r="H1859" s="190" t="s">
        <v>824</v>
      </c>
      <c r="I1859" s="190" t="s">
        <v>58</v>
      </c>
      <c r="Q1859" s="190">
        <v>2000</v>
      </c>
      <c r="U1859" s="190" t="s">
        <v>6148</v>
      </c>
      <c r="V1859" s="190" t="s">
        <v>6148</v>
      </c>
      <c r="W1859" s="190" t="s">
        <v>6148</v>
      </c>
    </row>
    <row r="1860" spans="1:23" ht="17.25" customHeight="1" x14ac:dyDescent="0.2">
      <c r="A1860" s="190">
        <v>808348</v>
      </c>
      <c r="B1860" s="190" t="s">
        <v>4542</v>
      </c>
      <c r="C1860" s="190" t="s">
        <v>106</v>
      </c>
      <c r="D1860" s="190" t="s">
        <v>640</v>
      </c>
      <c r="E1860" s="190" t="s">
        <v>142</v>
      </c>
      <c r="F1860" s="193">
        <v>35096</v>
      </c>
      <c r="G1860" s="190" t="s">
        <v>1249</v>
      </c>
      <c r="H1860" s="190" t="s">
        <v>824</v>
      </c>
      <c r="I1860" s="190" t="s">
        <v>58</v>
      </c>
      <c r="Q1860" s="190">
        <v>2000</v>
      </c>
      <c r="U1860" s="190" t="s">
        <v>6148</v>
      </c>
      <c r="V1860" s="190" t="s">
        <v>6148</v>
      </c>
      <c r="W1860" s="190" t="s">
        <v>6148</v>
      </c>
    </row>
    <row r="1861" spans="1:23" ht="17.25" customHeight="1" x14ac:dyDescent="0.2">
      <c r="A1861" s="190">
        <v>812015</v>
      </c>
      <c r="B1861" s="190" t="s">
        <v>1240</v>
      </c>
      <c r="C1861" s="190" t="s">
        <v>3221</v>
      </c>
      <c r="D1861" s="190" t="s">
        <v>603</v>
      </c>
      <c r="E1861" s="190" t="s">
        <v>142</v>
      </c>
      <c r="F1861" s="193">
        <v>35134</v>
      </c>
      <c r="G1861" s="190" t="s">
        <v>244</v>
      </c>
      <c r="H1861" s="190" t="s">
        <v>824</v>
      </c>
      <c r="I1861" s="190" t="s">
        <v>58</v>
      </c>
      <c r="Q1861" s="190">
        <v>2000</v>
      </c>
      <c r="U1861" s="190" t="s">
        <v>6148</v>
      </c>
      <c r="V1861" s="190" t="s">
        <v>6148</v>
      </c>
      <c r="W1861" s="190" t="s">
        <v>6148</v>
      </c>
    </row>
    <row r="1862" spans="1:23" ht="17.25" customHeight="1" x14ac:dyDescent="0.2">
      <c r="A1862" s="190">
        <v>812103</v>
      </c>
      <c r="B1862" s="190" t="s">
        <v>1502</v>
      </c>
      <c r="C1862" s="190" t="s">
        <v>61</v>
      </c>
      <c r="D1862" s="190" t="s">
        <v>194</v>
      </c>
      <c r="E1862" s="190" t="s">
        <v>142</v>
      </c>
      <c r="F1862" s="193">
        <v>35153</v>
      </c>
      <c r="G1862" s="190" t="s">
        <v>921</v>
      </c>
      <c r="H1862" s="190" t="s">
        <v>824</v>
      </c>
      <c r="I1862" s="190" t="s">
        <v>58</v>
      </c>
      <c r="Q1862" s="190">
        <v>2000</v>
      </c>
      <c r="U1862" s="190" t="s">
        <v>6148</v>
      </c>
      <c r="V1862" s="190" t="s">
        <v>6148</v>
      </c>
      <c r="W1862" s="190" t="s">
        <v>6148</v>
      </c>
    </row>
    <row r="1863" spans="1:23" ht="17.25" customHeight="1" x14ac:dyDescent="0.2">
      <c r="A1863" s="190">
        <v>811987</v>
      </c>
      <c r="B1863" s="190" t="s">
        <v>1425</v>
      </c>
      <c r="C1863" s="190" t="s">
        <v>3208</v>
      </c>
      <c r="D1863" s="190" t="s">
        <v>207</v>
      </c>
      <c r="E1863" s="190" t="s">
        <v>142</v>
      </c>
      <c r="F1863" s="193">
        <v>35170</v>
      </c>
      <c r="G1863" s="190" t="s">
        <v>244</v>
      </c>
      <c r="H1863" s="190" t="s">
        <v>824</v>
      </c>
      <c r="I1863" s="190" t="s">
        <v>58</v>
      </c>
      <c r="Q1863" s="190">
        <v>2000</v>
      </c>
      <c r="U1863" s="190" t="s">
        <v>6148</v>
      </c>
      <c r="V1863" s="190" t="s">
        <v>6148</v>
      </c>
      <c r="W1863" s="190" t="s">
        <v>6148</v>
      </c>
    </row>
    <row r="1864" spans="1:23" ht="17.25" customHeight="1" x14ac:dyDescent="0.2">
      <c r="A1864" s="190">
        <v>811579</v>
      </c>
      <c r="B1864" s="190" t="s">
        <v>5451</v>
      </c>
      <c r="C1864" s="190" t="s">
        <v>61</v>
      </c>
      <c r="D1864" s="190" t="s">
        <v>6091</v>
      </c>
      <c r="E1864" s="190" t="s">
        <v>142</v>
      </c>
      <c r="F1864" s="193">
        <v>35188</v>
      </c>
      <c r="G1864" s="190" t="s">
        <v>244</v>
      </c>
      <c r="H1864" s="190" t="s">
        <v>824</v>
      </c>
      <c r="I1864" s="190" t="s">
        <v>58</v>
      </c>
      <c r="Q1864" s="190">
        <v>2000</v>
      </c>
      <c r="U1864" s="190" t="s">
        <v>6148</v>
      </c>
      <c r="V1864" s="190" t="s">
        <v>6148</v>
      </c>
      <c r="W1864" s="190" t="s">
        <v>6148</v>
      </c>
    </row>
    <row r="1865" spans="1:23" ht="17.25" customHeight="1" x14ac:dyDescent="0.2">
      <c r="A1865" s="190">
        <v>812917</v>
      </c>
      <c r="B1865" s="190" t="s">
        <v>2056</v>
      </c>
      <c r="C1865" s="190" t="s">
        <v>63</v>
      </c>
      <c r="D1865" s="190" t="s">
        <v>322</v>
      </c>
      <c r="E1865" s="190" t="s">
        <v>142</v>
      </c>
      <c r="F1865" s="193">
        <v>35195</v>
      </c>
      <c r="G1865" s="190" t="s">
        <v>244</v>
      </c>
      <c r="H1865" s="190" t="s">
        <v>824</v>
      </c>
      <c r="I1865" s="190" t="s">
        <v>58</v>
      </c>
      <c r="Q1865" s="190">
        <v>2000</v>
      </c>
      <c r="U1865" s="190" t="s">
        <v>6148</v>
      </c>
      <c r="V1865" s="190" t="s">
        <v>6148</v>
      </c>
      <c r="W1865" s="190" t="s">
        <v>6148</v>
      </c>
    </row>
    <row r="1866" spans="1:23" ht="17.25" customHeight="1" x14ac:dyDescent="0.2">
      <c r="A1866" s="190">
        <v>813466</v>
      </c>
      <c r="B1866" s="190" t="s">
        <v>2407</v>
      </c>
      <c r="C1866" s="190" t="s">
        <v>3734</v>
      </c>
      <c r="D1866" s="190" t="s">
        <v>3735</v>
      </c>
      <c r="E1866" s="190" t="s">
        <v>142</v>
      </c>
      <c r="F1866" s="193">
        <v>35227</v>
      </c>
      <c r="G1866" s="190" t="s">
        <v>827</v>
      </c>
      <c r="H1866" s="190" t="s">
        <v>824</v>
      </c>
      <c r="I1866" s="190" t="s">
        <v>58</v>
      </c>
      <c r="Q1866" s="190">
        <v>2000</v>
      </c>
      <c r="U1866" s="190" t="s">
        <v>6148</v>
      </c>
      <c r="V1866" s="190" t="s">
        <v>6148</v>
      </c>
      <c r="W1866" s="190" t="s">
        <v>6148</v>
      </c>
    </row>
    <row r="1867" spans="1:23" ht="17.25" customHeight="1" x14ac:dyDescent="0.2">
      <c r="A1867" s="190">
        <v>812651</v>
      </c>
      <c r="B1867" s="190" t="s">
        <v>1862</v>
      </c>
      <c r="C1867" s="190" t="s">
        <v>83</v>
      </c>
      <c r="D1867" s="190" t="s">
        <v>3397</v>
      </c>
      <c r="E1867" s="190" t="s">
        <v>142</v>
      </c>
      <c r="F1867" s="193">
        <v>35238</v>
      </c>
      <c r="G1867" s="190" t="s">
        <v>3446</v>
      </c>
      <c r="H1867" s="190" t="s">
        <v>824</v>
      </c>
      <c r="I1867" s="190" t="s">
        <v>58</v>
      </c>
      <c r="Q1867" s="190">
        <v>2000</v>
      </c>
      <c r="U1867" s="190" t="s">
        <v>6148</v>
      </c>
      <c r="V1867" s="190" t="s">
        <v>6148</v>
      </c>
      <c r="W1867" s="190" t="s">
        <v>6148</v>
      </c>
    </row>
    <row r="1868" spans="1:23" ht="17.25" customHeight="1" x14ac:dyDescent="0.2">
      <c r="A1868" s="190">
        <v>811033</v>
      </c>
      <c r="B1868" s="190" t="s">
        <v>5122</v>
      </c>
      <c r="C1868" s="190" t="s">
        <v>454</v>
      </c>
      <c r="D1868" s="190" t="s">
        <v>235</v>
      </c>
      <c r="E1868" s="190" t="s">
        <v>142</v>
      </c>
      <c r="F1868" s="193">
        <v>35247</v>
      </c>
      <c r="G1868" s="190" t="s">
        <v>245</v>
      </c>
      <c r="H1868" s="190" t="s">
        <v>824</v>
      </c>
      <c r="I1868" s="190" t="s">
        <v>58</v>
      </c>
      <c r="Q1868" s="190">
        <v>2000</v>
      </c>
      <c r="U1868" s="190" t="s">
        <v>6148</v>
      </c>
      <c r="V1868" s="190" t="s">
        <v>6148</v>
      </c>
      <c r="W1868" s="190" t="s">
        <v>6148</v>
      </c>
    </row>
    <row r="1869" spans="1:23" ht="17.25" customHeight="1" x14ac:dyDescent="0.2">
      <c r="A1869" s="190">
        <v>812940</v>
      </c>
      <c r="B1869" s="190" t="s">
        <v>2077</v>
      </c>
      <c r="C1869" s="190" t="s">
        <v>72</v>
      </c>
      <c r="D1869" s="190" t="s">
        <v>536</v>
      </c>
      <c r="E1869" s="190" t="s">
        <v>142</v>
      </c>
      <c r="F1869" s="193">
        <v>35249</v>
      </c>
      <c r="G1869" s="190" t="s">
        <v>244</v>
      </c>
      <c r="H1869" s="190" t="s">
        <v>824</v>
      </c>
      <c r="I1869" s="190" t="s">
        <v>58</v>
      </c>
      <c r="Q1869" s="190">
        <v>2000</v>
      </c>
      <c r="U1869" s="190" t="s">
        <v>6148</v>
      </c>
      <c r="V1869" s="190" t="s">
        <v>6148</v>
      </c>
      <c r="W1869" s="190" t="s">
        <v>6148</v>
      </c>
    </row>
    <row r="1870" spans="1:23" ht="17.25" customHeight="1" x14ac:dyDescent="0.2">
      <c r="A1870" s="190">
        <v>812995</v>
      </c>
      <c r="B1870" s="190" t="s">
        <v>2115</v>
      </c>
      <c r="C1870" s="190" t="s">
        <v>384</v>
      </c>
      <c r="D1870" s="190" t="s">
        <v>502</v>
      </c>
      <c r="E1870" s="190" t="s">
        <v>142</v>
      </c>
      <c r="F1870" s="193">
        <v>35259</v>
      </c>
      <c r="G1870" s="190" t="s">
        <v>831</v>
      </c>
      <c r="H1870" s="190" t="s">
        <v>824</v>
      </c>
      <c r="I1870" s="190" t="s">
        <v>58</v>
      </c>
      <c r="Q1870" s="190">
        <v>2000</v>
      </c>
      <c r="U1870" s="190" t="s">
        <v>6148</v>
      </c>
      <c r="V1870" s="190" t="s">
        <v>6148</v>
      </c>
      <c r="W1870" s="190" t="s">
        <v>6148</v>
      </c>
    </row>
    <row r="1871" spans="1:23" ht="17.25" customHeight="1" x14ac:dyDescent="0.2">
      <c r="A1871" s="190">
        <v>812843</v>
      </c>
      <c r="B1871" s="190" t="s">
        <v>2002</v>
      </c>
      <c r="C1871" s="190" t="s">
        <v>774</v>
      </c>
      <c r="D1871" s="190" t="s">
        <v>375</v>
      </c>
      <c r="E1871" s="190" t="s">
        <v>142</v>
      </c>
      <c r="F1871" s="193">
        <v>35278</v>
      </c>
      <c r="G1871" s="190" t="s">
        <v>1110</v>
      </c>
      <c r="H1871" s="190" t="s">
        <v>824</v>
      </c>
      <c r="I1871" s="190" t="s">
        <v>58</v>
      </c>
      <c r="Q1871" s="190">
        <v>2000</v>
      </c>
      <c r="U1871" s="190" t="s">
        <v>6148</v>
      </c>
      <c r="V1871" s="190" t="s">
        <v>6148</v>
      </c>
      <c r="W1871" s="190" t="s">
        <v>6148</v>
      </c>
    </row>
    <row r="1872" spans="1:23" ht="17.25" customHeight="1" x14ac:dyDescent="0.2">
      <c r="A1872" s="190">
        <v>812847</v>
      </c>
      <c r="B1872" s="190" t="s">
        <v>2006</v>
      </c>
      <c r="C1872" s="190" t="s">
        <v>369</v>
      </c>
      <c r="D1872" s="190" t="s">
        <v>167</v>
      </c>
      <c r="E1872" s="190" t="s">
        <v>142</v>
      </c>
      <c r="F1872" s="193">
        <v>35280</v>
      </c>
      <c r="G1872" s="190" t="s">
        <v>909</v>
      </c>
      <c r="H1872" s="190" t="s">
        <v>824</v>
      </c>
      <c r="I1872" s="190" t="s">
        <v>58</v>
      </c>
      <c r="Q1872" s="190">
        <v>2000</v>
      </c>
      <c r="U1872" s="190" t="s">
        <v>6148</v>
      </c>
      <c r="V1872" s="190" t="s">
        <v>6148</v>
      </c>
      <c r="W1872" s="190" t="s">
        <v>6148</v>
      </c>
    </row>
    <row r="1873" spans="1:23" ht="17.25" customHeight="1" x14ac:dyDescent="0.2">
      <c r="A1873" s="190">
        <v>813350</v>
      </c>
      <c r="B1873" s="190" t="s">
        <v>2359</v>
      </c>
      <c r="C1873" s="190" t="s">
        <v>103</v>
      </c>
      <c r="D1873" s="190" t="s">
        <v>168</v>
      </c>
      <c r="E1873" s="190" t="s">
        <v>142</v>
      </c>
      <c r="F1873" s="193">
        <v>35317</v>
      </c>
      <c r="G1873" s="190" t="s">
        <v>254</v>
      </c>
      <c r="H1873" s="190" t="s">
        <v>824</v>
      </c>
      <c r="I1873" s="190" t="s">
        <v>58</v>
      </c>
      <c r="Q1873" s="190">
        <v>2000</v>
      </c>
      <c r="U1873" s="190" t="s">
        <v>6148</v>
      </c>
      <c r="V1873" s="190" t="s">
        <v>6148</v>
      </c>
      <c r="W1873" s="190" t="s">
        <v>6148</v>
      </c>
    </row>
    <row r="1874" spans="1:23" ht="17.25" customHeight="1" x14ac:dyDescent="0.2">
      <c r="A1874" s="190">
        <v>812936</v>
      </c>
      <c r="B1874" s="190" t="s">
        <v>2073</v>
      </c>
      <c r="C1874" s="190" t="s">
        <v>524</v>
      </c>
      <c r="D1874" s="190" t="s">
        <v>420</v>
      </c>
      <c r="E1874" s="190" t="s">
        <v>142</v>
      </c>
      <c r="F1874" s="193">
        <v>35326</v>
      </c>
      <c r="G1874" s="190" t="s">
        <v>982</v>
      </c>
      <c r="H1874" s="190" t="s">
        <v>824</v>
      </c>
      <c r="I1874" s="190" t="s">
        <v>58</v>
      </c>
      <c r="Q1874" s="190">
        <v>2000</v>
      </c>
      <c r="U1874" s="190" t="s">
        <v>6148</v>
      </c>
      <c r="V1874" s="190" t="s">
        <v>6148</v>
      </c>
      <c r="W1874" s="190" t="s">
        <v>6148</v>
      </c>
    </row>
    <row r="1875" spans="1:23" ht="17.25" customHeight="1" x14ac:dyDescent="0.2">
      <c r="A1875" s="190">
        <v>812064</v>
      </c>
      <c r="B1875" s="190" t="s">
        <v>1476</v>
      </c>
      <c r="C1875" s="190" t="s">
        <v>465</v>
      </c>
      <c r="D1875" s="190" t="s">
        <v>159</v>
      </c>
      <c r="E1875" s="190" t="s">
        <v>142</v>
      </c>
      <c r="F1875" s="193">
        <v>35328</v>
      </c>
      <c r="G1875" s="190" t="s">
        <v>3236</v>
      </c>
      <c r="H1875" s="190" t="s">
        <v>824</v>
      </c>
      <c r="I1875" s="190" t="s">
        <v>58</v>
      </c>
      <c r="Q1875" s="190">
        <v>2000</v>
      </c>
      <c r="U1875" s="190" t="s">
        <v>6148</v>
      </c>
      <c r="V1875" s="190" t="s">
        <v>6148</v>
      </c>
      <c r="W1875" s="190" t="s">
        <v>6148</v>
      </c>
    </row>
    <row r="1876" spans="1:23" ht="17.25" customHeight="1" x14ac:dyDescent="0.2">
      <c r="A1876" s="190">
        <v>812730</v>
      </c>
      <c r="B1876" s="190" t="s">
        <v>1921</v>
      </c>
      <c r="C1876" s="190" t="s">
        <v>3483</v>
      </c>
      <c r="D1876" s="190" t="s">
        <v>174</v>
      </c>
      <c r="E1876" s="190" t="s">
        <v>142</v>
      </c>
      <c r="F1876" s="193">
        <v>35330</v>
      </c>
      <c r="G1876" s="190" t="s">
        <v>1232</v>
      </c>
      <c r="H1876" s="190" t="s">
        <v>824</v>
      </c>
      <c r="I1876" s="190" t="s">
        <v>58</v>
      </c>
      <c r="Q1876" s="190">
        <v>2000</v>
      </c>
      <c r="U1876" s="190" t="s">
        <v>6148</v>
      </c>
      <c r="V1876" s="190" t="s">
        <v>6148</v>
      </c>
      <c r="W1876" s="190" t="s">
        <v>6148</v>
      </c>
    </row>
    <row r="1877" spans="1:23" ht="17.25" customHeight="1" x14ac:dyDescent="0.2">
      <c r="A1877" s="190">
        <v>813069</v>
      </c>
      <c r="B1877" s="190" t="s">
        <v>2162</v>
      </c>
      <c r="C1877" s="190" t="s">
        <v>63</v>
      </c>
      <c r="D1877" s="190" t="s">
        <v>606</v>
      </c>
      <c r="E1877" s="190" t="s">
        <v>142</v>
      </c>
      <c r="F1877" s="193">
        <v>35334</v>
      </c>
      <c r="G1877" s="190" t="s">
        <v>244</v>
      </c>
      <c r="H1877" s="190" t="s">
        <v>824</v>
      </c>
      <c r="I1877" s="190" t="s">
        <v>58</v>
      </c>
      <c r="Q1877" s="190">
        <v>2000</v>
      </c>
      <c r="U1877" s="190" t="s">
        <v>6148</v>
      </c>
      <c r="V1877" s="190" t="s">
        <v>6148</v>
      </c>
      <c r="W1877" s="190" t="s">
        <v>6148</v>
      </c>
    </row>
    <row r="1878" spans="1:23" ht="17.25" customHeight="1" x14ac:dyDescent="0.2">
      <c r="A1878" s="190">
        <v>812856</v>
      </c>
      <c r="B1878" s="190" t="s">
        <v>2012</v>
      </c>
      <c r="C1878" s="190" t="s">
        <v>403</v>
      </c>
      <c r="D1878" s="190" t="s">
        <v>325</v>
      </c>
      <c r="E1878" s="190" t="s">
        <v>142</v>
      </c>
      <c r="F1878" s="193">
        <v>35358</v>
      </c>
      <c r="G1878" s="190" t="s">
        <v>829</v>
      </c>
      <c r="H1878" s="190" t="s">
        <v>824</v>
      </c>
      <c r="I1878" s="190" t="s">
        <v>58</v>
      </c>
      <c r="Q1878" s="190">
        <v>2000</v>
      </c>
      <c r="U1878" s="190" t="s">
        <v>6148</v>
      </c>
      <c r="V1878" s="190" t="s">
        <v>6148</v>
      </c>
      <c r="W1878" s="190" t="s">
        <v>6148</v>
      </c>
    </row>
    <row r="1879" spans="1:23" ht="17.25" customHeight="1" x14ac:dyDescent="0.2">
      <c r="A1879" s="190">
        <v>813462</v>
      </c>
      <c r="B1879" s="190" t="s">
        <v>1115</v>
      </c>
      <c r="C1879" s="190" t="s">
        <v>83</v>
      </c>
      <c r="D1879" s="190" t="s">
        <v>169</v>
      </c>
      <c r="E1879" s="190" t="s">
        <v>142</v>
      </c>
      <c r="F1879" s="193">
        <v>35358</v>
      </c>
      <c r="G1879" s="190" t="s">
        <v>1116</v>
      </c>
      <c r="H1879" s="190" t="s">
        <v>824</v>
      </c>
      <c r="I1879" s="190" t="s">
        <v>58</v>
      </c>
      <c r="Q1879" s="190">
        <v>2000</v>
      </c>
      <c r="U1879" s="190" t="s">
        <v>6148</v>
      </c>
      <c r="V1879" s="190" t="s">
        <v>6148</v>
      </c>
      <c r="W1879" s="190" t="s">
        <v>6148</v>
      </c>
    </row>
    <row r="1880" spans="1:23" ht="17.25" customHeight="1" x14ac:dyDescent="0.2">
      <c r="A1880" s="190">
        <v>813444</v>
      </c>
      <c r="B1880" s="190" t="s">
        <v>2392</v>
      </c>
      <c r="C1880" s="190" t="s">
        <v>638</v>
      </c>
      <c r="D1880" s="190" t="s">
        <v>3726</v>
      </c>
      <c r="E1880" s="190" t="s">
        <v>142</v>
      </c>
      <c r="F1880" s="193">
        <v>35375</v>
      </c>
      <c r="G1880" s="190" t="s">
        <v>3727</v>
      </c>
      <c r="H1880" s="190" t="s">
        <v>824</v>
      </c>
      <c r="I1880" s="190" t="s">
        <v>58</v>
      </c>
      <c r="Q1880" s="190">
        <v>2000</v>
      </c>
      <c r="U1880" s="190" t="s">
        <v>6148</v>
      </c>
      <c r="V1880" s="190" t="s">
        <v>6148</v>
      </c>
      <c r="W1880" s="190" t="s">
        <v>6148</v>
      </c>
    </row>
    <row r="1881" spans="1:23" ht="17.25" customHeight="1" x14ac:dyDescent="0.2">
      <c r="A1881" s="190">
        <v>812844</v>
      </c>
      <c r="B1881" s="190" t="s">
        <v>2003</v>
      </c>
      <c r="C1881" s="190" t="s">
        <v>65</v>
      </c>
      <c r="D1881" s="190" t="s">
        <v>325</v>
      </c>
      <c r="E1881" s="190" t="s">
        <v>142</v>
      </c>
      <c r="F1881" s="193">
        <v>35408</v>
      </c>
      <c r="G1881" s="190" t="s">
        <v>244</v>
      </c>
      <c r="H1881" s="190" t="s">
        <v>824</v>
      </c>
      <c r="I1881" s="190" t="s">
        <v>58</v>
      </c>
      <c r="Q1881" s="190">
        <v>2000</v>
      </c>
      <c r="U1881" s="190" t="s">
        <v>6148</v>
      </c>
      <c r="V1881" s="190" t="s">
        <v>6148</v>
      </c>
      <c r="W1881" s="190" t="s">
        <v>6148</v>
      </c>
    </row>
    <row r="1882" spans="1:23" ht="17.25" customHeight="1" x14ac:dyDescent="0.2">
      <c r="A1882" s="190">
        <v>813367</v>
      </c>
      <c r="B1882" s="190" t="s">
        <v>2369</v>
      </c>
      <c r="C1882" s="190" t="s">
        <v>83</v>
      </c>
      <c r="D1882" s="190" t="s">
        <v>188</v>
      </c>
      <c r="E1882" s="190" t="s">
        <v>142</v>
      </c>
      <c r="F1882" s="193">
        <v>35431</v>
      </c>
      <c r="G1882" s="190" t="s">
        <v>3713</v>
      </c>
      <c r="H1882" s="190" t="s">
        <v>824</v>
      </c>
      <c r="I1882" s="190" t="s">
        <v>58</v>
      </c>
      <c r="Q1882" s="190">
        <v>2000</v>
      </c>
      <c r="U1882" s="190" t="s">
        <v>6148</v>
      </c>
      <c r="V1882" s="190" t="s">
        <v>6148</v>
      </c>
      <c r="W1882" s="190" t="s">
        <v>6148</v>
      </c>
    </row>
    <row r="1883" spans="1:23" ht="17.25" customHeight="1" x14ac:dyDescent="0.2">
      <c r="A1883" s="190">
        <v>812956</v>
      </c>
      <c r="B1883" s="190" t="s">
        <v>2087</v>
      </c>
      <c r="C1883" s="190" t="s">
        <v>545</v>
      </c>
      <c r="D1883" s="190" t="s">
        <v>198</v>
      </c>
      <c r="E1883" s="190" t="s">
        <v>142</v>
      </c>
      <c r="F1883" s="193">
        <v>35431</v>
      </c>
      <c r="G1883" s="190" t="s">
        <v>1101</v>
      </c>
      <c r="H1883" s="190" t="s">
        <v>824</v>
      </c>
      <c r="I1883" s="190" t="s">
        <v>58</v>
      </c>
      <c r="Q1883" s="190">
        <v>2000</v>
      </c>
      <c r="U1883" s="190" t="s">
        <v>6148</v>
      </c>
      <c r="V1883" s="190" t="s">
        <v>6148</v>
      </c>
      <c r="W1883" s="190" t="s">
        <v>6148</v>
      </c>
    </row>
    <row r="1884" spans="1:23" ht="17.25" customHeight="1" x14ac:dyDescent="0.2">
      <c r="A1884" s="190">
        <v>813020</v>
      </c>
      <c r="B1884" s="190" t="s">
        <v>769</v>
      </c>
      <c r="C1884" s="190" t="s">
        <v>340</v>
      </c>
      <c r="D1884" s="190" t="s">
        <v>163</v>
      </c>
      <c r="E1884" s="190" t="s">
        <v>142</v>
      </c>
      <c r="F1884" s="193">
        <v>35431</v>
      </c>
      <c r="G1884" s="190" t="s">
        <v>979</v>
      </c>
      <c r="H1884" s="190" t="s">
        <v>824</v>
      </c>
      <c r="I1884" s="190" t="s">
        <v>58</v>
      </c>
      <c r="Q1884" s="190">
        <v>2000</v>
      </c>
      <c r="U1884" s="190" t="s">
        <v>6148</v>
      </c>
      <c r="V1884" s="190" t="s">
        <v>6148</v>
      </c>
      <c r="W1884" s="190" t="s">
        <v>6148</v>
      </c>
    </row>
    <row r="1885" spans="1:23" ht="17.25" customHeight="1" x14ac:dyDescent="0.2">
      <c r="A1885" s="190">
        <v>812826</v>
      </c>
      <c r="B1885" s="190" t="s">
        <v>1990</v>
      </c>
      <c r="C1885" s="190" t="s">
        <v>117</v>
      </c>
      <c r="D1885" s="190" t="s">
        <v>172</v>
      </c>
      <c r="E1885" s="190" t="s">
        <v>142</v>
      </c>
      <c r="F1885" s="193">
        <v>35431</v>
      </c>
      <c r="G1885" s="190" t="s">
        <v>831</v>
      </c>
      <c r="H1885" s="190" t="s">
        <v>824</v>
      </c>
      <c r="I1885" s="190" t="s">
        <v>58</v>
      </c>
      <c r="Q1885" s="190">
        <v>2000</v>
      </c>
      <c r="U1885" s="190" t="s">
        <v>6148</v>
      </c>
      <c r="V1885" s="190" t="s">
        <v>6148</v>
      </c>
      <c r="W1885" s="190" t="s">
        <v>6148</v>
      </c>
    </row>
    <row r="1886" spans="1:23" ht="17.25" customHeight="1" x14ac:dyDescent="0.2">
      <c r="A1886" s="190">
        <v>812726</v>
      </c>
      <c r="B1886" s="190" t="s">
        <v>1918</v>
      </c>
      <c r="C1886" s="190" t="s">
        <v>3478</v>
      </c>
      <c r="D1886" s="190" t="s">
        <v>534</v>
      </c>
      <c r="E1886" s="190" t="s">
        <v>142</v>
      </c>
      <c r="F1886" s="193">
        <v>35431</v>
      </c>
      <c r="G1886" s="190" t="s">
        <v>244</v>
      </c>
      <c r="H1886" s="190" t="s">
        <v>824</v>
      </c>
      <c r="I1886" s="190" t="s">
        <v>58</v>
      </c>
      <c r="Q1886" s="190">
        <v>2000</v>
      </c>
      <c r="U1886" s="190" t="s">
        <v>6148</v>
      </c>
      <c r="V1886" s="190" t="s">
        <v>6148</v>
      </c>
      <c r="W1886" s="190" t="s">
        <v>6148</v>
      </c>
    </row>
    <row r="1887" spans="1:23" ht="17.25" customHeight="1" x14ac:dyDescent="0.2">
      <c r="A1887" s="190">
        <v>813048</v>
      </c>
      <c r="B1887" s="190" t="s">
        <v>2148</v>
      </c>
      <c r="C1887" s="190" t="s">
        <v>616</v>
      </c>
      <c r="D1887" s="190" t="s">
        <v>522</v>
      </c>
      <c r="E1887" s="190" t="s">
        <v>142</v>
      </c>
      <c r="F1887" s="193">
        <v>35431</v>
      </c>
      <c r="G1887" s="190" t="s">
        <v>244</v>
      </c>
      <c r="H1887" s="190" t="s">
        <v>824</v>
      </c>
      <c r="I1887" s="190" t="s">
        <v>58</v>
      </c>
      <c r="Q1887" s="190">
        <v>2000</v>
      </c>
      <c r="U1887" s="190" t="s">
        <v>6148</v>
      </c>
      <c r="V1887" s="190" t="s">
        <v>6148</v>
      </c>
      <c r="W1887" s="190" t="s">
        <v>6148</v>
      </c>
    </row>
    <row r="1888" spans="1:23" ht="17.25" customHeight="1" x14ac:dyDescent="0.2">
      <c r="A1888" s="190">
        <v>812118</v>
      </c>
      <c r="B1888" s="190" t="s">
        <v>1513</v>
      </c>
      <c r="C1888" s="190" t="s">
        <v>63</v>
      </c>
      <c r="D1888" s="190" t="s">
        <v>166</v>
      </c>
      <c r="E1888" s="190" t="s">
        <v>142</v>
      </c>
      <c r="F1888" s="193">
        <v>35431</v>
      </c>
      <c r="G1888" s="190" t="s">
        <v>1245</v>
      </c>
      <c r="H1888" s="190" t="s">
        <v>824</v>
      </c>
      <c r="I1888" s="190" t="s">
        <v>58</v>
      </c>
      <c r="Q1888" s="190">
        <v>2000</v>
      </c>
      <c r="U1888" s="190" t="s">
        <v>6148</v>
      </c>
      <c r="V1888" s="190" t="s">
        <v>6148</v>
      </c>
      <c r="W1888" s="190" t="s">
        <v>6148</v>
      </c>
    </row>
    <row r="1889" spans="1:23" ht="17.25" customHeight="1" x14ac:dyDescent="0.2">
      <c r="A1889" s="190">
        <v>813167</v>
      </c>
      <c r="B1889" s="190" t="s">
        <v>2232</v>
      </c>
      <c r="C1889" s="190" t="s">
        <v>530</v>
      </c>
      <c r="D1889" s="190" t="s">
        <v>3634</v>
      </c>
      <c r="E1889" s="190" t="s">
        <v>142</v>
      </c>
      <c r="F1889" s="193">
        <v>35431</v>
      </c>
      <c r="G1889" s="190" t="s">
        <v>1332</v>
      </c>
      <c r="H1889" s="190" t="s">
        <v>824</v>
      </c>
      <c r="I1889" s="190" t="s">
        <v>58</v>
      </c>
      <c r="Q1889" s="190">
        <v>2000</v>
      </c>
      <c r="U1889" s="190" t="s">
        <v>6148</v>
      </c>
      <c r="V1889" s="190" t="s">
        <v>6148</v>
      </c>
      <c r="W1889" s="190" t="s">
        <v>6148</v>
      </c>
    </row>
    <row r="1890" spans="1:23" ht="17.25" customHeight="1" x14ac:dyDescent="0.2">
      <c r="A1890" s="190">
        <v>812002</v>
      </c>
      <c r="B1890" s="190" t="s">
        <v>1432</v>
      </c>
      <c r="C1890" s="190" t="s">
        <v>92</v>
      </c>
      <c r="D1890" s="190" t="s">
        <v>339</v>
      </c>
      <c r="E1890" s="190" t="s">
        <v>142</v>
      </c>
      <c r="F1890" s="193">
        <v>35431</v>
      </c>
      <c r="G1890" s="190" t="s">
        <v>976</v>
      </c>
      <c r="H1890" s="190" t="s">
        <v>824</v>
      </c>
      <c r="I1890" s="190" t="s">
        <v>58</v>
      </c>
      <c r="Q1890" s="190">
        <v>2000</v>
      </c>
      <c r="U1890" s="190" t="s">
        <v>6148</v>
      </c>
      <c r="V1890" s="190" t="s">
        <v>6148</v>
      </c>
      <c r="W1890" s="190" t="s">
        <v>6148</v>
      </c>
    </row>
    <row r="1891" spans="1:23" ht="17.25" customHeight="1" x14ac:dyDescent="0.2">
      <c r="A1891" s="190">
        <v>812799</v>
      </c>
      <c r="B1891" s="190" t="s">
        <v>1973</v>
      </c>
      <c r="C1891" s="190" t="s">
        <v>92</v>
      </c>
      <c r="D1891" s="190" t="s">
        <v>200</v>
      </c>
      <c r="E1891" s="190" t="s">
        <v>142</v>
      </c>
      <c r="F1891" s="193">
        <v>35431</v>
      </c>
      <c r="G1891" s="190" t="s">
        <v>976</v>
      </c>
      <c r="H1891" s="190" t="s">
        <v>824</v>
      </c>
      <c r="I1891" s="190" t="s">
        <v>58</v>
      </c>
      <c r="Q1891" s="190">
        <v>2000</v>
      </c>
      <c r="U1891" s="190" t="s">
        <v>6148</v>
      </c>
      <c r="V1891" s="190" t="s">
        <v>6148</v>
      </c>
      <c r="W1891" s="190" t="s">
        <v>6148</v>
      </c>
    </row>
    <row r="1892" spans="1:23" ht="17.25" customHeight="1" x14ac:dyDescent="0.2">
      <c r="A1892" s="190">
        <v>812530</v>
      </c>
      <c r="B1892" s="190" t="s">
        <v>1783</v>
      </c>
      <c r="C1892" s="190" t="s">
        <v>61</v>
      </c>
      <c r="D1892" s="190" t="s">
        <v>91</v>
      </c>
      <c r="E1892" s="190" t="s">
        <v>142</v>
      </c>
      <c r="F1892" s="193">
        <v>35431</v>
      </c>
      <c r="G1892" s="190" t="s">
        <v>976</v>
      </c>
      <c r="H1892" s="190" t="s">
        <v>824</v>
      </c>
      <c r="I1892" s="190" t="s">
        <v>58</v>
      </c>
      <c r="Q1892" s="190">
        <v>2000</v>
      </c>
      <c r="U1892" s="190" t="s">
        <v>6148</v>
      </c>
      <c r="V1892" s="190" t="s">
        <v>6148</v>
      </c>
      <c r="W1892" s="190" t="s">
        <v>6148</v>
      </c>
    </row>
    <row r="1893" spans="1:23" ht="17.25" customHeight="1" x14ac:dyDescent="0.2">
      <c r="A1893" s="190">
        <v>812242</v>
      </c>
      <c r="B1893" s="190" t="s">
        <v>1599</v>
      </c>
      <c r="C1893" s="190" t="s">
        <v>61</v>
      </c>
      <c r="D1893" s="190" t="s">
        <v>184</v>
      </c>
      <c r="E1893" s="190" t="s">
        <v>142</v>
      </c>
      <c r="F1893" s="193">
        <v>35431</v>
      </c>
      <c r="H1893" s="190" t="s">
        <v>824</v>
      </c>
      <c r="I1893" s="190" t="s">
        <v>58</v>
      </c>
      <c r="Q1893" s="190">
        <v>2000</v>
      </c>
      <c r="U1893" s="190" t="s">
        <v>6148</v>
      </c>
      <c r="V1893" s="190" t="s">
        <v>6148</v>
      </c>
      <c r="W1893" s="190" t="s">
        <v>6148</v>
      </c>
    </row>
    <row r="1894" spans="1:23" ht="17.25" customHeight="1" x14ac:dyDescent="0.2">
      <c r="A1894" s="190">
        <v>813446</v>
      </c>
      <c r="B1894" s="190" t="s">
        <v>577</v>
      </c>
      <c r="C1894" s="190" t="s">
        <v>116</v>
      </c>
      <c r="D1894" s="190" t="s">
        <v>160</v>
      </c>
      <c r="E1894" s="190" t="s">
        <v>142</v>
      </c>
      <c r="F1894" s="193">
        <v>35432</v>
      </c>
      <c r="G1894" s="190" t="s">
        <v>244</v>
      </c>
      <c r="H1894" s="190" t="s">
        <v>824</v>
      </c>
      <c r="I1894" s="190" t="s">
        <v>58</v>
      </c>
      <c r="Q1894" s="190">
        <v>2000</v>
      </c>
      <c r="U1894" s="190" t="s">
        <v>6148</v>
      </c>
      <c r="V1894" s="190" t="s">
        <v>6148</v>
      </c>
      <c r="W1894" s="190" t="s">
        <v>6148</v>
      </c>
    </row>
    <row r="1895" spans="1:23" ht="17.25" customHeight="1" x14ac:dyDescent="0.2">
      <c r="A1895" s="190">
        <v>812959</v>
      </c>
      <c r="B1895" s="190" t="s">
        <v>2090</v>
      </c>
      <c r="C1895" s="190" t="s">
        <v>463</v>
      </c>
      <c r="D1895" s="190" t="s">
        <v>200</v>
      </c>
      <c r="E1895" s="190" t="s">
        <v>142</v>
      </c>
      <c r="F1895" s="193">
        <v>35434</v>
      </c>
      <c r="G1895" s="190" t="s">
        <v>3446</v>
      </c>
      <c r="H1895" s="190" t="s">
        <v>824</v>
      </c>
      <c r="I1895" s="190" t="s">
        <v>58</v>
      </c>
      <c r="Q1895" s="190">
        <v>2000</v>
      </c>
      <c r="U1895" s="190" t="s">
        <v>6148</v>
      </c>
      <c r="V1895" s="190" t="s">
        <v>6148</v>
      </c>
      <c r="W1895" s="190" t="s">
        <v>6148</v>
      </c>
    </row>
    <row r="1896" spans="1:23" ht="17.25" customHeight="1" x14ac:dyDescent="0.2">
      <c r="A1896" s="190">
        <v>813122</v>
      </c>
      <c r="B1896" s="190" t="s">
        <v>2199</v>
      </c>
      <c r="C1896" s="190" t="s">
        <v>369</v>
      </c>
      <c r="D1896" s="190" t="s">
        <v>167</v>
      </c>
      <c r="E1896" s="190" t="s">
        <v>142</v>
      </c>
      <c r="F1896" s="193">
        <v>35434</v>
      </c>
      <c r="G1896" s="190" t="s">
        <v>244</v>
      </c>
      <c r="H1896" s="190" t="s">
        <v>824</v>
      </c>
      <c r="I1896" s="190" t="s">
        <v>58</v>
      </c>
      <c r="Q1896" s="190">
        <v>2000</v>
      </c>
      <c r="U1896" s="190" t="s">
        <v>6148</v>
      </c>
      <c r="V1896" s="190" t="s">
        <v>6148</v>
      </c>
      <c r="W1896" s="190" t="s">
        <v>6148</v>
      </c>
    </row>
    <row r="1897" spans="1:23" ht="17.25" customHeight="1" x14ac:dyDescent="0.2">
      <c r="A1897" s="190">
        <v>812287</v>
      </c>
      <c r="B1897" s="190" t="s">
        <v>1626</v>
      </c>
      <c r="C1897" s="190" t="s">
        <v>1029</v>
      </c>
      <c r="D1897" s="190" t="s">
        <v>170</v>
      </c>
      <c r="E1897" s="190" t="s">
        <v>142</v>
      </c>
      <c r="F1897" s="193">
        <v>35435</v>
      </c>
      <c r="G1897" s="190" t="s">
        <v>244</v>
      </c>
      <c r="H1897" s="190" t="s">
        <v>824</v>
      </c>
      <c r="I1897" s="190" t="s">
        <v>58</v>
      </c>
      <c r="Q1897" s="190">
        <v>2000</v>
      </c>
      <c r="U1897" s="190" t="s">
        <v>6148</v>
      </c>
      <c r="V1897" s="190" t="s">
        <v>6148</v>
      </c>
      <c r="W1897" s="190" t="s">
        <v>6148</v>
      </c>
    </row>
    <row r="1898" spans="1:23" ht="17.25" customHeight="1" x14ac:dyDescent="0.2">
      <c r="A1898" s="190">
        <v>813056</v>
      </c>
      <c r="B1898" s="190" t="s">
        <v>2153</v>
      </c>
      <c r="C1898" s="190" t="s">
        <v>587</v>
      </c>
      <c r="D1898" s="190" t="s">
        <v>396</v>
      </c>
      <c r="E1898" s="190" t="s">
        <v>142</v>
      </c>
      <c r="F1898" s="193">
        <v>35437</v>
      </c>
      <c r="G1898" s="190" t="s">
        <v>921</v>
      </c>
      <c r="H1898" s="190" t="s">
        <v>824</v>
      </c>
      <c r="I1898" s="190" t="s">
        <v>58</v>
      </c>
      <c r="Q1898" s="190">
        <v>2000</v>
      </c>
      <c r="U1898" s="190" t="s">
        <v>6148</v>
      </c>
      <c r="V1898" s="190" t="s">
        <v>6148</v>
      </c>
      <c r="W1898" s="190" t="s">
        <v>6148</v>
      </c>
    </row>
    <row r="1899" spans="1:23" ht="17.25" customHeight="1" x14ac:dyDescent="0.2">
      <c r="A1899" s="190">
        <v>812952</v>
      </c>
      <c r="B1899" s="190" t="s">
        <v>1113</v>
      </c>
      <c r="C1899" s="190" t="s">
        <v>3569</v>
      </c>
      <c r="D1899" s="190" t="s">
        <v>331</v>
      </c>
      <c r="E1899" s="190" t="s">
        <v>142</v>
      </c>
      <c r="F1899" s="193">
        <v>35445</v>
      </c>
      <c r="G1899" s="190" t="s">
        <v>525</v>
      </c>
      <c r="H1899" s="190" t="s">
        <v>824</v>
      </c>
      <c r="I1899" s="190" t="s">
        <v>58</v>
      </c>
      <c r="Q1899" s="190">
        <v>2000</v>
      </c>
      <c r="U1899" s="190" t="s">
        <v>6148</v>
      </c>
      <c r="V1899" s="190" t="s">
        <v>6148</v>
      </c>
      <c r="W1899" s="190" t="s">
        <v>6148</v>
      </c>
    </row>
    <row r="1900" spans="1:23" ht="17.25" customHeight="1" x14ac:dyDescent="0.2">
      <c r="A1900" s="190">
        <v>813380</v>
      </c>
      <c r="B1900" s="190" t="s">
        <v>1349</v>
      </c>
      <c r="C1900" s="190" t="s">
        <v>467</v>
      </c>
      <c r="D1900" s="190" t="s">
        <v>491</v>
      </c>
      <c r="E1900" s="190" t="s">
        <v>142</v>
      </c>
      <c r="F1900" s="193">
        <v>35446</v>
      </c>
      <c r="G1900" s="190" t="s">
        <v>1119</v>
      </c>
      <c r="H1900" s="190" t="s">
        <v>824</v>
      </c>
      <c r="I1900" s="190" t="s">
        <v>58</v>
      </c>
      <c r="Q1900" s="190">
        <v>2000</v>
      </c>
      <c r="U1900" s="190" t="s">
        <v>6148</v>
      </c>
      <c r="V1900" s="190" t="s">
        <v>6148</v>
      </c>
      <c r="W1900" s="190" t="s">
        <v>6148</v>
      </c>
    </row>
    <row r="1901" spans="1:23" ht="17.25" customHeight="1" x14ac:dyDescent="0.2">
      <c r="A1901" s="190">
        <v>812942</v>
      </c>
      <c r="B1901" s="190" t="s">
        <v>2079</v>
      </c>
      <c r="C1901" s="190" t="s">
        <v>83</v>
      </c>
      <c r="D1901" s="190" t="s">
        <v>3566</v>
      </c>
      <c r="E1901" s="190" t="s">
        <v>142</v>
      </c>
      <c r="F1901" s="193">
        <v>35453</v>
      </c>
      <c r="G1901" s="190" t="s">
        <v>244</v>
      </c>
      <c r="H1901" s="190" t="s">
        <v>824</v>
      </c>
      <c r="I1901" s="190" t="s">
        <v>58</v>
      </c>
      <c r="Q1901" s="190">
        <v>2000</v>
      </c>
      <c r="U1901" s="190" t="s">
        <v>6148</v>
      </c>
      <c r="V1901" s="190" t="s">
        <v>6148</v>
      </c>
      <c r="W1901" s="190" t="s">
        <v>6148</v>
      </c>
    </row>
    <row r="1902" spans="1:23" ht="17.25" customHeight="1" x14ac:dyDescent="0.2">
      <c r="A1902" s="190">
        <v>813045</v>
      </c>
      <c r="B1902" s="190" t="s">
        <v>2146</v>
      </c>
      <c r="C1902" s="190" t="s">
        <v>3545</v>
      </c>
      <c r="D1902" s="190" t="s">
        <v>3591</v>
      </c>
      <c r="E1902" s="190" t="s">
        <v>142</v>
      </c>
      <c r="F1902" s="193">
        <v>35459</v>
      </c>
      <c r="G1902" s="190" t="s">
        <v>1260</v>
      </c>
      <c r="H1902" s="190" t="s">
        <v>824</v>
      </c>
      <c r="I1902" s="190" t="s">
        <v>58</v>
      </c>
      <c r="Q1902" s="190">
        <v>2000</v>
      </c>
      <c r="U1902" s="190" t="s">
        <v>6148</v>
      </c>
      <c r="V1902" s="190" t="s">
        <v>6148</v>
      </c>
      <c r="W1902" s="190" t="s">
        <v>6148</v>
      </c>
    </row>
    <row r="1903" spans="1:23" ht="17.25" customHeight="1" x14ac:dyDescent="0.2">
      <c r="A1903" s="190">
        <v>812044</v>
      </c>
      <c r="B1903" s="190" t="s">
        <v>1461</v>
      </c>
      <c r="C1903" s="190" t="s">
        <v>64</v>
      </c>
      <c r="D1903" s="190" t="s">
        <v>607</v>
      </c>
      <c r="E1903" s="190" t="s">
        <v>142</v>
      </c>
      <c r="F1903" s="193">
        <v>35460</v>
      </c>
      <c r="G1903" s="190" t="s">
        <v>1004</v>
      </c>
      <c r="H1903" s="190" t="s">
        <v>824</v>
      </c>
      <c r="I1903" s="190" t="s">
        <v>58</v>
      </c>
      <c r="Q1903" s="190">
        <v>2000</v>
      </c>
      <c r="U1903" s="190" t="s">
        <v>6148</v>
      </c>
      <c r="V1903" s="190" t="s">
        <v>6148</v>
      </c>
      <c r="W1903" s="190" t="s">
        <v>6148</v>
      </c>
    </row>
    <row r="1904" spans="1:23" ht="17.25" customHeight="1" x14ac:dyDescent="0.2">
      <c r="A1904" s="190">
        <v>813379</v>
      </c>
      <c r="B1904" s="190" t="s">
        <v>2378</v>
      </c>
      <c r="C1904" s="190" t="s">
        <v>63</v>
      </c>
      <c r="D1904" s="190" t="s">
        <v>196</v>
      </c>
      <c r="E1904" s="190" t="s">
        <v>142</v>
      </c>
      <c r="F1904" s="193">
        <v>35482</v>
      </c>
      <c r="G1904" s="190" t="s">
        <v>959</v>
      </c>
      <c r="H1904" s="190" t="s">
        <v>824</v>
      </c>
      <c r="I1904" s="190" t="s">
        <v>58</v>
      </c>
      <c r="Q1904" s="190">
        <v>2000</v>
      </c>
      <c r="U1904" s="190" t="s">
        <v>6148</v>
      </c>
      <c r="V1904" s="190" t="s">
        <v>6148</v>
      </c>
      <c r="W1904" s="190" t="s">
        <v>6148</v>
      </c>
    </row>
    <row r="1905" spans="1:23" ht="17.25" customHeight="1" x14ac:dyDescent="0.2">
      <c r="A1905" s="190">
        <v>813063</v>
      </c>
      <c r="B1905" s="190" t="s">
        <v>2157</v>
      </c>
      <c r="C1905" s="190" t="s">
        <v>110</v>
      </c>
      <c r="D1905" s="190" t="s">
        <v>3594</v>
      </c>
      <c r="E1905" s="190" t="s">
        <v>142</v>
      </c>
      <c r="F1905" s="193">
        <v>35486</v>
      </c>
      <c r="G1905" s="190" t="s">
        <v>3595</v>
      </c>
      <c r="H1905" s="190" t="s">
        <v>824</v>
      </c>
      <c r="I1905" s="190" t="s">
        <v>58</v>
      </c>
      <c r="Q1905" s="190">
        <v>2000</v>
      </c>
      <c r="U1905" s="190" t="s">
        <v>6148</v>
      </c>
      <c r="V1905" s="190" t="s">
        <v>6148</v>
      </c>
      <c r="W1905" s="190" t="s">
        <v>6148</v>
      </c>
    </row>
    <row r="1906" spans="1:23" ht="17.25" customHeight="1" x14ac:dyDescent="0.2">
      <c r="A1906" s="190">
        <v>812976</v>
      </c>
      <c r="B1906" s="190" t="s">
        <v>2105</v>
      </c>
      <c r="C1906" s="190" t="s">
        <v>57</v>
      </c>
      <c r="D1906" s="190" t="s">
        <v>191</v>
      </c>
      <c r="E1906" s="190" t="s">
        <v>142</v>
      </c>
      <c r="F1906" s="193">
        <v>35490</v>
      </c>
      <c r="G1906" s="190" t="s">
        <v>244</v>
      </c>
      <c r="H1906" s="190" t="s">
        <v>824</v>
      </c>
      <c r="I1906" s="190" t="s">
        <v>58</v>
      </c>
      <c r="Q1906" s="190">
        <v>2000</v>
      </c>
      <c r="U1906" s="190" t="s">
        <v>6148</v>
      </c>
      <c r="V1906" s="190" t="s">
        <v>6148</v>
      </c>
      <c r="W1906" s="190" t="s">
        <v>6148</v>
      </c>
    </row>
    <row r="1907" spans="1:23" ht="17.25" customHeight="1" x14ac:dyDescent="0.2">
      <c r="A1907" s="190">
        <v>812124</v>
      </c>
      <c r="B1907" s="190" t="s">
        <v>1518</v>
      </c>
      <c r="C1907" s="190" t="s">
        <v>63</v>
      </c>
      <c r="D1907" s="190" t="s">
        <v>357</v>
      </c>
      <c r="E1907" s="190" t="s">
        <v>142</v>
      </c>
      <c r="F1907" s="193">
        <v>35497</v>
      </c>
      <c r="G1907" s="190" t="s">
        <v>3261</v>
      </c>
      <c r="H1907" s="190" t="s">
        <v>824</v>
      </c>
      <c r="I1907" s="190" t="s">
        <v>58</v>
      </c>
      <c r="Q1907" s="190">
        <v>2000</v>
      </c>
      <c r="U1907" s="190" t="s">
        <v>6148</v>
      </c>
      <c r="V1907" s="190" t="s">
        <v>6148</v>
      </c>
      <c r="W1907" s="190" t="s">
        <v>6148</v>
      </c>
    </row>
    <row r="1908" spans="1:23" ht="17.25" customHeight="1" x14ac:dyDescent="0.2">
      <c r="A1908" s="190">
        <v>812722</v>
      </c>
      <c r="B1908" s="190" t="s">
        <v>1914</v>
      </c>
      <c r="C1908" s="190" t="s">
        <v>467</v>
      </c>
      <c r="D1908" s="190" t="s">
        <v>1104</v>
      </c>
      <c r="E1908" s="190" t="s">
        <v>142</v>
      </c>
      <c r="F1908" s="193">
        <v>35500</v>
      </c>
      <c r="G1908" s="190" t="s">
        <v>244</v>
      </c>
      <c r="H1908" s="190" t="s">
        <v>824</v>
      </c>
      <c r="I1908" s="190" t="s">
        <v>58</v>
      </c>
      <c r="Q1908" s="190">
        <v>2000</v>
      </c>
      <c r="U1908" s="190" t="s">
        <v>6148</v>
      </c>
      <c r="V1908" s="190" t="s">
        <v>6148</v>
      </c>
      <c r="W1908" s="190" t="s">
        <v>6148</v>
      </c>
    </row>
    <row r="1909" spans="1:23" ht="17.25" customHeight="1" x14ac:dyDescent="0.2">
      <c r="A1909" s="190">
        <v>812757</v>
      </c>
      <c r="B1909" s="190" t="s">
        <v>1943</v>
      </c>
      <c r="C1909" s="190" t="s">
        <v>936</v>
      </c>
      <c r="D1909" s="190" t="s">
        <v>216</v>
      </c>
      <c r="E1909" s="190" t="s">
        <v>142</v>
      </c>
      <c r="F1909" s="193">
        <v>35504</v>
      </c>
      <c r="G1909" s="190" t="s">
        <v>244</v>
      </c>
      <c r="H1909" s="190" t="s">
        <v>824</v>
      </c>
      <c r="I1909" s="190" t="s">
        <v>58</v>
      </c>
      <c r="Q1909" s="190">
        <v>2000</v>
      </c>
      <c r="U1909" s="190" t="s">
        <v>6148</v>
      </c>
      <c r="V1909" s="190" t="s">
        <v>6148</v>
      </c>
      <c r="W1909" s="190" t="s">
        <v>6148</v>
      </c>
    </row>
    <row r="1910" spans="1:23" ht="17.25" customHeight="1" x14ac:dyDescent="0.2">
      <c r="A1910" s="190">
        <v>812411</v>
      </c>
      <c r="B1910" s="190" t="s">
        <v>1707</v>
      </c>
      <c r="C1910" s="190" t="s">
        <v>713</v>
      </c>
      <c r="D1910" s="190" t="s">
        <v>451</v>
      </c>
      <c r="E1910" s="190" t="s">
        <v>142</v>
      </c>
      <c r="F1910" s="193">
        <v>35510</v>
      </c>
      <c r="G1910" s="190" t="s">
        <v>930</v>
      </c>
      <c r="H1910" s="190" t="s">
        <v>824</v>
      </c>
      <c r="I1910" s="190" t="s">
        <v>58</v>
      </c>
      <c r="Q1910" s="190">
        <v>2000</v>
      </c>
      <c r="U1910" s="190" t="s">
        <v>6148</v>
      </c>
      <c r="V1910" s="190" t="s">
        <v>6148</v>
      </c>
      <c r="W1910" s="190" t="s">
        <v>6148</v>
      </c>
    </row>
    <row r="1911" spans="1:23" ht="17.25" customHeight="1" x14ac:dyDescent="0.2">
      <c r="A1911" s="190">
        <v>812266</v>
      </c>
      <c r="B1911" s="190" t="s">
        <v>1612</v>
      </c>
      <c r="C1911" s="190" t="s">
        <v>3310</v>
      </c>
      <c r="D1911" s="190" t="s">
        <v>389</v>
      </c>
      <c r="E1911" s="190" t="s">
        <v>142</v>
      </c>
      <c r="F1911" s="193">
        <v>35511</v>
      </c>
      <c r="G1911" s="190" t="s">
        <v>3217</v>
      </c>
      <c r="H1911" s="190" t="s">
        <v>824</v>
      </c>
      <c r="I1911" s="190" t="s">
        <v>58</v>
      </c>
      <c r="Q1911" s="190">
        <v>2000</v>
      </c>
      <c r="U1911" s="190" t="s">
        <v>6148</v>
      </c>
      <c r="V1911" s="190" t="s">
        <v>6148</v>
      </c>
      <c r="W1911" s="190" t="s">
        <v>6148</v>
      </c>
    </row>
    <row r="1912" spans="1:23" ht="17.25" customHeight="1" x14ac:dyDescent="0.2">
      <c r="A1912" s="190">
        <v>813385</v>
      </c>
      <c r="B1912" s="190" t="s">
        <v>2381</v>
      </c>
      <c r="C1912" s="190" t="s">
        <v>889</v>
      </c>
      <c r="D1912" s="190" t="s">
        <v>209</v>
      </c>
      <c r="E1912" s="190" t="s">
        <v>142</v>
      </c>
      <c r="F1912" s="193">
        <v>35513</v>
      </c>
      <c r="G1912" s="190" t="s">
        <v>244</v>
      </c>
      <c r="H1912" s="190" t="s">
        <v>824</v>
      </c>
      <c r="I1912" s="190" t="s">
        <v>58</v>
      </c>
      <c r="Q1912" s="190">
        <v>2000</v>
      </c>
      <c r="U1912" s="190" t="s">
        <v>6148</v>
      </c>
      <c r="V1912" s="190" t="s">
        <v>6148</v>
      </c>
      <c r="W1912" s="190" t="s">
        <v>6148</v>
      </c>
    </row>
    <row r="1913" spans="1:23" ht="17.25" customHeight="1" x14ac:dyDescent="0.2">
      <c r="A1913" s="190">
        <v>812178</v>
      </c>
      <c r="B1913" s="190" t="s">
        <v>1556</v>
      </c>
      <c r="C1913" s="190" t="s">
        <v>98</v>
      </c>
      <c r="D1913" s="190" t="s">
        <v>3280</v>
      </c>
      <c r="E1913" s="190" t="s">
        <v>142</v>
      </c>
      <c r="F1913" s="193">
        <v>35518</v>
      </c>
      <c r="G1913" s="190" t="s">
        <v>1004</v>
      </c>
      <c r="H1913" s="190" t="s">
        <v>824</v>
      </c>
      <c r="I1913" s="190" t="s">
        <v>58</v>
      </c>
      <c r="Q1913" s="190">
        <v>2000</v>
      </c>
      <c r="U1913" s="190" t="s">
        <v>6148</v>
      </c>
      <c r="V1913" s="190" t="s">
        <v>6148</v>
      </c>
      <c r="W1913" s="190" t="s">
        <v>6148</v>
      </c>
    </row>
    <row r="1914" spans="1:23" ht="17.25" customHeight="1" x14ac:dyDescent="0.2">
      <c r="A1914" s="190">
        <v>812968</v>
      </c>
      <c r="B1914" s="190" t="s">
        <v>2097</v>
      </c>
      <c r="C1914" s="190" t="s">
        <v>135</v>
      </c>
      <c r="D1914" s="190" t="s">
        <v>309</v>
      </c>
      <c r="E1914" s="190" t="s">
        <v>142</v>
      </c>
      <c r="F1914" s="193">
        <v>35522</v>
      </c>
      <c r="G1914" s="190" t="s">
        <v>244</v>
      </c>
      <c r="H1914" s="190" t="s">
        <v>824</v>
      </c>
      <c r="I1914" s="190" t="s">
        <v>58</v>
      </c>
      <c r="Q1914" s="190">
        <v>2000</v>
      </c>
      <c r="U1914" s="190" t="s">
        <v>6148</v>
      </c>
      <c r="V1914" s="190" t="s">
        <v>6148</v>
      </c>
      <c r="W1914" s="190" t="s">
        <v>6148</v>
      </c>
    </row>
    <row r="1915" spans="1:23" ht="17.25" customHeight="1" x14ac:dyDescent="0.2">
      <c r="A1915" s="190">
        <v>812357</v>
      </c>
      <c r="B1915" s="190" t="s">
        <v>1675</v>
      </c>
      <c r="C1915" s="190" t="s">
        <v>428</v>
      </c>
      <c r="D1915" s="190" t="s">
        <v>1325</v>
      </c>
      <c r="E1915" s="190" t="s">
        <v>142</v>
      </c>
      <c r="F1915" s="193">
        <v>35534</v>
      </c>
      <c r="G1915" s="190" t="s">
        <v>244</v>
      </c>
      <c r="H1915" s="190" t="s">
        <v>825</v>
      </c>
      <c r="I1915" s="190" t="s">
        <v>58</v>
      </c>
      <c r="Q1915" s="190">
        <v>2000</v>
      </c>
      <c r="U1915" s="190" t="s">
        <v>6148</v>
      </c>
      <c r="V1915" s="190" t="s">
        <v>6148</v>
      </c>
      <c r="W1915" s="190" t="s">
        <v>6148</v>
      </c>
    </row>
    <row r="1916" spans="1:23" ht="17.25" customHeight="1" x14ac:dyDescent="0.2">
      <c r="A1916" s="190">
        <v>811996</v>
      </c>
      <c r="B1916" s="190" t="s">
        <v>1430</v>
      </c>
      <c r="C1916" s="190" t="s">
        <v>72</v>
      </c>
      <c r="D1916" s="190" t="s">
        <v>3212</v>
      </c>
      <c r="E1916" s="190" t="s">
        <v>142</v>
      </c>
      <c r="F1916" s="193">
        <v>35538</v>
      </c>
      <c r="G1916" s="190" t="s">
        <v>244</v>
      </c>
      <c r="H1916" s="190" t="s">
        <v>824</v>
      </c>
      <c r="I1916" s="190" t="s">
        <v>58</v>
      </c>
      <c r="Q1916" s="190">
        <v>2000</v>
      </c>
      <c r="U1916" s="190" t="s">
        <v>6148</v>
      </c>
      <c r="V1916" s="190" t="s">
        <v>6148</v>
      </c>
      <c r="W1916" s="190" t="s">
        <v>6148</v>
      </c>
    </row>
    <row r="1917" spans="1:23" ht="17.25" customHeight="1" x14ac:dyDescent="0.2">
      <c r="A1917" s="190">
        <v>812748</v>
      </c>
      <c r="B1917" s="190" t="s">
        <v>1934</v>
      </c>
      <c r="C1917" s="190" t="s">
        <v>57</v>
      </c>
      <c r="D1917" s="190" t="s">
        <v>1104</v>
      </c>
      <c r="E1917" s="190" t="s">
        <v>142</v>
      </c>
      <c r="F1917" s="193">
        <v>35548</v>
      </c>
      <c r="G1917" s="190" t="s">
        <v>3491</v>
      </c>
      <c r="H1917" s="190" t="s">
        <v>824</v>
      </c>
      <c r="I1917" s="190" t="s">
        <v>58</v>
      </c>
      <c r="Q1917" s="190">
        <v>2000</v>
      </c>
      <c r="U1917" s="190" t="s">
        <v>6148</v>
      </c>
      <c r="V1917" s="190" t="s">
        <v>6148</v>
      </c>
      <c r="W1917" s="190" t="s">
        <v>6148</v>
      </c>
    </row>
    <row r="1918" spans="1:23" ht="17.25" customHeight="1" x14ac:dyDescent="0.2">
      <c r="A1918" s="190">
        <v>812861</v>
      </c>
      <c r="B1918" s="190" t="s">
        <v>2015</v>
      </c>
      <c r="C1918" s="190" t="s">
        <v>363</v>
      </c>
      <c r="D1918" s="190" t="s">
        <v>879</v>
      </c>
      <c r="E1918" s="190" t="s">
        <v>142</v>
      </c>
      <c r="F1918" s="193">
        <v>35551</v>
      </c>
      <c r="G1918" s="190" t="s">
        <v>1134</v>
      </c>
      <c r="H1918" s="190" t="s">
        <v>824</v>
      </c>
      <c r="I1918" s="190" t="s">
        <v>58</v>
      </c>
      <c r="Q1918" s="190">
        <v>2000</v>
      </c>
      <c r="U1918" s="190" t="s">
        <v>6148</v>
      </c>
      <c r="V1918" s="190" t="s">
        <v>6148</v>
      </c>
      <c r="W1918" s="190" t="s">
        <v>6148</v>
      </c>
    </row>
    <row r="1919" spans="1:23" ht="17.25" customHeight="1" x14ac:dyDescent="0.2">
      <c r="A1919" s="190">
        <v>812529</v>
      </c>
      <c r="B1919" s="190" t="s">
        <v>1782</v>
      </c>
      <c r="C1919" s="190" t="s">
        <v>349</v>
      </c>
      <c r="D1919" s="190" t="s">
        <v>339</v>
      </c>
      <c r="E1919" s="190" t="s">
        <v>142</v>
      </c>
      <c r="F1919" s="193">
        <v>35567</v>
      </c>
      <c r="G1919" s="190" t="s">
        <v>1256</v>
      </c>
      <c r="H1919" s="190" t="s">
        <v>824</v>
      </c>
      <c r="I1919" s="190" t="s">
        <v>58</v>
      </c>
      <c r="Q1919" s="190">
        <v>2000</v>
      </c>
      <c r="U1919" s="190" t="s">
        <v>6148</v>
      </c>
      <c r="V1919" s="190" t="s">
        <v>6148</v>
      </c>
      <c r="W1919" s="190" t="s">
        <v>6148</v>
      </c>
    </row>
    <row r="1920" spans="1:23" ht="17.25" customHeight="1" x14ac:dyDescent="0.2">
      <c r="A1920" s="190">
        <v>812788</v>
      </c>
      <c r="B1920" s="190" t="s">
        <v>1965</v>
      </c>
      <c r="C1920" s="190" t="s">
        <v>63</v>
      </c>
      <c r="D1920" s="190" t="s">
        <v>339</v>
      </c>
      <c r="E1920" s="190" t="s">
        <v>142</v>
      </c>
      <c r="F1920" s="193">
        <v>35582</v>
      </c>
      <c r="G1920" s="190" t="s">
        <v>253</v>
      </c>
      <c r="H1920" s="190" t="s">
        <v>824</v>
      </c>
      <c r="I1920" s="190" t="s">
        <v>58</v>
      </c>
      <c r="Q1920" s="190">
        <v>2000</v>
      </c>
      <c r="U1920" s="190" t="s">
        <v>6148</v>
      </c>
      <c r="V1920" s="190" t="s">
        <v>6148</v>
      </c>
      <c r="W1920" s="190" t="s">
        <v>6148</v>
      </c>
    </row>
    <row r="1921" spans="1:23" ht="17.25" customHeight="1" x14ac:dyDescent="0.2">
      <c r="A1921" s="190">
        <v>813036</v>
      </c>
      <c r="B1921" s="190" t="s">
        <v>2140</v>
      </c>
      <c r="C1921" s="190" t="s">
        <v>3588</v>
      </c>
      <c r="D1921" s="190" t="s">
        <v>181</v>
      </c>
      <c r="E1921" s="190" t="s">
        <v>142</v>
      </c>
      <c r="F1921" s="193">
        <v>35591</v>
      </c>
      <c r="G1921" s="190" t="s">
        <v>244</v>
      </c>
      <c r="H1921" s="190" t="s">
        <v>824</v>
      </c>
      <c r="I1921" s="190" t="s">
        <v>58</v>
      </c>
      <c r="Q1921" s="190">
        <v>2000</v>
      </c>
      <c r="U1921" s="190" t="s">
        <v>6148</v>
      </c>
      <c r="V1921" s="190" t="s">
        <v>6148</v>
      </c>
      <c r="W1921" s="190" t="s">
        <v>6148</v>
      </c>
    </row>
    <row r="1922" spans="1:23" ht="17.25" customHeight="1" x14ac:dyDescent="0.2">
      <c r="A1922" s="190">
        <v>813084</v>
      </c>
      <c r="B1922" s="190" t="s">
        <v>2174</v>
      </c>
      <c r="C1922" s="190" t="s">
        <v>3603</v>
      </c>
      <c r="D1922" s="190" t="s">
        <v>158</v>
      </c>
      <c r="E1922" s="190" t="s">
        <v>142</v>
      </c>
      <c r="F1922" s="193">
        <v>35592</v>
      </c>
      <c r="G1922" s="190" t="s">
        <v>254</v>
      </c>
      <c r="H1922" s="190" t="s">
        <v>824</v>
      </c>
      <c r="I1922" s="190" t="s">
        <v>58</v>
      </c>
      <c r="Q1922" s="190">
        <v>2000</v>
      </c>
      <c r="U1922" s="190" t="s">
        <v>6148</v>
      </c>
      <c r="V1922" s="190" t="s">
        <v>6148</v>
      </c>
      <c r="W1922" s="190" t="s">
        <v>6148</v>
      </c>
    </row>
    <row r="1923" spans="1:23" ht="17.25" customHeight="1" x14ac:dyDescent="0.2">
      <c r="A1923" s="190">
        <v>812711</v>
      </c>
      <c r="B1923" s="190" t="s">
        <v>1906</v>
      </c>
      <c r="C1923" s="190" t="s">
        <v>118</v>
      </c>
      <c r="D1923" s="190" t="s">
        <v>3344</v>
      </c>
      <c r="E1923" s="190" t="s">
        <v>142</v>
      </c>
      <c r="F1923" s="193">
        <v>35593</v>
      </c>
      <c r="G1923" s="190" t="s">
        <v>1269</v>
      </c>
      <c r="H1923" s="190" t="s">
        <v>824</v>
      </c>
      <c r="I1923" s="190" t="s">
        <v>58</v>
      </c>
      <c r="Q1923" s="190">
        <v>2000</v>
      </c>
      <c r="U1923" s="190" t="s">
        <v>6148</v>
      </c>
      <c r="V1923" s="190" t="s">
        <v>6148</v>
      </c>
      <c r="W1923" s="190" t="s">
        <v>6148</v>
      </c>
    </row>
    <row r="1924" spans="1:23" ht="17.25" customHeight="1" x14ac:dyDescent="0.2">
      <c r="A1924" s="190">
        <v>812661</v>
      </c>
      <c r="B1924" s="190" t="s">
        <v>1869</v>
      </c>
      <c r="C1924" s="190" t="s">
        <v>86</v>
      </c>
      <c r="D1924" s="190" t="s">
        <v>665</v>
      </c>
      <c r="E1924" s="190" t="s">
        <v>142</v>
      </c>
      <c r="F1924" s="193">
        <v>35599</v>
      </c>
      <c r="G1924" s="190" t="s">
        <v>943</v>
      </c>
      <c r="H1924" s="190" t="s">
        <v>824</v>
      </c>
      <c r="I1924" s="190" t="s">
        <v>58</v>
      </c>
      <c r="Q1924" s="190">
        <v>2000</v>
      </c>
      <c r="U1924" s="190" t="s">
        <v>6148</v>
      </c>
      <c r="V1924" s="190" t="s">
        <v>6148</v>
      </c>
      <c r="W1924" s="190" t="s">
        <v>6148</v>
      </c>
    </row>
    <row r="1925" spans="1:23" ht="17.25" customHeight="1" x14ac:dyDescent="0.2">
      <c r="A1925" s="190">
        <v>812280</v>
      </c>
      <c r="B1925" s="190" t="s">
        <v>1621</v>
      </c>
      <c r="C1925" s="190" t="s">
        <v>61</v>
      </c>
      <c r="D1925" s="190" t="s">
        <v>413</v>
      </c>
      <c r="E1925" s="190" t="s">
        <v>142</v>
      </c>
      <c r="F1925" s="193">
        <v>35600</v>
      </c>
      <c r="G1925" s="190" t="s">
        <v>922</v>
      </c>
      <c r="H1925" s="190" t="s">
        <v>825</v>
      </c>
      <c r="I1925" s="190" t="s">
        <v>58</v>
      </c>
      <c r="Q1925" s="190">
        <v>2000</v>
      </c>
      <c r="U1925" s="190" t="s">
        <v>6148</v>
      </c>
      <c r="V1925" s="190" t="s">
        <v>6148</v>
      </c>
      <c r="W1925" s="190" t="s">
        <v>6148</v>
      </c>
    </row>
    <row r="1926" spans="1:23" ht="17.25" customHeight="1" x14ac:dyDescent="0.2">
      <c r="A1926" s="190">
        <v>812965</v>
      </c>
      <c r="B1926" s="190" t="s">
        <v>2095</v>
      </c>
      <c r="C1926" s="190" t="s">
        <v>624</v>
      </c>
      <c r="D1926" s="190" t="s">
        <v>1042</v>
      </c>
      <c r="E1926" s="190" t="s">
        <v>142</v>
      </c>
      <c r="F1926" s="193">
        <v>35604</v>
      </c>
      <c r="G1926" s="190" t="s">
        <v>244</v>
      </c>
      <c r="H1926" s="190" t="s">
        <v>824</v>
      </c>
      <c r="I1926" s="190" t="s">
        <v>58</v>
      </c>
      <c r="Q1926" s="190">
        <v>2000</v>
      </c>
      <c r="U1926" s="190" t="s">
        <v>6148</v>
      </c>
      <c r="V1926" s="190" t="s">
        <v>6148</v>
      </c>
      <c r="W1926" s="190" t="s">
        <v>6148</v>
      </c>
    </row>
    <row r="1927" spans="1:23" ht="17.25" customHeight="1" x14ac:dyDescent="0.2">
      <c r="A1927" s="190">
        <v>812346</v>
      </c>
      <c r="B1927" s="190" t="s">
        <v>1666</v>
      </c>
      <c r="C1927" s="190" t="s">
        <v>3342</v>
      </c>
      <c r="D1927" s="190" t="s">
        <v>185</v>
      </c>
      <c r="E1927" s="190" t="s">
        <v>142</v>
      </c>
      <c r="F1927" s="193">
        <v>35611</v>
      </c>
      <c r="G1927" s="190" t="s">
        <v>254</v>
      </c>
      <c r="H1927" s="190" t="s">
        <v>824</v>
      </c>
      <c r="I1927" s="190" t="s">
        <v>58</v>
      </c>
      <c r="Q1927" s="190">
        <v>2000</v>
      </c>
      <c r="U1927" s="190" t="s">
        <v>6148</v>
      </c>
      <c r="V1927" s="190" t="s">
        <v>6148</v>
      </c>
      <c r="W1927" s="190" t="s">
        <v>6148</v>
      </c>
    </row>
    <row r="1928" spans="1:23" ht="17.25" customHeight="1" x14ac:dyDescent="0.2">
      <c r="A1928" s="190">
        <v>812177</v>
      </c>
      <c r="B1928" s="190" t="s">
        <v>1555</v>
      </c>
      <c r="C1928" s="190" t="s">
        <v>414</v>
      </c>
      <c r="D1928" s="190" t="s">
        <v>339</v>
      </c>
      <c r="E1928" s="190" t="s">
        <v>142</v>
      </c>
      <c r="F1928" s="193">
        <v>35614</v>
      </c>
      <c r="G1928" s="190" t="s">
        <v>3279</v>
      </c>
      <c r="H1928" s="190" t="s">
        <v>824</v>
      </c>
      <c r="I1928" s="190" t="s">
        <v>58</v>
      </c>
      <c r="Q1928" s="190">
        <v>2000</v>
      </c>
      <c r="U1928" s="190" t="s">
        <v>6148</v>
      </c>
      <c r="V1928" s="190" t="s">
        <v>6148</v>
      </c>
      <c r="W1928" s="190" t="s">
        <v>6148</v>
      </c>
    </row>
    <row r="1929" spans="1:23" ht="17.25" customHeight="1" x14ac:dyDescent="0.2">
      <c r="A1929" s="190">
        <v>813078</v>
      </c>
      <c r="B1929" s="190" t="s">
        <v>2169</v>
      </c>
      <c r="C1929" s="190" t="s">
        <v>63</v>
      </c>
      <c r="D1929" s="190" t="s">
        <v>331</v>
      </c>
      <c r="E1929" s="190" t="s">
        <v>142</v>
      </c>
      <c r="F1929" s="193">
        <v>35623</v>
      </c>
      <c r="G1929" s="190" t="s">
        <v>1101</v>
      </c>
      <c r="H1929" s="190" t="s">
        <v>824</v>
      </c>
      <c r="I1929" s="190" t="s">
        <v>58</v>
      </c>
      <c r="Q1929" s="190">
        <v>2000</v>
      </c>
      <c r="U1929" s="190" t="s">
        <v>6148</v>
      </c>
      <c r="V1929" s="190" t="s">
        <v>6148</v>
      </c>
      <c r="W1929" s="190" t="s">
        <v>6148</v>
      </c>
    </row>
    <row r="1930" spans="1:23" ht="17.25" customHeight="1" x14ac:dyDescent="0.2">
      <c r="A1930" s="190">
        <v>812634</v>
      </c>
      <c r="B1930" s="190" t="s">
        <v>1849</v>
      </c>
      <c r="C1930" s="190" t="s">
        <v>889</v>
      </c>
      <c r="D1930" s="190" t="s">
        <v>456</v>
      </c>
      <c r="E1930" s="190" t="s">
        <v>142</v>
      </c>
      <c r="F1930" s="193">
        <v>35625</v>
      </c>
      <c r="G1930" s="190" t="s">
        <v>858</v>
      </c>
      <c r="H1930" s="190" t="s">
        <v>824</v>
      </c>
      <c r="I1930" s="190" t="s">
        <v>58</v>
      </c>
      <c r="Q1930" s="190">
        <v>2000</v>
      </c>
      <c r="U1930" s="190" t="s">
        <v>6148</v>
      </c>
      <c r="V1930" s="190" t="s">
        <v>6148</v>
      </c>
      <c r="W1930" s="190" t="s">
        <v>6148</v>
      </c>
    </row>
    <row r="1931" spans="1:23" ht="17.25" customHeight="1" x14ac:dyDescent="0.2">
      <c r="A1931" s="190">
        <v>812086</v>
      </c>
      <c r="B1931" s="190" t="s">
        <v>1488</v>
      </c>
      <c r="C1931" s="190" t="s">
        <v>465</v>
      </c>
      <c r="D1931" s="190" t="s">
        <v>173</v>
      </c>
      <c r="E1931" s="190" t="s">
        <v>142</v>
      </c>
      <c r="F1931" s="193">
        <v>35629</v>
      </c>
      <c r="G1931" s="190" t="s">
        <v>244</v>
      </c>
      <c r="H1931" s="190" t="s">
        <v>824</v>
      </c>
      <c r="I1931" s="190" t="s">
        <v>58</v>
      </c>
      <c r="Q1931" s="190">
        <v>2000</v>
      </c>
      <c r="U1931" s="190" t="s">
        <v>6148</v>
      </c>
      <c r="V1931" s="190" t="s">
        <v>6148</v>
      </c>
      <c r="W1931" s="190" t="s">
        <v>6148</v>
      </c>
    </row>
    <row r="1932" spans="1:23" ht="17.25" customHeight="1" x14ac:dyDescent="0.2">
      <c r="A1932" s="190">
        <v>812803</v>
      </c>
      <c r="B1932" s="190" t="s">
        <v>1976</v>
      </c>
      <c r="C1932" s="190" t="s">
        <v>63</v>
      </c>
      <c r="D1932" s="190" t="s">
        <v>3508</v>
      </c>
      <c r="E1932" s="190" t="s">
        <v>142</v>
      </c>
      <c r="F1932" s="193">
        <v>35629</v>
      </c>
      <c r="G1932" s="190" t="s">
        <v>930</v>
      </c>
      <c r="H1932" s="190" t="s">
        <v>824</v>
      </c>
      <c r="I1932" s="190" t="s">
        <v>58</v>
      </c>
      <c r="Q1932" s="190">
        <v>2000</v>
      </c>
      <c r="U1932" s="190" t="s">
        <v>6148</v>
      </c>
      <c r="V1932" s="190" t="s">
        <v>6148</v>
      </c>
      <c r="W1932" s="190" t="s">
        <v>6148</v>
      </c>
    </row>
    <row r="1933" spans="1:23" ht="17.25" customHeight="1" x14ac:dyDescent="0.2">
      <c r="A1933" s="190">
        <v>813008</v>
      </c>
      <c r="B1933" s="190" t="s">
        <v>102</v>
      </c>
      <c r="C1933" s="190" t="s">
        <v>66</v>
      </c>
      <c r="D1933" s="190" t="s">
        <v>172</v>
      </c>
      <c r="E1933" s="190" t="s">
        <v>142</v>
      </c>
      <c r="F1933" s="193">
        <v>35636</v>
      </c>
      <c r="G1933" s="190" t="s">
        <v>1232</v>
      </c>
      <c r="H1933" s="190" t="s">
        <v>824</v>
      </c>
      <c r="I1933" s="190" t="s">
        <v>58</v>
      </c>
      <c r="Q1933" s="190">
        <v>2000</v>
      </c>
      <c r="U1933" s="190" t="s">
        <v>6148</v>
      </c>
      <c r="V1933" s="190" t="s">
        <v>6148</v>
      </c>
      <c r="W1933" s="190" t="s">
        <v>6148</v>
      </c>
    </row>
    <row r="1934" spans="1:23" ht="17.25" customHeight="1" x14ac:dyDescent="0.2">
      <c r="A1934" s="190">
        <v>813028</v>
      </c>
      <c r="B1934" s="190" t="s">
        <v>2135</v>
      </c>
      <c r="C1934" s="190" t="s">
        <v>96</v>
      </c>
      <c r="D1934" s="190" t="s">
        <v>186</v>
      </c>
      <c r="E1934" s="190" t="s">
        <v>142</v>
      </c>
      <c r="F1934" s="193">
        <v>35639</v>
      </c>
      <c r="G1934" s="190" t="s">
        <v>244</v>
      </c>
      <c r="H1934" s="190" t="s">
        <v>824</v>
      </c>
      <c r="I1934" s="190" t="s">
        <v>58</v>
      </c>
      <c r="Q1934" s="190">
        <v>2000</v>
      </c>
      <c r="U1934" s="190" t="s">
        <v>6148</v>
      </c>
      <c r="V1934" s="190" t="s">
        <v>6148</v>
      </c>
      <c r="W1934" s="190" t="s">
        <v>6148</v>
      </c>
    </row>
    <row r="1935" spans="1:23" ht="17.25" customHeight="1" x14ac:dyDescent="0.2">
      <c r="A1935" s="190">
        <v>812645</v>
      </c>
      <c r="B1935" s="190" t="s">
        <v>1856</v>
      </c>
      <c r="C1935" s="190" t="s">
        <v>80</v>
      </c>
      <c r="D1935" s="190" t="s">
        <v>3443</v>
      </c>
      <c r="E1935" s="190" t="s">
        <v>142</v>
      </c>
      <c r="F1935" s="193">
        <v>35640</v>
      </c>
      <c r="G1935" s="190" t="s">
        <v>244</v>
      </c>
      <c r="H1935" s="190" t="s">
        <v>824</v>
      </c>
      <c r="I1935" s="190" t="s">
        <v>58</v>
      </c>
      <c r="Q1935" s="190">
        <v>2000</v>
      </c>
      <c r="U1935" s="190" t="s">
        <v>6148</v>
      </c>
      <c r="V1935" s="190" t="s">
        <v>6148</v>
      </c>
      <c r="W1935" s="190" t="s">
        <v>6148</v>
      </c>
    </row>
    <row r="1936" spans="1:23" ht="17.25" customHeight="1" x14ac:dyDescent="0.2">
      <c r="A1936" s="190">
        <v>812751</v>
      </c>
      <c r="B1936" s="190" t="s">
        <v>1937</v>
      </c>
      <c r="C1936" s="190" t="s">
        <v>83</v>
      </c>
      <c r="D1936" s="190" t="s">
        <v>322</v>
      </c>
      <c r="E1936" s="190" t="s">
        <v>142</v>
      </c>
      <c r="F1936" s="193">
        <v>35644</v>
      </c>
      <c r="G1936" s="190" t="s">
        <v>244</v>
      </c>
      <c r="H1936" s="190" t="s">
        <v>825</v>
      </c>
      <c r="I1936" s="190" t="s">
        <v>58</v>
      </c>
      <c r="Q1936" s="190">
        <v>2000</v>
      </c>
      <c r="U1936" s="190" t="s">
        <v>6148</v>
      </c>
      <c r="V1936" s="190" t="s">
        <v>6148</v>
      </c>
      <c r="W1936" s="190" t="s">
        <v>6148</v>
      </c>
    </row>
    <row r="1937" spans="1:23" ht="17.25" customHeight="1" x14ac:dyDescent="0.2">
      <c r="A1937" s="190">
        <v>812927</v>
      </c>
      <c r="B1937" s="190" t="s">
        <v>2065</v>
      </c>
      <c r="C1937" s="190" t="s">
        <v>450</v>
      </c>
      <c r="D1937" s="190" t="s">
        <v>174</v>
      </c>
      <c r="E1937" s="190" t="s">
        <v>142</v>
      </c>
      <c r="F1937" s="193">
        <v>35670</v>
      </c>
      <c r="G1937" s="190" t="s">
        <v>938</v>
      </c>
      <c r="H1937" s="190" t="s">
        <v>824</v>
      </c>
      <c r="I1937" s="190" t="s">
        <v>58</v>
      </c>
      <c r="Q1937" s="190">
        <v>2000</v>
      </c>
      <c r="U1937" s="190" t="s">
        <v>6148</v>
      </c>
      <c r="V1937" s="190" t="s">
        <v>6148</v>
      </c>
      <c r="W1937" s="190" t="s">
        <v>6148</v>
      </c>
    </row>
    <row r="1938" spans="1:23" ht="17.25" customHeight="1" x14ac:dyDescent="0.2">
      <c r="A1938" s="190">
        <v>812475</v>
      </c>
      <c r="B1938" s="190" t="s">
        <v>1750</v>
      </c>
      <c r="C1938" s="190" t="s">
        <v>649</v>
      </c>
      <c r="D1938" s="190" t="s">
        <v>196</v>
      </c>
      <c r="E1938" s="190" t="s">
        <v>142</v>
      </c>
      <c r="F1938" s="193">
        <v>35723</v>
      </c>
      <c r="G1938" s="190" t="s">
        <v>244</v>
      </c>
      <c r="H1938" s="190" t="s">
        <v>824</v>
      </c>
      <c r="I1938" s="190" t="s">
        <v>58</v>
      </c>
      <c r="Q1938" s="190">
        <v>2000</v>
      </c>
      <c r="U1938" s="190" t="s">
        <v>6148</v>
      </c>
      <c r="V1938" s="190" t="s">
        <v>6148</v>
      </c>
      <c r="W1938" s="190" t="s">
        <v>6148</v>
      </c>
    </row>
    <row r="1939" spans="1:23" ht="17.25" customHeight="1" x14ac:dyDescent="0.2">
      <c r="A1939" s="190">
        <v>811999</v>
      </c>
      <c r="B1939" s="190" t="s">
        <v>1431</v>
      </c>
      <c r="C1939" s="190" t="s">
        <v>579</v>
      </c>
      <c r="D1939" s="190" t="s">
        <v>331</v>
      </c>
      <c r="E1939" s="190" t="s">
        <v>142</v>
      </c>
      <c r="F1939" s="193">
        <v>35724</v>
      </c>
      <c r="G1939" s="190" t="s">
        <v>1245</v>
      </c>
      <c r="H1939" s="190" t="s">
        <v>824</v>
      </c>
      <c r="I1939" s="190" t="s">
        <v>58</v>
      </c>
      <c r="Q1939" s="190">
        <v>2000</v>
      </c>
      <c r="U1939" s="190" t="s">
        <v>6148</v>
      </c>
      <c r="V1939" s="190" t="s">
        <v>6148</v>
      </c>
      <c r="W1939" s="190" t="s">
        <v>6148</v>
      </c>
    </row>
    <row r="1940" spans="1:23" ht="17.25" customHeight="1" x14ac:dyDescent="0.2">
      <c r="A1940" s="190">
        <v>812732</v>
      </c>
      <c r="B1940" s="190" t="s">
        <v>1922</v>
      </c>
      <c r="C1940" s="190" t="s">
        <v>362</v>
      </c>
      <c r="D1940" s="190" t="s">
        <v>185</v>
      </c>
      <c r="E1940" s="190" t="s">
        <v>142</v>
      </c>
      <c r="F1940" s="193">
        <v>35740</v>
      </c>
      <c r="G1940" s="190" t="s">
        <v>3484</v>
      </c>
      <c r="H1940" s="190" t="s">
        <v>824</v>
      </c>
      <c r="I1940" s="190" t="s">
        <v>58</v>
      </c>
      <c r="Q1940" s="190">
        <v>2000</v>
      </c>
      <c r="U1940" s="190" t="s">
        <v>6148</v>
      </c>
      <c r="V1940" s="190" t="s">
        <v>6148</v>
      </c>
      <c r="W1940" s="190" t="s">
        <v>6148</v>
      </c>
    </row>
    <row r="1941" spans="1:23" ht="17.25" customHeight="1" x14ac:dyDescent="0.2">
      <c r="A1941" s="190">
        <v>813337</v>
      </c>
      <c r="B1941" s="190" t="s">
        <v>2351</v>
      </c>
      <c r="C1941" s="190" t="s">
        <v>66</v>
      </c>
      <c r="D1941" s="190" t="s">
        <v>159</v>
      </c>
      <c r="E1941" s="190" t="s">
        <v>142</v>
      </c>
      <c r="F1941" s="193">
        <v>35756</v>
      </c>
      <c r="G1941" s="190" t="s">
        <v>244</v>
      </c>
      <c r="H1941" s="190" t="s">
        <v>824</v>
      </c>
      <c r="I1941" s="190" t="s">
        <v>58</v>
      </c>
      <c r="Q1941" s="190">
        <v>2000</v>
      </c>
      <c r="U1941" s="190" t="s">
        <v>6148</v>
      </c>
      <c r="V1941" s="190" t="s">
        <v>6148</v>
      </c>
      <c r="W1941" s="190" t="s">
        <v>6148</v>
      </c>
    </row>
    <row r="1942" spans="1:23" ht="17.25" customHeight="1" x14ac:dyDescent="0.2">
      <c r="A1942" s="190">
        <v>813147</v>
      </c>
      <c r="B1942" s="190" t="s">
        <v>2216</v>
      </c>
      <c r="C1942" s="190" t="s">
        <v>525</v>
      </c>
      <c r="D1942" s="190" t="s">
        <v>196</v>
      </c>
      <c r="E1942" s="190" t="s">
        <v>142</v>
      </c>
      <c r="F1942" s="193">
        <v>35771</v>
      </c>
      <c r="G1942" s="190" t="s">
        <v>921</v>
      </c>
      <c r="H1942" s="190" t="s">
        <v>824</v>
      </c>
      <c r="I1942" s="190" t="s">
        <v>58</v>
      </c>
      <c r="Q1942" s="190">
        <v>2000</v>
      </c>
      <c r="U1942" s="190" t="s">
        <v>6148</v>
      </c>
      <c r="V1942" s="190" t="s">
        <v>6148</v>
      </c>
      <c r="W1942" s="190" t="s">
        <v>6148</v>
      </c>
    </row>
    <row r="1943" spans="1:23" ht="17.25" customHeight="1" x14ac:dyDescent="0.2">
      <c r="A1943" s="190">
        <v>812149</v>
      </c>
      <c r="B1943" s="190" t="s">
        <v>1532</v>
      </c>
      <c r="C1943" s="190" t="s">
        <v>63</v>
      </c>
      <c r="D1943" s="190" t="s">
        <v>162</v>
      </c>
      <c r="E1943" s="190" t="s">
        <v>142</v>
      </c>
      <c r="F1943" s="193">
        <v>35796</v>
      </c>
      <c r="G1943" s="190" t="s">
        <v>3268</v>
      </c>
      <c r="H1943" s="190" t="s">
        <v>824</v>
      </c>
      <c r="I1943" s="190" t="s">
        <v>58</v>
      </c>
      <c r="Q1943" s="190">
        <v>2000</v>
      </c>
      <c r="U1943" s="190" t="s">
        <v>6148</v>
      </c>
      <c r="V1943" s="190" t="s">
        <v>6148</v>
      </c>
      <c r="W1943" s="190" t="s">
        <v>6148</v>
      </c>
    </row>
    <row r="1944" spans="1:23" ht="17.25" customHeight="1" x14ac:dyDescent="0.2">
      <c r="A1944" s="190">
        <v>812986</v>
      </c>
      <c r="B1944" s="190" t="s">
        <v>2112</v>
      </c>
      <c r="C1944" s="190" t="s">
        <v>92</v>
      </c>
      <c r="D1944" s="190" t="s">
        <v>216</v>
      </c>
      <c r="E1944" s="190" t="s">
        <v>142</v>
      </c>
      <c r="F1944" s="193">
        <v>35796</v>
      </c>
      <c r="G1944" s="190" t="s">
        <v>1166</v>
      </c>
      <c r="H1944" s="190" t="s">
        <v>824</v>
      </c>
      <c r="I1944" s="190" t="s">
        <v>58</v>
      </c>
      <c r="Q1944" s="190">
        <v>2000</v>
      </c>
      <c r="U1944" s="190" t="s">
        <v>6148</v>
      </c>
      <c r="V1944" s="190" t="s">
        <v>6148</v>
      </c>
      <c r="W1944" s="190" t="s">
        <v>6148</v>
      </c>
    </row>
    <row r="1945" spans="1:23" ht="17.25" customHeight="1" x14ac:dyDescent="0.2">
      <c r="A1945" s="190">
        <v>812131</v>
      </c>
      <c r="B1945" s="190" t="s">
        <v>1523</v>
      </c>
      <c r="C1945" s="190" t="s">
        <v>346</v>
      </c>
      <c r="D1945" s="190" t="s">
        <v>177</v>
      </c>
      <c r="E1945" s="190" t="s">
        <v>142</v>
      </c>
      <c r="F1945" s="193">
        <v>35796</v>
      </c>
      <c r="G1945" s="190" t="s">
        <v>246</v>
      </c>
      <c r="H1945" s="190" t="s">
        <v>824</v>
      </c>
      <c r="I1945" s="190" t="s">
        <v>58</v>
      </c>
      <c r="Q1945" s="190">
        <v>2000</v>
      </c>
      <c r="U1945" s="190" t="s">
        <v>6148</v>
      </c>
      <c r="V1945" s="190" t="s">
        <v>6148</v>
      </c>
      <c r="W1945" s="190" t="s">
        <v>6148</v>
      </c>
    </row>
    <row r="1946" spans="1:23" ht="17.25" customHeight="1" x14ac:dyDescent="0.2">
      <c r="A1946" s="190">
        <v>812331</v>
      </c>
      <c r="B1946" s="190" t="s">
        <v>1657</v>
      </c>
      <c r="C1946" s="190" t="s">
        <v>65</v>
      </c>
      <c r="D1946" s="190" t="s">
        <v>476</v>
      </c>
      <c r="E1946" s="190" t="s">
        <v>142</v>
      </c>
      <c r="F1946" s="193">
        <v>35796</v>
      </c>
      <c r="G1946" s="190" t="s">
        <v>244</v>
      </c>
      <c r="H1946" s="190" t="s">
        <v>824</v>
      </c>
      <c r="I1946" s="190" t="s">
        <v>58</v>
      </c>
      <c r="Q1946" s="190">
        <v>2000</v>
      </c>
      <c r="U1946" s="190" t="s">
        <v>6148</v>
      </c>
      <c r="V1946" s="190" t="s">
        <v>6148</v>
      </c>
      <c r="W1946" s="190" t="s">
        <v>6148</v>
      </c>
    </row>
    <row r="1947" spans="1:23" ht="17.25" customHeight="1" x14ac:dyDescent="0.2">
      <c r="A1947" s="190">
        <v>812935</v>
      </c>
      <c r="B1947" s="190" t="s">
        <v>2072</v>
      </c>
      <c r="C1947" s="190" t="s">
        <v>573</v>
      </c>
      <c r="D1947" s="190" t="s">
        <v>3564</v>
      </c>
      <c r="E1947" s="190" t="s">
        <v>142</v>
      </c>
      <c r="F1947" s="193">
        <v>35796</v>
      </c>
      <c r="G1947" s="190" t="s">
        <v>244</v>
      </c>
      <c r="H1947" s="190" t="s">
        <v>824</v>
      </c>
      <c r="I1947" s="190" t="s">
        <v>58</v>
      </c>
      <c r="Q1947" s="190">
        <v>2000</v>
      </c>
      <c r="U1947" s="190" t="s">
        <v>6148</v>
      </c>
      <c r="V1947" s="190" t="s">
        <v>6148</v>
      </c>
      <c r="W1947" s="190" t="s">
        <v>6148</v>
      </c>
    </row>
    <row r="1948" spans="1:23" ht="17.25" customHeight="1" x14ac:dyDescent="0.2">
      <c r="A1948" s="190">
        <v>813042</v>
      </c>
      <c r="B1948" s="190" t="s">
        <v>2145</v>
      </c>
      <c r="C1948" s="190" t="s">
        <v>776</v>
      </c>
      <c r="D1948" s="190" t="s">
        <v>566</v>
      </c>
      <c r="E1948" s="190" t="s">
        <v>142</v>
      </c>
      <c r="F1948" s="193">
        <v>35796</v>
      </c>
      <c r="G1948" s="190" t="s">
        <v>244</v>
      </c>
      <c r="H1948" s="190" t="s">
        <v>824</v>
      </c>
      <c r="I1948" s="190" t="s">
        <v>58</v>
      </c>
      <c r="Q1948" s="190">
        <v>2000</v>
      </c>
      <c r="U1948" s="190" t="s">
        <v>6148</v>
      </c>
      <c r="V1948" s="190" t="s">
        <v>6148</v>
      </c>
      <c r="W1948" s="190" t="s">
        <v>6148</v>
      </c>
    </row>
    <row r="1949" spans="1:23" ht="17.25" customHeight="1" x14ac:dyDescent="0.2">
      <c r="A1949" s="190">
        <v>810815</v>
      </c>
      <c r="B1949" s="190" t="s">
        <v>4980</v>
      </c>
      <c r="C1949" s="190" t="s">
        <v>3657</v>
      </c>
      <c r="D1949" s="190" t="s">
        <v>5949</v>
      </c>
      <c r="E1949" s="190" t="s">
        <v>142</v>
      </c>
      <c r="F1949" s="193">
        <v>35796</v>
      </c>
      <c r="G1949" s="190" t="s">
        <v>5950</v>
      </c>
      <c r="H1949" s="190" t="s">
        <v>824</v>
      </c>
      <c r="I1949" s="190" t="s">
        <v>58</v>
      </c>
      <c r="Q1949" s="190">
        <v>2000</v>
      </c>
      <c r="U1949" s="190" t="s">
        <v>6148</v>
      </c>
      <c r="V1949" s="190" t="s">
        <v>6148</v>
      </c>
      <c r="W1949" s="190" t="s">
        <v>6148</v>
      </c>
    </row>
    <row r="1950" spans="1:23" ht="17.25" customHeight="1" x14ac:dyDescent="0.2">
      <c r="A1950" s="190">
        <v>812312</v>
      </c>
      <c r="B1950" s="190" t="s">
        <v>1643</v>
      </c>
      <c r="C1950" s="190" t="s">
        <v>63</v>
      </c>
      <c r="D1950" s="190" t="s">
        <v>196</v>
      </c>
      <c r="E1950" s="190" t="s">
        <v>142</v>
      </c>
      <c r="F1950" s="193">
        <v>35796</v>
      </c>
      <c r="G1950" s="190" t="s">
        <v>1109</v>
      </c>
      <c r="H1950" s="190" t="s">
        <v>824</v>
      </c>
      <c r="I1950" s="190" t="s">
        <v>58</v>
      </c>
      <c r="Q1950" s="190">
        <v>2000</v>
      </c>
      <c r="U1950" s="190" t="s">
        <v>6148</v>
      </c>
      <c r="V1950" s="190" t="s">
        <v>6148</v>
      </c>
      <c r="W1950" s="190" t="s">
        <v>6148</v>
      </c>
    </row>
    <row r="1951" spans="1:23" ht="17.25" customHeight="1" x14ac:dyDescent="0.2">
      <c r="A1951" s="190">
        <v>812308</v>
      </c>
      <c r="B1951" s="190" t="s">
        <v>1640</v>
      </c>
      <c r="C1951" s="190" t="s">
        <v>1185</v>
      </c>
      <c r="D1951" s="190" t="s">
        <v>413</v>
      </c>
      <c r="E1951" s="190" t="s">
        <v>142</v>
      </c>
      <c r="F1951" s="193">
        <v>35796</v>
      </c>
      <c r="G1951" s="190" t="s">
        <v>3327</v>
      </c>
      <c r="H1951" s="190" t="s">
        <v>824</v>
      </c>
      <c r="I1951" s="190" t="s">
        <v>58</v>
      </c>
      <c r="Q1951" s="190">
        <v>2000</v>
      </c>
      <c r="U1951" s="190" t="s">
        <v>6148</v>
      </c>
      <c r="V1951" s="190" t="s">
        <v>6148</v>
      </c>
      <c r="W1951" s="190" t="s">
        <v>6148</v>
      </c>
    </row>
    <row r="1952" spans="1:23" ht="17.25" customHeight="1" x14ac:dyDescent="0.2">
      <c r="A1952" s="190">
        <v>813075</v>
      </c>
      <c r="B1952" s="190" t="s">
        <v>2167</v>
      </c>
      <c r="C1952" s="190" t="s">
        <v>83</v>
      </c>
      <c r="D1952" s="190" t="s">
        <v>200</v>
      </c>
      <c r="E1952" s="190" t="s">
        <v>142</v>
      </c>
      <c r="F1952" s="193">
        <v>35796</v>
      </c>
      <c r="G1952" s="190" t="s">
        <v>1212</v>
      </c>
      <c r="H1952" s="190" t="s">
        <v>824</v>
      </c>
      <c r="I1952" s="190" t="s">
        <v>58</v>
      </c>
      <c r="Q1952" s="190">
        <v>2000</v>
      </c>
      <c r="U1952" s="190" t="s">
        <v>6148</v>
      </c>
      <c r="V1952" s="190" t="s">
        <v>6148</v>
      </c>
      <c r="W1952" s="190" t="s">
        <v>6148</v>
      </c>
    </row>
    <row r="1953" spans="1:23" ht="17.25" customHeight="1" x14ac:dyDescent="0.2">
      <c r="A1953" s="190">
        <v>813097</v>
      </c>
      <c r="B1953" s="190" t="s">
        <v>2183</v>
      </c>
      <c r="C1953" s="190" t="s">
        <v>3609</v>
      </c>
      <c r="D1953" s="190" t="s">
        <v>519</v>
      </c>
      <c r="E1953" s="190" t="s">
        <v>142</v>
      </c>
      <c r="F1953" s="193">
        <v>35796</v>
      </c>
      <c r="H1953" s="190" t="s">
        <v>824</v>
      </c>
      <c r="I1953" s="190" t="s">
        <v>58</v>
      </c>
      <c r="Q1953" s="190">
        <v>2000</v>
      </c>
      <c r="U1953" s="190" t="s">
        <v>6148</v>
      </c>
      <c r="V1953" s="190" t="s">
        <v>6148</v>
      </c>
      <c r="W1953" s="190" t="s">
        <v>6148</v>
      </c>
    </row>
    <row r="1954" spans="1:23" ht="17.25" customHeight="1" x14ac:dyDescent="0.2">
      <c r="A1954" s="190">
        <v>813477</v>
      </c>
      <c r="B1954" s="190" t="s">
        <v>2414</v>
      </c>
      <c r="C1954" s="190" t="s">
        <v>63</v>
      </c>
      <c r="D1954" s="190" t="s">
        <v>183</v>
      </c>
      <c r="E1954" s="190" t="s">
        <v>142</v>
      </c>
      <c r="F1954" s="193">
        <v>35797</v>
      </c>
      <c r="G1954" s="190" t="s">
        <v>244</v>
      </c>
      <c r="H1954" s="190" t="s">
        <v>824</v>
      </c>
      <c r="I1954" s="190" t="s">
        <v>58</v>
      </c>
      <c r="Q1954" s="190">
        <v>2000</v>
      </c>
      <c r="U1954" s="190" t="s">
        <v>6148</v>
      </c>
      <c r="V1954" s="190" t="s">
        <v>6148</v>
      </c>
      <c r="W1954" s="190" t="s">
        <v>6148</v>
      </c>
    </row>
    <row r="1955" spans="1:23" ht="17.25" customHeight="1" x14ac:dyDescent="0.2">
      <c r="A1955" s="190">
        <v>812728</v>
      </c>
      <c r="B1955" s="190" t="s">
        <v>1920</v>
      </c>
      <c r="C1955" s="190" t="s">
        <v>1346</v>
      </c>
      <c r="D1955" s="190" t="s">
        <v>3481</v>
      </c>
      <c r="E1955" s="190" t="s">
        <v>142</v>
      </c>
      <c r="F1955" s="193">
        <v>35799</v>
      </c>
      <c r="G1955" s="190" t="s">
        <v>244</v>
      </c>
      <c r="H1955" s="190" t="s">
        <v>824</v>
      </c>
      <c r="I1955" s="190" t="s">
        <v>58</v>
      </c>
      <c r="Q1955" s="190">
        <v>2000</v>
      </c>
      <c r="U1955" s="190" t="s">
        <v>6148</v>
      </c>
      <c r="V1955" s="190" t="s">
        <v>6148</v>
      </c>
      <c r="W1955" s="190" t="s">
        <v>6148</v>
      </c>
    </row>
    <row r="1956" spans="1:23" ht="17.25" customHeight="1" x14ac:dyDescent="0.2">
      <c r="A1956" s="190">
        <v>813356</v>
      </c>
      <c r="B1956" s="190" t="s">
        <v>2362</v>
      </c>
      <c r="C1956" s="190" t="s">
        <v>61</v>
      </c>
      <c r="D1956" s="190" t="s">
        <v>1322</v>
      </c>
      <c r="E1956" s="190" t="s">
        <v>142</v>
      </c>
      <c r="F1956" s="193">
        <v>35804</v>
      </c>
      <c r="G1956" s="190" t="s">
        <v>3710</v>
      </c>
      <c r="H1956" s="190" t="s">
        <v>824</v>
      </c>
      <c r="I1956" s="190" t="s">
        <v>58</v>
      </c>
      <c r="Q1956" s="190">
        <v>2000</v>
      </c>
      <c r="U1956" s="190" t="s">
        <v>6148</v>
      </c>
      <c r="V1956" s="190" t="s">
        <v>6148</v>
      </c>
      <c r="W1956" s="190" t="s">
        <v>6148</v>
      </c>
    </row>
    <row r="1957" spans="1:23" ht="17.25" customHeight="1" x14ac:dyDescent="0.2">
      <c r="A1957" s="190">
        <v>812903</v>
      </c>
      <c r="B1957" s="190" t="s">
        <v>2044</v>
      </c>
      <c r="C1957" s="190" t="s">
        <v>464</v>
      </c>
      <c r="D1957" s="190" t="s">
        <v>343</v>
      </c>
      <c r="E1957" s="190" t="s">
        <v>142</v>
      </c>
      <c r="F1957" s="193">
        <v>35805</v>
      </c>
      <c r="G1957" s="190" t="s">
        <v>921</v>
      </c>
      <c r="H1957" s="190" t="s">
        <v>824</v>
      </c>
      <c r="I1957" s="190" t="s">
        <v>58</v>
      </c>
      <c r="Q1957" s="190">
        <v>2000</v>
      </c>
      <c r="U1957" s="190" t="s">
        <v>6148</v>
      </c>
      <c r="V1957" s="190" t="s">
        <v>6148</v>
      </c>
      <c r="W1957" s="190" t="s">
        <v>6148</v>
      </c>
    </row>
    <row r="1958" spans="1:23" ht="17.25" customHeight="1" x14ac:dyDescent="0.2">
      <c r="A1958" s="190">
        <v>812270</v>
      </c>
      <c r="B1958" s="190" t="s">
        <v>1615</v>
      </c>
      <c r="C1958" s="190" t="s">
        <v>377</v>
      </c>
      <c r="D1958" s="190" t="s">
        <v>175</v>
      </c>
      <c r="E1958" s="190" t="s">
        <v>142</v>
      </c>
      <c r="F1958" s="193">
        <v>35805</v>
      </c>
      <c r="G1958" s="190" t="s">
        <v>1059</v>
      </c>
      <c r="H1958" s="190" t="s">
        <v>824</v>
      </c>
      <c r="I1958" s="190" t="s">
        <v>58</v>
      </c>
      <c r="Q1958" s="190">
        <v>2000</v>
      </c>
      <c r="U1958" s="190" t="s">
        <v>6148</v>
      </c>
      <c r="V1958" s="190" t="s">
        <v>6148</v>
      </c>
      <c r="W1958" s="190" t="s">
        <v>6148</v>
      </c>
    </row>
    <row r="1959" spans="1:23" ht="17.25" customHeight="1" x14ac:dyDescent="0.2">
      <c r="A1959" s="190">
        <v>812047</v>
      </c>
      <c r="B1959" s="190" t="s">
        <v>1463</v>
      </c>
      <c r="C1959" s="190" t="s">
        <v>63</v>
      </c>
      <c r="D1959" s="190" t="s">
        <v>3229</v>
      </c>
      <c r="E1959" s="190" t="s">
        <v>142</v>
      </c>
      <c r="F1959" s="193">
        <v>35807</v>
      </c>
      <c r="G1959" s="190" t="s">
        <v>976</v>
      </c>
      <c r="H1959" s="190" t="s">
        <v>824</v>
      </c>
      <c r="I1959" s="190" t="s">
        <v>58</v>
      </c>
      <c r="Q1959" s="190">
        <v>2000</v>
      </c>
      <c r="U1959" s="190" t="s">
        <v>6148</v>
      </c>
      <c r="V1959" s="190" t="s">
        <v>6148</v>
      </c>
      <c r="W1959" s="190" t="s">
        <v>6148</v>
      </c>
    </row>
    <row r="1960" spans="1:23" ht="17.25" customHeight="1" x14ac:dyDescent="0.2">
      <c r="A1960" s="190">
        <v>812984</v>
      </c>
      <c r="B1960" s="190" t="s">
        <v>2110</v>
      </c>
      <c r="C1960" s="190" t="s">
        <v>327</v>
      </c>
      <c r="D1960" s="190" t="s">
        <v>3580</v>
      </c>
      <c r="E1960" s="190" t="s">
        <v>142</v>
      </c>
      <c r="F1960" s="193">
        <v>35815</v>
      </c>
      <c r="G1960" s="190" t="s">
        <v>244</v>
      </c>
      <c r="H1960" s="190" t="s">
        <v>824</v>
      </c>
      <c r="I1960" s="190" t="s">
        <v>58</v>
      </c>
      <c r="Q1960" s="190">
        <v>2000</v>
      </c>
      <c r="U1960" s="190" t="s">
        <v>6148</v>
      </c>
      <c r="V1960" s="190" t="s">
        <v>6148</v>
      </c>
      <c r="W1960" s="190" t="s">
        <v>6148</v>
      </c>
    </row>
    <row r="1961" spans="1:23" ht="17.25" customHeight="1" x14ac:dyDescent="0.2">
      <c r="A1961" s="190">
        <v>812739</v>
      </c>
      <c r="B1961" s="190" t="s">
        <v>1926</v>
      </c>
      <c r="C1961" s="190" t="s">
        <v>3486</v>
      </c>
      <c r="D1961" s="190" t="s">
        <v>325</v>
      </c>
      <c r="E1961" s="190" t="s">
        <v>142</v>
      </c>
      <c r="F1961" s="193">
        <v>35819</v>
      </c>
      <c r="G1961" s="190" t="s">
        <v>3487</v>
      </c>
      <c r="H1961" s="190" t="s">
        <v>824</v>
      </c>
      <c r="I1961" s="190" t="s">
        <v>58</v>
      </c>
      <c r="Q1961" s="190">
        <v>2000</v>
      </c>
      <c r="U1961" s="190" t="s">
        <v>6148</v>
      </c>
      <c r="V1961" s="190" t="s">
        <v>6148</v>
      </c>
      <c r="W1961" s="190" t="s">
        <v>6148</v>
      </c>
    </row>
    <row r="1962" spans="1:23" ht="17.25" customHeight="1" x14ac:dyDescent="0.2">
      <c r="A1962" s="190">
        <v>812106</v>
      </c>
      <c r="B1962" s="190" t="s">
        <v>1505</v>
      </c>
      <c r="C1962" s="190" t="s">
        <v>113</v>
      </c>
      <c r="D1962" s="190" t="s">
        <v>3255</v>
      </c>
      <c r="E1962" s="190" t="s">
        <v>142</v>
      </c>
      <c r="F1962" s="193">
        <v>35820</v>
      </c>
      <c r="G1962" s="190" t="s">
        <v>244</v>
      </c>
      <c r="H1962" s="190" t="s">
        <v>824</v>
      </c>
      <c r="I1962" s="190" t="s">
        <v>58</v>
      </c>
      <c r="Q1962" s="190">
        <v>2000</v>
      </c>
      <c r="U1962" s="190" t="s">
        <v>6148</v>
      </c>
      <c r="V1962" s="190" t="s">
        <v>6148</v>
      </c>
      <c r="W1962" s="190" t="s">
        <v>6148</v>
      </c>
    </row>
    <row r="1963" spans="1:23" ht="17.25" customHeight="1" x14ac:dyDescent="0.2">
      <c r="A1963" s="190">
        <v>812213</v>
      </c>
      <c r="B1963" s="190" t="s">
        <v>1582</v>
      </c>
      <c r="C1963" s="190" t="s">
        <v>82</v>
      </c>
      <c r="D1963" s="190" t="s">
        <v>200</v>
      </c>
      <c r="E1963" s="190" t="s">
        <v>142</v>
      </c>
      <c r="F1963" s="193">
        <v>35822</v>
      </c>
      <c r="G1963" s="190" t="s">
        <v>1196</v>
      </c>
      <c r="H1963" s="190" t="s">
        <v>824</v>
      </c>
      <c r="I1963" s="190" t="s">
        <v>58</v>
      </c>
      <c r="Q1963" s="190">
        <v>2000</v>
      </c>
      <c r="U1963" s="190" t="s">
        <v>6148</v>
      </c>
      <c r="V1963" s="190" t="s">
        <v>6148</v>
      </c>
      <c r="W1963" s="190" t="s">
        <v>6148</v>
      </c>
    </row>
    <row r="1964" spans="1:23" ht="17.25" customHeight="1" x14ac:dyDescent="0.2">
      <c r="A1964" s="190">
        <v>813035</v>
      </c>
      <c r="B1964" s="190" t="s">
        <v>2139</v>
      </c>
      <c r="C1964" s="190" t="s">
        <v>1065</v>
      </c>
      <c r="D1964" s="190" t="s">
        <v>190</v>
      </c>
      <c r="E1964" s="190" t="s">
        <v>142</v>
      </c>
      <c r="F1964" s="193">
        <v>35823</v>
      </c>
      <c r="G1964" s="190" t="s">
        <v>244</v>
      </c>
      <c r="H1964" s="190" t="s">
        <v>824</v>
      </c>
      <c r="I1964" s="190" t="s">
        <v>58</v>
      </c>
      <c r="Q1964" s="190">
        <v>2000</v>
      </c>
      <c r="U1964" s="190" t="s">
        <v>6148</v>
      </c>
      <c r="V1964" s="190" t="s">
        <v>6148</v>
      </c>
      <c r="W1964" s="190" t="s">
        <v>6148</v>
      </c>
    </row>
    <row r="1965" spans="1:23" ht="17.25" customHeight="1" x14ac:dyDescent="0.2">
      <c r="A1965" s="190">
        <v>813006</v>
      </c>
      <c r="B1965" s="190" t="s">
        <v>2122</v>
      </c>
      <c r="C1965" s="190" t="s">
        <v>65</v>
      </c>
      <c r="D1965" s="190" t="s">
        <v>536</v>
      </c>
      <c r="E1965" s="190" t="s">
        <v>142</v>
      </c>
      <c r="F1965" s="193">
        <v>35823</v>
      </c>
      <c r="G1965" s="190" t="s">
        <v>244</v>
      </c>
      <c r="H1965" s="190" t="s">
        <v>824</v>
      </c>
      <c r="I1965" s="190" t="s">
        <v>58</v>
      </c>
      <c r="Q1965" s="190">
        <v>2000</v>
      </c>
      <c r="U1965" s="190" t="s">
        <v>6148</v>
      </c>
      <c r="V1965" s="190" t="s">
        <v>6148</v>
      </c>
      <c r="W1965" s="190" t="s">
        <v>6148</v>
      </c>
    </row>
    <row r="1966" spans="1:23" ht="17.25" customHeight="1" x14ac:dyDescent="0.2">
      <c r="A1966" s="190">
        <v>812017</v>
      </c>
      <c r="B1966" s="190" t="s">
        <v>1443</v>
      </c>
      <c r="C1966" s="190" t="s">
        <v>87</v>
      </c>
      <c r="D1966" s="190" t="s">
        <v>1255</v>
      </c>
      <c r="E1966" s="190" t="s">
        <v>142</v>
      </c>
      <c r="F1966" s="193">
        <v>35824</v>
      </c>
      <c r="G1966" s="190" t="s">
        <v>244</v>
      </c>
      <c r="H1966" s="190" t="s">
        <v>824</v>
      </c>
      <c r="I1966" s="190" t="s">
        <v>58</v>
      </c>
      <c r="Q1966" s="190">
        <v>2000</v>
      </c>
      <c r="U1966" s="190" t="s">
        <v>6148</v>
      </c>
      <c r="V1966" s="190" t="s">
        <v>6148</v>
      </c>
      <c r="W1966" s="190" t="s">
        <v>6148</v>
      </c>
    </row>
    <row r="1967" spans="1:23" ht="17.25" customHeight="1" x14ac:dyDescent="0.2">
      <c r="A1967" s="190">
        <v>812219</v>
      </c>
      <c r="B1967" s="190" t="s">
        <v>1586</v>
      </c>
      <c r="C1967" s="190" t="s">
        <v>83</v>
      </c>
      <c r="D1967" s="190" t="s">
        <v>194</v>
      </c>
      <c r="E1967" s="190" t="s">
        <v>142</v>
      </c>
      <c r="F1967" s="193">
        <v>35827</v>
      </c>
      <c r="G1967" s="190" t="s">
        <v>3296</v>
      </c>
      <c r="H1967" s="190" t="s">
        <v>824</v>
      </c>
      <c r="I1967" s="190" t="s">
        <v>58</v>
      </c>
      <c r="Q1967" s="190">
        <v>2000</v>
      </c>
      <c r="U1967" s="190" t="s">
        <v>6148</v>
      </c>
      <c r="V1967" s="190" t="s">
        <v>6148</v>
      </c>
      <c r="W1967" s="190" t="s">
        <v>6148</v>
      </c>
    </row>
    <row r="1968" spans="1:23" ht="17.25" customHeight="1" x14ac:dyDescent="0.2">
      <c r="A1968" s="190">
        <v>812650</v>
      </c>
      <c r="B1968" s="190" t="s">
        <v>1861</v>
      </c>
      <c r="C1968" s="190" t="s">
        <v>338</v>
      </c>
      <c r="D1968" s="190" t="s">
        <v>91</v>
      </c>
      <c r="E1968" s="190" t="s">
        <v>142</v>
      </c>
      <c r="F1968" s="193">
        <v>35828</v>
      </c>
      <c r="G1968" s="190" t="s">
        <v>244</v>
      </c>
      <c r="H1968" s="190" t="s">
        <v>824</v>
      </c>
      <c r="I1968" s="190" t="s">
        <v>58</v>
      </c>
      <c r="Q1968" s="190">
        <v>2000</v>
      </c>
      <c r="U1968" s="190" t="s">
        <v>6148</v>
      </c>
      <c r="V1968" s="190" t="s">
        <v>6148</v>
      </c>
      <c r="W1968" s="190" t="s">
        <v>6148</v>
      </c>
    </row>
    <row r="1969" spans="1:23" ht="17.25" customHeight="1" x14ac:dyDescent="0.2">
      <c r="A1969" s="190">
        <v>813326</v>
      </c>
      <c r="B1969" s="190" t="s">
        <v>2342</v>
      </c>
      <c r="C1969" s="190" t="s">
        <v>66</v>
      </c>
      <c r="D1969" s="190" t="s">
        <v>3282</v>
      </c>
      <c r="E1969" s="190" t="s">
        <v>142</v>
      </c>
      <c r="F1969" s="193">
        <v>35844</v>
      </c>
      <c r="G1969" s="190" t="s">
        <v>3570</v>
      </c>
      <c r="H1969" s="190" t="s">
        <v>824</v>
      </c>
      <c r="I1969" s="190" t="s">
        <v>58</v>
      </c>
      <c r="Q1969" s="190">
        <v>2000</v>
      </c>
      <c r="U1969" s="190" t="s">
        <v>6148</v>
      </c>
      <c r="V1969" s="190" t="s">
        <v>6148</v>
      </c>
      <c r="W1969" s="190" t="s">
        <v>6148</v>
      </c>
    </row>
    <row r="1970" spans="1:23" ht="17.25" customHeight="1" x14ac:dyDescent="0.2">
      <c r="A1970" s="190">
        <v>812756</v>
      </c>
      <c r="B1970" s="190" t="s">
        <v>1942</v>
      </c>
      <c r="C1970" s="190" t="s">
        <v>3378</v>
      </c>
      <c r="D1970" s="190" t="s">
        <v>196</v>
      </c>
      <c r="E1970" s="190" t="s">
        <v>142</v>
      </c>
      <c r="F1970" s="193">
        <v>35846</v>
      </c>
      <c r="G1970" s="190" t="s">
        <v>3494</v>
      </c>
      <c r="H1970" s="190" t="s">
        <v>824</v>
      </c>
      <c r="I1970" s="190" t="s">
        <v>58</v>
      </c>
      <c r="Q1970" s="190">
        <v>2000</v>
      </c>
      <c r="U1970" s="190" t="s">
        <v>6148</v>
      </c>
      <c r="V1970" s="190" t="s">
        <v>6148</v>
      </c>
      <c r="W1970" s="190" t="s">
        <v>6148</v>
      </c>
    </row>
    <row r="1971" spans="1:23" ht="17.25" customHeight="1" x14ac:dyDescent="0.2">
      <c r="A1971" s="190">
        <v>813162</v>
      </c>
      <c r="B1971" s="190" t="s">
        <v>2228</v>
      </c>
      <c r="C1971" s="190" t="s">
        <v>63</v>
      </c>
      <c r="D1971" s="190" t="s">
        <v>185</v>
      </c>
      <c r="E1971" s="190" t="s">
        <v>142</v>
      </c>
      <c r="F1971" s="193">
        <v>35847</v>
      </c>
      <c r="G1971" s="190" t="s">
        <v>246</v>
      </c>
      <c r="H1971" s="190" t="s">
        <v>824</v>
      </c>
      <c r="I1971" s="190" t="s">
        <v>58</v>
      </c>
      <c r="Q1971" s="190">
        <v>2000</v>
      </c>
      <c r="U1971" s="190" t="s">
        <v>6148</v>
      </c>
      <c r="V1971" s="190" t="s">
        <v>6148</v>
      </c>
      <c r="W1971" s="190" t="s">
        <v>6148</v>
      </c>
    </row>
    <row r="1972" spans="1:23" ht="17.25" customHeight="1" x14ac:dyDescent="0.2">
      <c r="A1972" s="190">
        <v>812500</v>
      </c>
      <c r="B1972" s="190" t="s">
        <v>1763</v>
      </c>
      <c r="C1972" s="190" t="s">
        <v>390</v>
      </c>
      <c r="D1972" s="190" t="s">
        <v>91</v>
      </c>
      <c r="E1972" s="190" t="s">
        <v>142</v>
      </c>
      <c r="F1972" s="193">
        <v>35851</v>
      </c>
      <c r="G1972" s="190" t="s">
        <v>244</v>
      </c>
      <c r="H1972" s="190" t="s">
        <v>824</v>
      </c>
      <c r="I1972" s="190" t="s">
        <v>58</v>
      </c>
      <c r="Q1972" s="190">
        <v>2000</v>
      </c>
      <c r="U1972" s="190" t="s">
        <v>6148</v>
      </c>
      <c r="V1972" s="190" t="s">
        <v>6148</v>
      </c>
      <c r="W1972" s="190" t="s">
        <v>6148</v>
      </c>
    </row>
    <row r="1973" spans="1:23" ht="17.25" customHeight="1" x14ac:dyDescent="0.2">
      <c r="A1973" s="190">
        <v>812319</v>
      </c>
      <c r="B1973" s="190" t="s">
        <v>1649</v>
      </c>
      <c r="C1973" s="190" t="s">
        <v>76</v>
      </c>
      <c r="D1973" s="190" t="s">
        <v>182</v>
      </c>
      <c r="E1973" s="190" t="s">
        <v>142</v>
      </c>
      <c r="F1973" s="193">
        <v>35855</v>
      </c>
      <c r="G1973" s="190" t="s">
        <v>975</v>
      </c>
      <c r="H1973" s="190" t="s">
        <v>824</v>
      </c>
      <c r="I1973" s="190" t="s">
        <v>58</v>
      </c>
      <c r="Q1973" s="190">
        <v>2000</v>
      </c>
      <c r="U1973" s="190" t="s">
        <v>6148</v>
      </c>
      <c r="V1973" s="190" t="s">
        <v>6148</v>
      </c>
      <c r="W1973" s="190" t="s">
        <v>6148</v>
      </c>
    </row>
    <row r="1974" spans="1:23" ht="17.25" customHeight="1" x14ac:dyDescent="0.2">
      <c r="A1974" s="190">
        <v>812954</v>
      </c>
      <c r="B1974" s="190" t="s">
        <v>1304</v>
      </c>
      <c r="C1974" s="190" t="s">
        <v>328</v>
      </c>
      <c r="D1974" s="190" t="s">
        <v>213</v>
      </c>
      <c r="E1974" s="190" t="s">
        <v>142</v>
      </c>
      <c r="F1974" s="193">
        <v>35862</v>
      </c>
      <c r="G1974" s="190" t="s">
        <v>1249</v>
      </c>
      <c r="H1974" s="190" t="s">
        <v>824</v>
      </c>
      <c r="I1974" s="190" t="s">
        <v>58</v>
      </c>
      <c r="Q1974" s="190">
        <v>2000</v>
      </c>
      <c r="U1974" s="190" t="s">
        <v>6148</v>
      </c>
      <c r="V1974" s="190" t="s">
        <v>6148</v>
      </c>
      <c r="W1974" s="190" t="s">
        <v>6148</v>
      </c>
    </row>
    <row r="1975" spans="1:23" ht="17.25" customHeight="1" x14ac:dyDescent="0.2">
      <c r="A1975" s="190">
        <v>813015</v>
      </c>
      <c r="B1975" s="190" t="s">
        <v>2127</v>
      </c>
      <c r="C1975" s="190" t="s">
        <v>106</v>
      </c>
      <c r="D1975" s="190" t="s">
        <v>3280</v>
      </c>
      <c r="E1975" s="190" t="s">
        <v>142</v>
      </c>
      <c r="F1975" s="193">
        <v>35874</v>
      </c>
      <c r="G1975" s="190" t="s">
        <v>1249</v>
      </c>
      <c r="H1975" s="190" t="s">
        <v>824</v>
      </c>
      <c r="I1975" s="190" t="s">
        <v>58</v>
      </c>
      <c r="Q1975" s="190">
        <v>2000</v>
      </c>
      <c r="U1975" s="190" t="s">
        <v>6148</v>
      </c>
      <c r="V1975" s="190" t="s">
        <v>6148</v>
      </c>
      <c r="W1975" s="190" t="s">
        <v>6148</v>
      </c>
    </row>
    <row r="1976" spans="1:23" ht="17.25" customHeight="1" x14ac:dyDescent="0.2">
      <c r="A1976" s="190">
        <v>813146</v>
      </c>
      <c r="B1976" s="190" t="s">
        <v>2215</v>
      </c>
      <c r="C1976" s="190" t="s">
        <v>344</v>
      </c>
      <c r="D1976" s="190" t="s">
        <v>413</v>
      </c>
      <c r="E1976" s="190" t="s">
        <v>142</v>
      </c>
      <c r="F1976" s="193">
        <v>35883</v>
      </c>
      <c r="G1976" s="190" t="s">
        <v>244</v>
      </c>
      <c r="H1976" s="190" t="s">
        <v>825</v>
      </c>
      <c r="I1976" s="190" t="s">
        <v>58</v>
      </c>
      <c r="Q1976" s="190">
        <v>2000</v>
      </c>
      <c r="U1976" s="190" t="s">
        <v>6148</v>
      </c>
      <c r="V1976" s="190" t="s">
        <v>6148</v>
      </c>
      <c r="W1976" s="190" t="s">
        <v>6148</v>
      </c>
    </row>
    <row r="1977" spans="1:23" ht="17.25" customHeight="1" x14ac:dyDescent="0.2">
      <c r="A1977" s="190">
        <v>812989</v>
      </c>
      <c r="B1977" s="190" t="s">
        <v>960</v>
      </c>
      <c r="C1977" s="190" t="s">
        <v>57</v>
      </c>
      <c r="D1977" s="190" t="s">
        <v>174</v>
      </c>
      <c r="E1977" s="190" t="s">
        <v>142</v>
      </c>
      <c r="F1977" s="193">
        <v>35886</v>
      </c>
      <c r="G1977" s="190" t="s">
        <v>244</v>
      </c>
      <c r="H1977" s="190" t="s">
        <v>824</v>
      </c>
      <c r="I1977" s="190" t="s">
        <v>58</v>
      </c>
      <c r="Q1977" s="190">
        <v>2000</v>
      </c>
      <c r="U1977" s="190" t="s">
        <v>6148</v>
      </c>
      <c r="V1977" s="190" t="s">
        <v>6148</v>
      </c>
      <c r="W1977" s="190" t="s">
        <v>6148</v>
      </c>
    </row>
    <row r="1978" spans="1:23" ht="17.25" customHeight="1" x14ac:dyDescent="0.2">
      <c r="A1978" s="190">
        <v>812405</v>
      </c>
      <c r="B1978" s="190" t="s">
        <v>1702</v>
      </c>
      <c r="C1978" s="190" t="s">
        <v>84</v>
      </c>
      <c r="D1978" s="190" t="s">
        <v>1178</v>
      </c>
      <c r="E1978" s="190" t="s">
        <v>142</v>
      </c>
      <c r="F1978" s="193">
        <v>35902</v>
      </c>
      <c r="G1978" s="190" t="s">
        <v>1110</v>
      </c>
      <c r="H1978" s="190" t="s">
        <v>824</v>
      </c>
      <c r="I1978" s="190" t="s">
        <v>58</v>
      </c>
      <c r="Q1978" s="190">
        <v>2000</v>
      </c>
      <c r="U1978" s="190" t="s">
        <v>6148</v>
      </c>
      <c r="V1978" s="190" t="s">
        <v>6148</v>
      </c>
      <c r="W1978" s="190" t="s">
        <v>6148</v>
      </c>
    </row>
    <row r="1979" spans="1:23" ht="17.25" customHeight="1" x14ac:dyDescent="0.2">
      <c r="A1979" s="190">
        <v>812376</v>
      </c>
      <c r="B1979" s="190" t="s">
        <v>1686</v>
      </c>
      <c r="C1979" s="190" t="s">
        <v>327</v>
      </c>
      <c r="D1979" s="190" t="s">
        <v>158</v>
      </c>
      <c r="E1979" s="190" t="s">
        <v>142</v>
      </c>
      <c r="F1979" s="193">
        <v>35902</v>
      </c>
      <c r="G1979" s="190" t="s">
        <v>244</v>
      </c>
      <c r="H1979" s="190" t="s">
        <v>824</v>
      </c>
      <c r="I1979" s="190" t="s">
        <v>58</v>
      </c>
      <c r="Q1979" s="190">
        <v>2000</v>
      </c>
      <c r="U1979" s="190" t="s">
        <v>6148</v>
      </c>
      <c r="V1979" s="190" t="s">
        <v>6148</v>
      </c>
      <c r="W1979" s="190" t="s">
        <v>6148</v>
      </c>
    </row>
    <row r="1980" spans="1:23" ht="17.25" customHeight="1" x14ac:dyDescent="0.2">
      <c r="A1980" s="190">
        <v>812546</v>
      </c>
      <c r="B1980" s="190" t="s">
        <v>1789</v>
      </c>
      <c r="C1980" s="190" t="s">
        <v>464</v>
      </c>
      <c r="D1980" s="190" t="s">
        <v>901</v>
      </c>
      <c r="E1980" s="190" t="s">
        <v>142</v>
      </c>
      <c r="F1980" s="193">
        <v>35905</v>
      </c>
      <c r="G1980" s="190" t="s">
        <v>3304</v>
      </c>
      <c r="H1980" s="190" t="s">
        <v>824</v>
      </c>
      <c r="I1980" s="190" t="s">
        <v>58</v>
      </c>
      <c r="Q1980" s="190">
        <v>2000</v>
      </c>
      <c r="U1980" s="190" t="s">
        <v>6148</v>
      </c>
      <c r="V1980" s="190" t="s">
        <v>6148</v>
      </c>
      <c r="W1980" s="190" t="s">
        <v>6148</v>
      </c>
    </row>
    <row r="1981" spans="1:23" ht="17.25" customHeight="1" x14ac:dyDescent="0.2">
      <c r="A1981" s="190">
        <v>812202</v>
      </c>
      <c r="B1981" s="190" t="s">
        <v>1574</v>
      </c>
      <c r="C1981" s="190" t="s">
        <v>373</v>
      </c>
      <c r="D1981" s="190" t="s">
        <v>540</v>
      </c>
      <c r="E1981" s="190" t="s">
        <v>142</v>
      </c>
      <c r="F1981" s="193">
        <v>35911</v>
      </c>
      <c r="G1981" s="190" t="s">
        <v>3289</v>
      </c>
      <c r="H1981" s="190" t="s">
        <v>824</v>
      </c>
      <c r="I1981" s="190" t="s">
        <v>58</v>
      </c>
      <c r="Q1981" s="190">
        <v>2000</v>
      </c>
      <c r="U1981" s="190" t="s">
        <v>6148</v>
      </c>
      <c r="V1981" s="190" t="s">
        <v>6148</v>
      </c>
      <c r="W1981" s="190" t="s">
        <v>6148</v>
      </c>
    </row>
    <row r="1982" spans="1:23" ht="17.25" customHeight="1" x14ac:dyDescent="0.2">
      <c r="A1982" s="190">
        <v>813065</v>
      </c>
      <c r="B1982" s="190" t="s">
        <v>2158</v>
      </c>
      <c r="C1982" s="190" t="s">
        <v>678</v>
      </c>
      <c r="D1982" s="190" t="s">
        <v>519</v>
      </c>
      <c r="E1982" s="190" t="s">
        <v>142</v>
      </c>
      <c r="F1982" s="193">
        <v>35913</v>
      </c>
      <c r="G1982" s="190" t="s">
        <v>1248</v>
      </c>
      <c r="H1982" s="190" t="s">
        <v>824</v>
      </c>
      <c r="I1982" s="190" t="s">
        <v>58</v>
      </c>
      <c r="Q1982" s="190">
        <v>2000</v>
      </c>
      <c r="U1982" s="190" t="s">
        <v>6148</v>
      </c>
      <c r="V1982" s="190" t="s">
        <v>6148</v>
      </c>
      <c r="W1982" s="190" t="s">
        <v>6148</v>
      </c>
    </row>
    <row r="1983" spans="1:23" ht="17.25" customHeight="1" x14ac:dyDescent="0.2">
      <c r="A1983" s="190">
        <v>812608</v>
      </c>
      <c r="B1983" s="190" t="s">
        <v>1831</v>
      </c>
      <c r="C1983" s="190" t="s">
        <v>59</v>
      </c>
      <c r="D1983" s="190" t="s">
        <v>581</v>
      </c>
      <c r="E1983" s="190" t="s">
        <v>142</v>
      </c>
      <c r="F1983" s="193">
        <v>35930</v>
      </c>
      <c r="G1983" s="190" t="s">
        <v>3430</v>
      </c>
      <c r="H1983" s="190" t="s">
        <v>824</v>
      </c>
      <c r="I1983" s="190" t="s">
        <v>58</v>
      </c>
      <c r="Q1983" s="190">
        <v>2000</v>
      </c>
      <c r="U1983" s="190" t="s">
        <v>6148</v>
      </c>
      <c r="V1983" s="190" t="s">
        <v>6148</v>
      </c>
      <c r="W1983" s="190" t="s">
        <v>6148</v>
      </c>
    </row>
    <row r="1984" spans="1:23" ht="17.25" customHeight="1" x14ac:dyDescent="0.2">
      <c r="A1984" s="190">
        <v>812938</v>
      </c>
      <c r="B1984" s="190" t="s">
        <v>2075</v>
      </c>
      <c r="C1984" s="190" t="s">
        <v>92</v>
      </c>
      <c r="D1984" s="190" t="s">
        <v>413</v>
      </c>
      <c r="E1984" s="190" t="s">
        <v>142</v>
      </c>
      <c r="F1984" s="193">
        <v>35930</v>
      </c>
      <c r="G1984" s="190" t="s">
        <v>1098</v>
      </c>
      <c r="H1984" s="190" t="s">
        <v>824</v>
      </c>
      <c r="I1984" s="190" t="s">
        <v>58</v>
      </c>
      <c r="Q1984" s="190">
        <v>2000</v>
      </c>
      <c r="U1984" s="190" t="s">
        <v>6148</v>
      </c>
      <c r="V1984" s="190" t="s">
        <v>6148</v>
      </c>
      <c r="W1984" s="190" t="s">
        <v>6148</v>
      </c>
    </row>
    <row r="1985" spans="1:23" ht="17.25" customHeight="1" x14ac:dyDescent="0.2">
      <c r="A1985" s="190">
        <v>812681</v>
      </c>
      <c r="B1985" s="190" t="s">
        <v>1883</v>
      </c>
      <c r="C1985" s="190" t="s">
        <v>63</v>
      </c>
      <c r="D1985" s="190" t="s">
        <v>3459</v>
      </c>
      <c r="E1985" s="190" t="s">
        <v>142</v>
      </c>
      <c r="F1985" s="193">
        <v>35932</v>
      </c>
      <c r="G1985" s="190" t="s">
        <v>1243</v>
      </c>
      <c r="H1985" s="190" t="s">
        <v>824</v>
      </c>
      <c r="I1985" s="190" t="s">
        <v>58</v>
      </c>
      <c r="Q1985" s="190">
        <v>2000</v>
      </c>
      <c r="U1985" s="190" t="s">
        <v>6148</v>
      </c>
      <c r="V1985" s="190" t="s">
        <v>6148</v>
      </c>
      <c r="W1985" s="190" t="s">
        <v>6148</v>
      </c>
    </row>
    <row r="1986" spans="1:23" ht="17.25" customHeight="1" x14ac:dyDescent="0.2">
      <c r="A1986" s="190">
        <v>812980</v>
      </c>
      <c r="B1986" s="190" t="s">
        <v>2108</v>
      </c>
      <c r="C1986" s="190" t="s">
        <v>63</v>
      </c>
      <c r="D1986" s="190" t="s">
        <v>415</v>
      </c>
      <c r="E1986" s="190" t="s">
        <v>142</v>
      </c>
      <c r="F1986" s="193">
        <v>35940</v>
      </c>
      <c r="G1986" s="190" t="s">
        <v>244</v>
      </c>
      <c r="H1986" s="190" t="s">
        <v>824</v>
      </c>
      <c r="I1986" s="190" t="s">
        <v>58</v>
      </c>
      <c r="Q1986" s="190">
        <v>2000</v>
      </c>
      <c r="U1986" s="190" t="s">
        <v>6148</v>
      </c>
      <c r="V1986" s="190" t="s">
        <v>6148</v>
      </c>
      <c r="W1986" s="190" t="s">
        <v>6148</v>
      </c>
    </row>
    <row r="1987" spans="1:23" ht="17.25" customHeight="1" x14ac:dyDescent="0.2">
      <c r="A1987" s="190">
        <v>812764</v>
      </c>
      <c r="B1987" s="190" t="s">
        <v>1947</v>
      </c>
      <c r="C1987" s="190" t="s">
        <v>348</v>
      </c>
      <c r="D1987" s="190" t="s">
        <v>3233</v>
      </c>
      <c r="E1987" s="190" t="s">
        <v>142</v>
      </c>
      <c r="F1987" s="193">
        <v>35947</v>
      </c>
      <c r="G1987" s="190" t="s">
        <v>1130</v>
      </c>
      <c r="H1987" s="190" t="s">
        <v>824</v>
      </c>
      <c r="I1987" s="190" t="s">
        <v>58</v>
      </c>
      <c r="Q1987" s="190">
        <v>2000</v>
      </c>
      <c r="U1987" s="190" t="s">
        <v>6148</v>
      </c>
      <c r="V1987" s="190" t="s">
        <v>6148</v>
      </c>
      <c r="W1987" s="190" t="s">
        <v>6148</v>
      </c>
    </row>
    <row r="1988" spans="1:23" ht="17.25" customHeight="1" x14ac:dyDescent="0.2">
      <c r="A1988" s="190">
        <v>812091</v>
      </c>
      <c r="B1988" s="190" t="s">
        <v>1493</v>
      </c>
      <c r="C1988" s="190" t="s">
        <v>3247</v>
      </c>
      <c r="D1988" s="190" t="s">
        <v>536</v>
      </c>
      <c r="E1988" s="190" t="s">
        <v>142</v>
      </c>
      <c r="F1988" s="193">
        <v>35948</v>
      </c>
      <c r="G1988" s="190" t="s">
        <v>244</v>
      </c>
      <c r="H1988" s="190" t="s">
        <v>824</v>
      </c>
      <c r="I1988" s="190" t="s">
        <v>58</v>
      </c>
      <c r="Q1988" s="190">
        <v>2000</v>
      </c>
      <c r="U1988" s="190" t="s">
        <v>6148</v>
      </c>
      <c r="V1988" s="190" t="s">
        <v>6148</v>
      </c>
      <c r="W1988" s="190" t="s">
        <v>6148</v>
      </c>
    </row>
    <row r="1989" spans="1:23" ht="17.25" customHeight="1" x14ac:dyDescent="0.2">
      <c r="A1989" s="190">
        <v>812809</v>
      </c>
      <c r="B1989" s="190" t="s">
        <v>1979</v>
      </c>
      <c r="C1989" s="190" t="s">
        <v>349</v>
      </c>
      <c r="D1989" s="190" t="s">
        <v>3510</v>
      </c>
      <c r="E1989" s="190" t="s">
        <v>142</v>
      </c>
      <c r="F1989" s="193">
        <v>35959</v>
      </c>
      <c r="G1989" s="190" t="s">
        <v>3322</v>
      </c>
      <c r="H1989" s="190" t="s">
        <v>824</v>
      </c>
      <c r="I1989" s="190" t="s">
        <v>58</v>
      </c>
      <c r="Q1989" s="190">
        <v>2000</v>
      </c>
      <c r="U1989" s="190" t="s">
        <v>6148</v>
      </c>
      <c r="V1989" s="190" t="s">
        <v>6148</v>
      </c>
      <c r="W1989" s="190" t="s">
        <v>6148</v>
      </c>
    </row>
    <row r="1990" spans="1:23" ht="17.25" customHeight="1" x14ac:dyDescent="0.2">
      <c r="A1990" s="190">
        <v>812624</v>
      </c>
      <c r="B1990" s="190" t="s">
        <v>1841</v>
      </c>
      <c r="C1990" s="190" t="s">
        <v>57</v>
      </c>
      <c r="D1990" s="190" t="s">
        <v>567</v>
      </c>
      <c r="E1990" s="190" t="s">
        <v>142</v>
      </c>
      <c r="F1990" s="193">
        <v>35962</v>
      </c>
      <c r="G1990" s="190" t="s">
        <v>1063</v>
      </c>
      <c r="H1990" s="190" t="s">
        <v>824</v>
      </c>
      <c r="I1990" s="190" t="s">
        <v>58</v>
      </c>
      <c r="Q1990" s="190">
        <v>2000</v>
      </c>
      <c r="U1990" s="190" t="s">
        <v>6148</v>
      </c>
      <c r="V1990" s="190" t="s">
        <v>6148</v>
      </c>
      <c r="W1990" s="190" t="s">
        <v>6148</v>
      </c>
    </row>
    <row r="1991" spans="1:23" ht="17.25" customHeight="1" x14ac:dyDescent="0.2">
      <c r="A1991" s="190">
        <v>809333</v>
      </c>
      <c r="B1991" s="190" t="s">
        <v>4704</v>
      </c>
      <c r="C1991" s="190" t="s">
        <v>64</v>
      </c>
      <c r="D1991" s="190" t="s">
        <v>198</v>
      </c>
      <c r="E1991" s="190" t="s">
        <v>142</v>
      </c>
      <c r="F1991" s="193">
        <v>35963</v>
      </c>
      <c r="G1991" s="190" t="s">
        <v>244</v>
      </c>
      <c r="H1991" s="190" t="s">
        <v>824</v>
      </c>
      <c r="I1991" s="190" t="s">
        <v>58</v>
      </c>
      <c r="Q1991" s="190">
        <v>2000</v>
      </c>
      <c r="U1991" s="190" t="s">
        <v>6148</v>
      </c>
      <c r="V1991" s="190" t="s">
        <v>6148</v>
      </c>
      <c r="W1991" s="190" t="s">
        <v>6148</v>
      </c>
    </row>
    <row r="1992" spans="1:23" ht="17.25" customHeight="1" x14ac:dyDescent="0.2">
      <c r="A1992" s="190">
        <v>812108</v>
      </c>
      <c r="B1992" s="190" t="s">
        <v>1506</v>
      </c>
      <c r="C1992" s="190" t="s">
        <v>65</v>
      </c>
      <c r="D1992" s="190" t="s">
        <v>3257</v>
      </c>
      <c r="E1992" s="190" t="s">
        <v>142</v>
      </c>
      <c r="F1992" s="193">
        <v>35967</v>
      </c>
      <c r="G1992" s="190" t="s">
        <v>959</v>
      </c>
      <c r="H1992" s="190" t="s">
        <v>824</v>
      </c>
      <c r="I1992" s="190" t="s">
        <v>58</v>
      </c>
      <c r="Q1992" s="190">
        <v>2000</v>
      </c>
      <c r="U1992" s="190" t="s">
        <v>6148</v>
      </c>
      <c r="V1992" s="190" t="s">
        <v>6148</v>
      </c>
      <c r="W1992" s="190" t="s">
        <v>6148</v>
      </c>
    </row>
    <row r="1993" spans="1:23" ht="17.25" customHeight="1" x14ac:dyDescent="0.2">
      <c r="A1993" s="190">
        <v>811281</v>
      </c>
      <c r="B1993" s="190" t="s">
        <v>5272</v>
      </c>
      <c r="C1993" s="190" t="s">
        <v>327</v>
      </c>
      <c r="D1993" s="190" t="s">
        <v>1188</v>
      </c>
      <c r="E1993" s="190" t="s">
        <v>142</v>
      </c>
      <c r="F1993" s="193">
        <v>35971</v>
      </c>
      <c r="G1993" s="190" t="s">
        <v>244</v>
      </c>
      <c r="H1993" s="190" t="s">
        <v>824</v>
      </c>
      <c r="I1993" s="190" t="s">
        <v>58</v>
      </c>
      <c r="Q1993" s="190">
        <v>2000</v>
      </c>
      <c r="U1993" s="190" t="s">
        <v>6148</v>
      </c>
      <c r="V1993" s="190" t="s">
        <v>6148</v>
      </c>
      <c r="W1993" s="190" t="s">
        <v>6148</v>
      </c>
    </row>
    <row r="1994" spans="1:23" ht="17.25" customHeight="1" x14ac:dyDescent="0.2">
      <c r="A1994" s="190">
        <v>811974</v>
      </c>
      <c r="B1994" s="190" t="s">
        <v>1417</v>
      </c>
      <c r="C1994" s="190" t="s">
        <v>98</v>
      </c>
      <c r="D1994" s="190" t="s">
        <v>190</v>
      </c>
      <c r="E1994" s="190" t="s">
        <v>142</v>
      </c>
      <c r="F1994" s="193">
        <v>35981</v>
      </c>
      <c r="G1994" s="190" t="s">
        <v>244</v>
      </c>
      <c r="H1994" s="190" t="s">
        <v>824</v>
      </c>
      <c r="I1994" s="190" t="s">
        <v>58</v>
      </c>
      <c r="Q1994" s="190">
        <v>2000</v>
      </c>
      <c r="U1994" s="190" t="s">
        <v>6148</v>
      </c>
      <c r="V1994" s="190" t="s">
        <v>6148</v>
      </c>
      <c r="W1994" s="190" t="s">
        <v>6148</v>
      </c>
    </row>
    <row r="1995" spans="1:23" ht="17.25" customHeight="1" x14ac:dyDescent="0.2">
      <c r="A1995" s="190">
        <v>813332</v>
      </c>
      <c r="B1995" s="190" t="s">
        <v>2347</v>
      </c>
      <c r="C1995" s="190" t="s">
        <v>98</v>
      </c>
      <c r="D1995" s="190" t="s">
        <v>196</v>
      </c>
      <c r="E1995" s="190" t="s">
        <v>142</v>
      </c>
      <c r="F1995" s="193">
        <v>35986</v>
      </c>
      <c r="G1995" s="190" t="s">
        <v>1314</v>
      </c>
      <c r="H1995" s="190" t="s">
        <v>824</v>
      </c>
      <c r="I1995" s="190" t="s">
        <v>58</v>
      </c>
      <c r="Q1995" s="190">
        <v>2000</v>
      </c>
      <c r="U1995" s="190" t="s">
        <v>6148</v>
      </c>
      <c r="V1995" s="190" t="s">
        <v>6148</v>
      </c>
      <c r="W1995" s="190" t="s">
        <v>6148</v>
      </c>
    </row>
    <row r="1996" spans="1:23" ht="17.25" customHeight="1" x14ac:dyDescent="0.2">
      <c r="A1996" s="190">
        <v>812298</v>
      </c>
      <c r="B1996" s="190" t="s">
        <v>1634</v>
      </c>
      <c r="C1996" s="190" t="s">
        <v>92</v>
      </c>
      <c r="D1996" s="190" t="s">
        <v>91</v>
      </c>
      <c r="E1996" s="190" t="s">
        <v>142</v>
      </c>
      <c r="F1996" s="193">
        <v>35997</v>
      </c>
      <c r="G1996" s="190" t="s">
        <v>3322</v>
      </c>
      <c r="H1996" s="190" t="s">
        <v>824</v>
      </c>
      <c r="I1996" s="190" t="s">
        <v>58</v>
      </c>
      <c r="Q1996" s="190">
        <v>2000</v>
      </c>
      <c r="U1996" s="190" t="s">
        <v>6148</v>
      </c>
      <c r="V1996" s="190" t="s">
        <v>6148</v>
      </c>
      <c r="W1996" s="190" t="s">
        <v>6148</v>
      </c>
    </row>
    <row r="1997" spans="1:23" ht="17.25" customHeight="1" x14ac:dyDescent="0.2">
      <c r="A1997" s="190">
        <v>813228</v>
      </c>
      <c r="B1997" s="190" t="s">
        <v>2273</v>
      </c>
      <c r="C1997" s="190" t="s">
        <v>128</v>
      </c>
      <c r="D1997" s="190" t="s">
        <v>416</v>
      </c>
      <c r="E1997" s="190" t="s">
        <v>142</v>
      </c>
      <c r="F1997" s="193">
        <v>36000</v>
      </c>
      <c r="G1997" s="190" t="s">
        <v>1232</v>
      </c>
      <c r="H1997" s="190" t="s">
        <v>824</v>
      </c>
      <c r="I1997" s="190" t="s">
        <v>58</v>
      </c>
      <c r="Q1997" s="190">
        <v>2000</v>
      </c>
      <c r="U1997" s="190" t="s">
        <v>6148</v>
      </c>
      <c r="V1997" s="190" t="s">
        <v>6148</v>
      </c>
      <c r="W1997" s="190" t="s">
        <v>6148</v>
      </c>
    </row>
    <row r="1998" spans="1:23" ht="17.25" customHeight="1" x14ac:dyDescent="0.2">
      <c r="A1998" s="190">
        <v>812208</v>
      </c>
      <c r="B1998" s="190" t="s">
        <v>1578</v>
      </c>
      <c r="C1998" s="190" t="s">
        <v>63</v>
      </c>
      <c r="D1998" s="190" t="s">
        <v>169</v>
      </c>
      <c r="E1998" s="190" t="s">
        <v>142</v>
      </c>
      <c r="F1998" s="193">
        <v>36001</v>
      </c>
      <c r="G1998" s="190" t="s">
        <v>3291</v>
      </c>
      <c r="H1998" s="190" t="s">
        <v>824</v>
      </c>
      <c r="I1998" s="190" t="s">
        <v>58</v>
      </c>
      <c r="Q1998" s="190">
        <v>2000</v>
      </c>
      <c r="U1998" s="190" t="s">
        <v>6148</v>
      </c>
      <c r="V1998" s="190" t="s">
        <v>6148</v>
      </c>
      <c r="W1998" s="190" t="s">
        <v>6148</v>
      </c>
    </row>
    <row r="1999" spans="1:23" ht="17.25" customHeight="1" x14ac:dyDescent="0.2">
      <c r="A1999" s="190">
        <v>813117</v>
      </c>
      <c r="B1999" s="190" t="s">
        <v>2196</v>
      </c>
      <c r="C1999" s="190" t="s">
        <v>310</v>
      </c>
      <c r="D1999" s="190" t="s">
        <v>3618</v>
      </c>
      <c r="E1999" s="190" t="s">
        <v>142</v>
      </c>
      <c r="F1999" s="193">
        <v>36008</v>
      </c>
      <c r="G1999" s="190" t="s">
        <v>1232</v>
      </c>
      <c r="H1999" s="190" t="s">
        <v>824</v>
      </c>
      <c r="I1999" s="190" t="s">
        <v>58</v>
      </c>
      <c r="Q1999" s="190">
        <v>2000</v>
      </c>
      <c r="U1999" s="190" t="s">
        <v>6148</v>
      </c>
      <c r="V1999" s="190" t="s">
        <v>6148</v>
      </c>
      <c r="W1999" s="190" t="s">
        <v>6148</v>
      </c>
    </row>
    <row r="2000" spans="1:23" ht="17.25" customHeight="1" x14ac:dyDescent="0.2">
      <c r="A2000" s="190">
        <v>812948</v>
      </c>
      <c r="B2000" s="190" t="s">
        <v>2084</v>
      </c>
      <c r="C2000" s="190" t="s">
        <v>61</v>
      </c>
      <c r="D2000" s="190" t="s">
        <v>158</v>
      </c>
      <c r="E2000" s="190" t="s">
        <v>142</v>
      </c>
      <c r="F2000" s="193">
        <v>36009</v>
      </c>
      <c r="G2000" s="190" t="s">
        <v>244</v>
      </c>
      <c r="H2000" s="190" t="s">
        <v>824</v>
      </c>
      <c r="I2000" s="190" t="s">
        <v>58</v>
      </c>
      <c r="Q2000" s="190">
        <v>2000</v>
      </c>
      <c r="U2000" s="190" t="s">
        <v>6148</v>
      </c>
      <c r="V2000" s="190" t="s">
        <v>6148</v>
      </c>
      <c r="W2000" s="190" t="s">
        <v>6148</v>
      </c>
    </row>
    <row r="2001" spans="1:23" ht="17.25" customHeight="1" x14ac:dyDescent="0.2">
      <c r="A2001" s="190">
        <v>812754</v>
      </c>
      <c r="B2001" s="190" t="s">
        <v>1940</v>
      </c>
      <c r="C2001" s="190" t="s">
        <v>66</v>
      </c>
      <c r="D2001" s="190" t="s">
        <v>196</v>
      </c>
      <c r="E2001" s="190" t="s">
        <v>142</v>
      </c>
      <c r="F2001" s="193">
        <v>36027</v>
      </c>
      <c r="G2001" s="190" t="s">
        <v>244</v>
      </c>
      <c r="H2001" s="190" t="s">
        <v>824</v>
      </c>
      <c r="I2001" s="190" t="s">
        <v>58</v>
      </c>
      <c r="Q2001" s="190">
        <v>2000</v>
      </c>
      <c r="U2001" s="190" t="s">
        <v>6148</v>
      </c>
      <c r="V2001" s="190" t="s">
        <v>6148</v>
      </c>
      <c r="W2001" s="190" t="s">
        <v>6148</v>
      </c>
    </row>
    <row r="2002" spans="1:23" ht="17.25" customHeight="1" x14ac:dyDescent="0.2">
      <c r="A2002" s="190">
        <v>811546</v>
      </c>
      <c r="B2002" s="190" t="s">
        <v>4200</v>
      </c>
      <c r="C2002" s="190" t="s">
        <v>65</v>
      </c>
      <c r="D2002" s="190" t="s">
        <v>187</v>
      </c>
      <c r="E2002" s="190" t="s">
        <v>142</v>
      </c>
      <c r="F2002" s="193">
        <v>36027</v>
      </c>
      <c r="G2002" s="190" t="s">
        <v>1269</v>
      </c>
      <c r="H2002" s="190" t="s">
        <v>824</v>
      </c>
      <c r="I2002" s="190" t="s">
        <v>58</v>
      </c>
      <c r="Q2002" s="190">
        <v>2000</v>
      </c>
      <c r="U2002" s="190" t="s">
        <v>6148</v>
      </c>
      <c r="V2002" s="190" t="s">
        <v>6148</v>
      </c>
      <c r="W2002" s="190" t="s">
        <v>6148</v>
      </c>
    </row>
    <row r="2003" spans="1:23" ht="17.25" customHeight="1" x14ac:dyDescent="0.2">
      <c r="A2003" s="190">
        <v>812636</v>
      </c>
      <c r="B2003" s="190" t="s">
        <v>1850</v>
      </c>
      <c r="C2003" s="190" t="s">
        <v>63</v>
      </c>
      <c r="D2003" s="190" t="s">
        <v>309</v>
      </c>
      <c r="E2003" s="190" t="s">
        <v>142</v>
      </c>
      <c r="F2003" s="193">
        <v>36029</v>
      </c>
      <c r="G2003" s="190" t="s">
        <v>244</v>
      </c>
      <c r="H2003" s="190" t="s">
        <v>824</v>
      </c>
      <c r="I2003" s="190" t="s">
        <v>58</v>
      </c>
      <c r="Q2003" s="190">
        <v>2000</v>
      </c>
      <c r="U2003" s="190" t="s">
        <v>6148</v>
      </c>
      <c r="V2003" s="190" t="s">
        <v>6148</v>
      </c>
      <c r="W2003" s="190" t="s">
        <v>6148</v>
      </c>
    </row>
    <row r="2004" spans="1:23" ht="17.25" customHeight="1" x14ac:dyDescent="0.2">
      <c r="A2004" s="190">
        <v>812313</v>
      </c>
      <c r="B2004" s="190" t="s">
        <v>1644</v>
      </c>
      <c r="C2004" s="190" t="s">
        <v>83</v>
      </c>
      <c r="D2004" s="190" t="s">
        <v>191</v>
      </c>
      <c r="E2004" s="190" t="s">
        <v>142</v>
      </c>
      <c r="F2004" s="193">
        <v>36036</v>
      </c>
      <c r="G2004" s="190" t="s">
        <v>1004</v>
      </c>
      <c r="H2004" s="190" t="s">
        <v>824</v>
      </c>
      <c r="I2004" s="190" t="s">
        <v>58</v>
      </c>
      <c r="Q2004" s="190">
        <v>2000</v>
      </c>
      <c r="U2004" s="190" t="s">
        <v>6148</v>
      </c>
      <c r="V2004" s="190" t="s">
        <v>6148</v>
      </c>
      <c r="W2004" s="190" t="s">
        <v>6148</v>
      </c>
    </row>
    <row r="2005" spans="1:23" ht="17.25" customHeight="1" x14ac:dyDescent="0.2">
      <c r="A2005" s="190">
        <v>813057</v>
      </c>
      <c r="B2005" s="190" t="s">
        <v>2154</v>
      </c>
      <c r="C2005" s="190" t="s">
        <v>127</v>
      </c>
      <c r="D2005" s="190" t="s">
        <v>309</v>
      </c>
      <c r="E2005" s="190" t="s">
        <v>142</v>
      </c>
      <c r="F2005" s="193">
        <v>36043</v>
      </c>
      <c r="G2005" s="190" t="s">
        <v>244</v>
      </c>
      <c r="H2005" s="190" t="s">
        <v>824</v>
      </c>
      <c r="I2005" s="190" t="s">
        <v>58</v>
      </c>
      <c r="Q2005" s="190">
        <v>2000</v>
      </c>
      <c r="U2005" s="190" t="s">
        <v>6148</v>
      </c>
      <c r="V2005" s="190" t="s">
        <v>6148</v>
      </c>
      <c r="W2005" s="190" t="s">
        <v>6148</v>
      </c>
    </row>
    <row r="2006" spans="1:23" ht="17.25" customHeight="1" x14ac:dyDescent="0.2">
      <c r="A2006" s="190">
        <v>812762</v>
      </c>
      <c r="B2006" s="190" t="s">
        <v>1946</v>
      </c>
      <c r="C2006" s="190" t="s">
        <v>369</v>
      </c>
      <c r="D2006" s="190" t="s">
        <v>514</v>
      </c>
      <c r="E2006" s="190" t="s">
        <v>142</v>
      </c>
      <c r="F2006" s="193">
        <v>36049</v>
      </c>
      <c r="G2006" s="190" t="s">
        <v>254</v>
      </c>
      <c r="H2006" s="190" t="s">
        <v>824</v>
      </c>
      <c r="I2006" s="190" t="s">
        <v>58</v>
      </c>
      <c r="Q2006" s="190">
        <v>2000</v>
      </c>
      <c r="U2006" s="190" t="s">
        <v>6148</v>
      </c>
      <c r="V2006" s="190" t="s">
        <v>6148</v>
      </c>
      <c r="W2006" s="190" t="s">
        <v>6148</v>
      </c>
    </row>
    <row r="2007" spans="1:23" ht="17.25" customHeight="1" x14ac:dyDescent="0.2">
      <c r="A2007" s="190">
        <v>812721</v>
      </c>
      <c r="B2007" s="190" t="s">
        <v>1913</v>
      </c>
      <c r="C2007" s="190" t="s">
        <v>57</v>
      </c>
      <c r="D2007" s="190" t="s">
        <v>162</v>
      </c>
      <c r="E2007" s="190" t="s">
        <v>142</v>
      </c>
      <c r="F2007" s="193">
        <v>36074</v>
      </c>
      <c r="G2007" s="190" t="s">
        <v>3476</v>
      </c>
      <c r="H2007" s="190" t="s">
        <v>824</v>
      </c>
      <c r="I2007" s="190" t="s">
        <v>58</v>
      </c>
      <c r="Q2007" s="190">
        <v>2000</v>
      </c>
      <c r="U2007" s="190" t="s">
        <v>6148</v>
      </c>
      <c r="V2007" s="190" t="s">
        <v>6148</v>
      </c>
      <c r="W2007" s="190" t="s">
        <v>6148</v>
      </c>
    </row>
    <row r="2008" spans="1:23" ht="17.25" customHeight="1" x14ac:dyDescent="0.2">
      <c r="A2008" s="190">
        <v>812547</v>
      </c>
      <c r="B2008" s="190" t="s">
        <v>1790</v>
      </c>
      <c r="C2008" s="190" t="s">
        <v>903</v>
      </c>
      <c r="D2008" s="190" t="s">
        <v>196</v>
      </c>
      <c r="E2008" s="190" t="s">
        <v>142</v>
      </c>
      <c r="F2008" s="193">
        <v>36074</v>
      </c>
      <c r="G2008" s="190" t="s">
        <v>3338</v>
      </c>
      <c r="H2008" s="190" t="s">
        <v>824</v>
      </c>
      <c r="I2008" s="190" t="s">
        <v>58</v>
      </c>
      <c r="Q2008" s="190">
        <v>2000</v>
      </c>
      <c r="U2008" s="190" t="s">
        <v>6148</v>
      </c>
      <c r="V2008" s="190" t="s">
        <v>6148</v>
      </c>
      <c r="W2008" s="190" t="s">
        <v>6148</v>
      </c>
    </row>
    <row r="2009" spans="1:23" ht="17.25" customHeight="1" x14ac:dyDescent="0.2">
      <c r="A2009" s="190">
        <v>812787</v>
      </c>
      <c r="B2009" s="190" t="s">
        <v>1964</v>
      </c>
      <c r="C2009" s="190" t="s">
        <v>98</v>
      </c>
      <c r="D2009" s="190" t="s">
        <v>3504</v>
      </c>
      <c r="E2009" s="190" t="s">
        <v>142</v>
      </c>
      <c r="F2009" s="193">
        <v>36106</v>
      </c>
      <c r="G2009" s="190" t="s">
        <v>244</v>
      </c>
      <c r="H2009" s="190" t="s">
        <v>824</v>
      </c>
      <c r="I2009" s="190" t="s">
        <v>58</v>
      </c>
      <c r="Q2009" s="190">
        <v>2000</v>
      </c>
      <c r="U2009" s="190" t="s">
        <v>6148</v>
      </c>
      <c r="V2009" s="190" t="s">
        <v>6148</v>
      </c>
      <c r="W2009" s="190" t="s">
        <v>6148</v>
      </c>
    </row>
    <row r="2010" spans="1:23" ht="17.25" customHeight="1" x14ac:dyDescent="0.2">
      <c r="A2010" s="190">
        <v>811975</v>
      </c>
      <c r="B2010" s="190" t="s">
        <v>1418</v>
      </c>
      <c r="C2010" s="190" t="s">
        <v>107</v>
      </c>
      <c r="D2010" s="190" t="s">
        <v>1147</v>
      </c>
      <c r="E2010" s="190" t="s">
        <v>142</v>
      </c>
      <c r="F2010" s="193">
        <v>36127</v>
      </c>
      <c r="G2010" s="190" t="s">
        <v>3203</v>
      </c>
      <c r="H2010" s="190" t="s">
        <v>824</v>
      </c>
      <c r="I2010" s="190" t="s">
        <v>58</v>
      </c>
      <c r="Q2010" s="190">
        <v>2000</v>
      </c>
      <c r="U2010" s="190" t="s">
        <v>6148</v>
      </c>
      <c r="V2010" s="190" t="s">
        <v>6148</v>
      </c>
      <c r="W2010" s="190" t="s">
        <v>6148</v>
      </c>
    </row>
    <row r="2011" spans="1:23" ht="17.25" customHeight="1" x14ac:dyDescent="0.2">
      <c r="A2011" s="190">
        <v>811991</v>
      </c>
      <c r="B2011" s="190" t="s">
        <v>1427</v>
      </c>
      <c r="C2011" s="190" t="s">
        <v>310</v>
      </c>
      <c r="D2011" s="190" t="s">
        <v>91</v>
      </c>
      <c r="E2011" s="190" t="s">
        <v>142</v>
      </c>
      <c r="F2011" s="193">
        <v>36141</v>
      </c>
      <c r="G2011" s="190" t="s">
        <v>921</v>
      </c>
      <c r="H2011" s="190" t="s">
        <v>824</v>
      </c>
      <c r="I2011" s="190" t="s">
        <v>58</v>
      </c>
      <c r="Q2011" s="190">
        <v>2000</v>
      </c>
      <c r="U2011" s="190" t="s">
        <v>6148</v>
      </c>
      <c r="V2011" s="190" t="s">
        <v>6148</v>
      </c>
      <c r="W2011" s="190" t="s">
        <v>6148</v>
      </c>
    </row>
    <row r="2012" spans="1:23" ht="17.25" customHeight="1" x14ac:dyDescent="0.2">
      <c r="A2012" s="190">
        <v>813041</v>
      </c>
      <c r="B2012" s="190" t="s">
        <v>2144</v>
      </c>
      <c r="C2012" s="190" t="s">
        <v>450</v>
      </c>
      <c r="D2012" s="190" t="s">
        <v>3589</v>
      </c>
      <c r="E2012" s="190" t="s">
        <v>142</v>
      </c>
      <c r="F2012" s="193">
        <v>36161</v>
      </c>
      <c r="G2012" s="190" t="s">
        <v>956</v>
      </c>
      <c r="H2012" s="190" t="s">
        <v>824</v>
      </c>
      <c r="I2012" s="190" t="s">
        <v>58</v>
      </c>
      <c r="Q2012" s="190">
        <v>2000</v>
      </c>
      <c r="U2012" s="190" t="s">
        <v>6148</v>
      </c>
      <c r="V2012" s="190" t="s">
        <v>6148</v>
      </c>
      <c r="W2012" s="190" t="s">
        <v>6148</v>
      </c>
    </row>
    <row r="2013" spans="1:23" ht="17.25" customHeight="1" x14ac:dyDescent="0.2">
      <c r="A2013" s="190">
        <v>812332</v>
      </c>
      <c r="B2013" s="190" t="s">
        <v>1658</v>
      </c>
      <c r="C2013" s="190" t="s">
        <v>79</v>
      </c>
      <c r="D2013" s="190" t="s">
        <v>167</v>
      </c>
      <c r="E2013" s="190" t="s">
        <v>142</v>
      </c>
      <c r="F2013" s="193">
        <v>36161</v>
      </c>
      <c r="G2013" s="190" t="s">
        <v>982</v>
      </c>
      <c r="H2013" s="190" t="s">
        <v>825</v>
      </c>
      <c r="I2013" s="190" t="s">
        <v>58</v>
      </c>
      <c r="Q2013" s="190">
        <v>2000</v>
      </c>
      <c r="U2013" s="190" t="s">
        <v>6148</v>
      </c>
      <c r="V2013" s="190" t="s">
        <v>6148</v>
      </c>
      <c r="W2013" s="190" t="s">
        <v>6148</v>
      </c>
    </row>
    <row r="2014" spans="1:23" ht="17.25" customHeight="1" x14ac:dyDescent="0.2">
      <c r="A2014" s="190">
        <v>813164</v>
      </c>
      <c r="B2014" s="190" t="s">
        <v>2229</v>
      </c>
      <c r="C2014" s="190" t="s">
        <v>63</v>
      </c>
      <c r="D2014" s="190" t="s">
        <v>567</v>
      </c>
      <c r="E2014" s="190" t="s">
        <v>142</v>
      </c>
      <c r="F2014" s="193">
        <v>36161</v>
      </c>
      <c r="G2014" s="190" t="s">
        <v>3633</v>
      </c>
      <c r="H2014" s="190" t="s">
        <v>824</v>
      </c>
      <c r="I2014" s="190" t="s">
        <v>58</v>
      </c>
      <c r="Q2014" s="190">
        <v>2000</v>
      </c>
      <c r="U2014" s="190" t="s">
        <v>6148</v>
      </c>
      <c r="V2014" s="190" t="s">
        <v>6148</v>
      </c>
      <c r="W2014" s="190" t="s">
        <v>6148</v>
      </c>
    </row>
    <row r="2015" spans="1:23" ht="17.25" customHeight="1" x14ac:dyDescent="0.2">
      <c r="A2015" s="190">
        <v>812660</v>
      </c>
      <c r="B2015" s="190" t="s">
        <v>1868</v>
      </c>
      <c r="C2015" s="190" t="s">
        <v>57</v>
      </c>
      <c r="D2015" s="190" t="s">
        <v>159</v>
      </c>
      <c r="E2015" s="190" t="s">
        <v>142</v>
      </c>
      <c r="F2015" s="193">
        <v>36161</v>
      </c>
      <c r="G2015" s="190" t="s">
        <v>980</v>
      </c>
      <c r="H2015" s="190" t="s">
        <v>824</v>
      </c>
      <c r="I2015" s="190" t="s">
        <v>58</v>
      </c>
      <c r="Q2015" s="190">
        <v>2000</v>
      </c>
      <c r="U2015" s="190" t="s">
        <v>6148</v>
      </c>
      <c r="V2015" s="190" t="s">
        <v>6148</v>
      </c>
      <c r="W2015" s="190" t="s">
        <v>6148</v>
      </c>
    </row>
    <row r="2016" spans="1:23" ht="17.25" customHeight="1" x14ac:dyDescent="0.2">
      <c r="A2016" s="190">
        <v>812591</v>
      </c>
      <c r="B2016" s="190" t="s">
        <v>1819</v>
      </c>
      <c r="C2016" s="190" t="s">
        <v>75</v>
      </c>
      <c r="D2016" s="190" t="s">
        <v>131</v>
      </c>
      <c r="E2016" s="190" t="s">
        <v>142</v>
      </c>
      <c r="F2016" s="193">
        <v>36161</v>
      </c>
      <c r="G2016" s="190" t="s">
        <v>3425</v>
      </c>
      <c r="H2016" s="190" t="s">
        <v>824</v>
      </c>
      <c r="I2016" s="190" t="s">
        <v>58</v>
      </c>
      <c r="Q2016" s="190">
        <v>2000</v>
      </c>
      <c r="U2016" s="190" t="s">
        <v>6148</v>
      </c>
      <c r="V2016" s="190" t="s">
        <v>6148</v>
      </c>
      <c r="W2016" s="190" t="s">
        <v>6148</v>
      </c>
    </row>
    <row r="2017" spans="1:23" ht="17.25" customHeight="1" x14ac:dyDescent="0.2">
      <c r="A2017" s="190">
        <v>812949</v>
      </c>
      <c r="B2017" s="190" t="s">
        <v>2085</v>
      </c>
      <c r="C2017" s="190" t="s">
        <v>83</v>
      </c>
      <c r="D2017" s="190" t="s">
        <v>400</v>
      </c>
      <c r="E2017" s="190" t="s">
        <v>142</v>
      </c>
      <c r="F2017" s="193">
        <v>36161</v>
      </c>
      <c r="G2017" s="190" t="s">
        <v>3568</v>
      </c>
      <c r="H2017" s="190" t="s">
        <v>824</v>
      </c>
      <c r="I2017" s="190" t="s">
        <v>58</v>
      </c>
      <c r="Q2017" s="190">
        <v>2000</v>
      </c>
      <c r="U2017" s="190" t="s">
        <v>6148</v>
      </c>
      <c r="V2017" s="190" t="s">
        <v>6148</v>
      </c>
      <c r="W2017" s="190" t="s">
        <v>6148</v>
      </c>
    </row>
    <row r="2018" spans="1:23" ht="17.25" customHeight="1" x14ac:dyDescent="0.2">
      <c r="A2018" s="190">
        <v>813116</v>
      </c>
      <c r="B2018" s="190" t="s">
        <v>2195</v>
      </c>
      <c r="C2018" s="190" t="s">
        <v>3617</v>
      </c>
      <c r="D2018" s="190" t="s">
        <v>574</v>
      </c>
      <c r="E2018" s="190" t="s">
        <v>142</v>
      </c>
      <c r="F2018" s="193">
        <v>36161</v>
      </c>
      <c r="G2018" s="190" t="s">
        <v>1167</v>
      </c>
      <c r="H2018" s="190" t="s">
        <v>824</v>
      </c>
      <c r="I2018" s="190" t="s">
        <v>58</v>
      </c>
      <c r="Q2018" s="190">
        <v>2000</v>
      </c>
      <c r="U2018" s="190" t="s">
        <v>6148</v>
      </c>
      <c r="V2018" s="190" t="s">
        <v>6148</v>
      </c>
      <c r="W2018" s="190" t="s">
        <v>6148</v>
      </c>
    </row>
    <row r="2019" spans="1:23" ht="17.25" customHeight="1" x14ac:dyDescent="0.2">
      <c r="A2019" s="190">
        <v>812679</v>
      </c>
      <c r="B2019" s="190" t="s">
        <v>1881</v>
      </c>
      <c r="C2019" s="190" t="s">
        <v>3457</v>
      </c>
      <c r="D2019" s="190" t="s">
        <v>603</v>
      </c>
      <c r="E2019" s="190" t="s">
        <v>142</v>
      </c>
      <c r="F2019" s="193">
        <v>36161</v>
      </c>
      <c r="G2019" s="190" t="s">
        <v>246</v>
      </c>
      <c r="H2019" s="190" t="s">
        <v>824</v>
      </c>
      <c r="I2019" s="190" t="s">
        <v>58</v>
      </c>
      <c r="Q2019" s="190">
        <v>2000</v>
      </c>
      <c r="U2019" s="190" t="s">
        <v>6148</v>
      </c>
      <c r="V2019" s="190" t="s">
        <v>6148</v>
      </c>
      <c r="W2019" s="190" t="s">
        <v>6148</v>
      </c>
    </row>
    <row r="2020" spans="1:23" ht="17.25" customHeight="1" x14ac:dyDescent="0.2">
      <c r="A2020" s="190">
        <v>813463</v>
      </c>
      <c r="B2020" s="190" t="s">
        <v>2404</v>
      </c>
      <c r="C2020" s="190" t="s">
        <v>499</v>
      </c>
      <c r="D2020" s="190" t="s">
        <v>511</v>
      </c>
      <c r="E2020" s="190" t="s">
        <v>142</v>
      </c>
      <c r="F2020" s="193">
        <v>36161</v>
      </c>
      <c r="G2020" s="190" t="s">
        <v>244</v>
      </c>
      <c r="H2020" s="190" t="s">
        <v>824</v>
      </c>
      <c r="I2020" s="190" t="s">
        <v>58</v>
      </c>
      <c r="Q2020" s="190">
        <v>2000</v>
      </c>
      <c r="U2020" s="190" t="s">
        <v>6148</v>
      </c>
      <c r="V2020" s="190" t="s">
        <v>6148</v>
      </c>
      <c r="W2020" s="190" t="s">
        <v>6148</v>
      </c>
    </row>
    <row r="2021" spans="1:23" ht="17.25" customHeight="1" x14ac:dyDescent="0.2">
      <c r="A2021" s="190">
        <v>812289</v>
      </c>
      <c r="B2021" s="190" t="s">
        <v>1628</v>
      </c>
      <c r="C2021" s="190" t="s">
        <v>65</v>
      </c>
      <c r="D2021" s="190" t="s">
        <v>1255</v>
      </c>
      <c r="E2021" s="190" t="s">
        <v>142</v>
      </c>
      <c r="F2021" s="193">
        <v>36161</v>
      </c>
      <c r="G2021" s="190" t="s">
        <v>1301</v>
      </c>
      <c r="H2021" s="190" t="s">
        <v>824</v>
      </c>
      <c r="I2021" s="190" t="s">
        <v>58</v>
      </c>
      <c r="Q2021" s="190">
        <v>2000</v>
      </c>
      <c r="U2021" s="190" t="s">
        <v>6148</v>
      </c>
      <c r="V2021" s="190" t="s">
        <v>6148</v>
      </c>
      <c r="W2021" s="190" t="s">
        <v>6148</v>
      </c>
    </row>
    <row r="2022" spans="1:23" ht="17.25" customHeight="1" x14ac:dyDescent="0.2">
      <c r="A2022" s="190">
        <v>812750</v>
      </c>
      <c r="B2022" s="190" t="s">
        <v>1936</v>
      </c>
      <c r="C2022" s="190" t="s">
        <v>64</v>
      </c>
      <c r="D2022" s="190" t="s">
        <v>3493</v>
      </c>
      <c r="E2022" s="190" t="s">
        <v>142</v>
      </c>
      <c r="F2022" s="193">
        <v>36161</v>
      </c>
      <c r="G2022" s="190" t="s">
        <v>937</v>
      </c>
      <c r="H2022" s="190" t="s">
        <v>824</v>
      </c>
      <c r="I2022" s="190" t="s">
        <v>58</v>
      </c>
      <c r="Q2022" s="190">
        <v>2000</v>
      </c>
      <c r="U2022" s="190" t="s">
        <v>6148</v>
      </c>
      <c r="V2022" s="190" t="s">
        <v>6148</v>
      </c>
      <c r="W2022" s="190" t="s">
        <v>6148</v>
      </c>
    </row>
    <row r="2023" spans="1:23" ht="17.25" customHeight="1" x14ac:dyDescent="0.2">
      <c r="A2023" s="190">
        <v>812323</v>
      </c>
      <c r="B2023" s="190" t="s">
        <v>1652</v>
      </c>
      <c r="C2023" s="190" t="s">
        <v>65</v>
      </c>
      <c r="D2023" s="190" t="s">
        <v>163</v>
      </c>
      <c r="E2023" s="190" t="s">
        <v>142</v>
      </c>
      <c r="F2023" s="193">
        <v>36161</v>
      </c>
      <c r="G2023" s="190" t="s">
        <v>3331</v>
      </c>
      <c r="H2023" s="190" t="s">
        <v>824</v>
      </c>
      <c r="I2023" s="190" t="s">
        <v>58</v>
      </c>
      <c r="Q2023" s="190">
        <v>2000</v>
      </c>
      <c r="U2023" s="190" t="s">
        <v>6148</v>
      </c>
      <c r="V2023" s="190" t="s">
        <v>6148</v>
      </c>
      <c r="W2023" s="190" t="s">
        <v>6148</v>
      </c>
    </row>
    <row r="2024" spans="1:23" ht="17.25" customHeight="1" x14ac:dyDescent="0.2">
      <c r="A2024" s="190">
        <v>812026</v>
      </c>
      <c r="B2024" s="190" t="s">
        <v>1448</v>
      </c>
      <c r="C2024" s="190" t="s">
        <v>76</v>
      </c>
      <c r="D2024" s="190" t="s">
        <v>339</v>
      </c>
      <c r="E2024" s="190" t="s">
        <v>142</v>
      </c>
      <c r="F2024" s="193">
        <v>36161</v>
      </c>
      <c r="G2024" s="190" t="s">
        <v>1249</v>
      </c>
      <c r="H2024" s="190" t="s">
        <v>824</v>
      </c>
      <c r="I2024" s="190" t="s">
        <v>58</v>
      </c>
      <c r="Q2024" s="190">
        <v>2000</v>
      </c>
      <c r="U2024" s="190" t="s">
        <v>6148</v>
      </c>
      <c r="V2024" s="190" t="s">
        <v>6148</v>
      </c>
      <c r="W2024" s="190" t="s">
        <v>6148</v>
      </c>
    </row>
    <row r="2025" spans="1:23" ht="17.25" customHeight="1" x14ac:dyDescent="0.2">
      <c r="A2025" s="190">
        <v>813012</v>
      </c>
      <c r="B2025" s="190" t="s">
        <v>2125</v>
      </c>
      <c r="C2025" s="190" t="s">
        <v>3585</v>
      </c>
      <c r="D2025" s="190" t="s">
        <v>603</v>
      </c>
      <c r="E2025" s="190" t="s">
        <v>142</v>
      </c>
      <c r="F2025" s="193">
        <v>36161</v>
      </c>
      <c r="G2025" s="190" t="s">
        <v>3338</v>
      </c>
      <c r="H2025" s="190" t="s">
        <v>824</v>
      </c>
      <c r="I2025" s="190" t="s">
        <v>58</v>
      </c>
      <c r="Q2025" s="190">
        <v>2000</v>
      </c>
      <c r="U2025" s="190" t="s">
        <v>6148</v>
      </c>
      <c r="V2025" s="190" t="s">
        <v>6148</v>
      </c>
      <c r="W2025" s="190" t="s">
        <v>6148</v>
      </c>
    </row>
    <row r="2026" spans="1:23" ht="17.25" customHeight="1" x14ac:dyDescent="0.2">
      <c r="A2026" s="190">
        <v>812210</v>
      </c>
      <c r="B2026" s="190" t="s">
        <v>1579</v>
      </c>
      <c r="C2026" s="190" t="s">
        <v>647</v>
      </c>
      <c r="D2026" s="190" t="s">
        <v>3292</v>
      </c>
      <c r="E2026" s="190" t="s">
        <v>142</v>
      </c>
      <c r="F2026" s="193">
        <v>36162</v>
      </c>
      <c r="G2026" s="190" t="s">
        <v>943</v>
      </c>
      <c r="H2026" s="190" t="s">
        <v>824</v>
      </c>
      <c r="I2026" s="190" t="s">
        <v>58</v>
      </c>
      <c r="Q2026" s="190">
        <v>2000</v>
      </c>
      <c r="U2026" s="190" t="s">
        <v>6148</v>
      </c>
      <c r="V2026" s="190" t="s">
        <v>6148</v>
      </c>
      <c r="W2026" s="190" t="s">
        <v>6148</v>
      </c>
    </row>
    <row r="2027" spans="1:23" ht="17.25" customHeight="1" x14ac:dyDescent="0.2">
      <c r="A2027" s="190">
        <v>812710</v>
      </c>
      <c r="B2027" s="190" t="s">
        <v>1905</v>
      </c>
      <c r="C2027" s="190" t="s">
        <v>113</v>
      </c>
      <c r="D2027" s="190" t="s">
        <v>3474</v>
      </c>
      <c r="E2027" s="190" t="s">
        <v>142</v>
      </c>
      <c r="F2027" s="193">
        <v>36165</v>
      </c>
      <c r="G2027" s="190" t="s">
        <v>3297</v>
      </c>
      <c r="H2027" s="190" t="s">
        <v>824</v>
      </c>
      <c r="I2027" s="190" t="s">
        <v>58</v>
      </c>
      <c r="Q2027" s="190">
        <v>2000</v>
      </c>
      <c r="U2027" s="190" t="s">
        <v>6148</v>
      </c>
      <c r="V2027" s="190" t="s">
        <v>6148</v>
      </c>
      <c r="W2027" s="190" t="s">
        <v>6148</v>
      </c>
    </row>
    <row r="2028" spans="1:23" ht="17.25" customHeight="1" x14ac:dyDescent="0.2">
      <c r="A2028" s="190">
        <v>811988</v>
      </c>
      <c r="B2028" s="190" t="s">
        <v>1426</v>
      </c>
      <c r="C2028" s="190" t="s">
        <v>530</v>
      </c>
      <c r="D2028" s="190" t="s">
        <v>171</v>
      </c>
      <c r="E2028" s="190" t="s">
        <v>142</v>
      </c>
      <c r="F2028" s="193">
        <v>36165</v>
      </c>
      <c r="G2028" s="190" t="s">
        <v>1249</v>
      </c>
      <c r="H2028" s="190" t="s">
        <v>824</v>
      </c>
      <c r="I2028" s="190" t="s">
        <v>58</v>
      </c>
      <c r="Q2028" s="190">
        <v>2000</v>
      </c>
      <c r="U2028" s="190" t="s">
        <v>6148</v>
      </c>
      <c r="V2028" s="190" t="s">
        <v>6148</v>
      </c>
      <c r="W2028" s="190" t="s">
        <v>6148</v>
      </c>
    </row>
    <row r="2029" spans="1:23" ht="17.25" customHeight="1" x14ac:dyDescent="0.2">
      <c r="A2029" s="190">
        <v>812680</v>
      </c>
      <c r="B2029" s="190" t="s">
        <v>1882</v>
      </c>
      <c r="C2029" s="190" t="s">
        <v>83</v>
      </c>
      <c r="D2029" s="190" t="s">
        <v>423</v>
      </c>
      <c r="E2029" s="190" t="s">
        <v>142</v>
      </c>
      <c r="F2029" s="193">
        <v>36165</v>
      </c>
      <c r="G2029" s="190" t="s">
        <v>3458</v>
      </c>
      <c r="H2029" s="190" t="s">
        <v>824</v>
      </c>
      <c r="I2029" s="190" t="s">
        <v>58</v>
      </c>
      <c r="Q2029" s="190">
        <v>2000</v>
      </c>
      <c r="U2029" s="190" t="s">
        <v>6148</v>
      </c>
      <c r="V2029" s="190" t="s">
        <v>6148</v>
      </c>
      <c r="W2029" s="190" t="s">
        <v>6148</v>
      </c>
    </row>
    <row r="2030" spans="1:23" ht="17.25" customHeight="1" x14ac:dyDescent="0.2">
      <c r="A2030" s="190">
        <v>812203</v>
      </c>
      <c r="B2030" s="190" t="s">
        <v>1575</v>
      </c>
      <c r="C2030" s="190" t="s">
        <v>728</v>
      </c>
      <c r="D2030" s="190" t="s">
        <v>722</v>
      </c>
      <c r="E2030" s="190" t="s">
        <v>142</v>
      </c>
      <c r="F2030" s="193">
        <v>36169</v>
      </c>
      <c r="G2030" s="190" t="s">
        <v>244</v>
      </c>
      <c r="H2030" s="190" t="s">
        <v>824</v>
      </c>
      <c r="I2030" s="190" t="s">
        <v>58</v>
      </c>
      <c r="Q2030" s="190">
        <v>2000</v>
      </c>
      <c r="U2030" s="190" t="s">
        <v>6148</v>
      </c>
      <c r="V2030" s="190" t="s">
        <v>6148</v>
      </c>
      <c r="W2030" s="190" t="s">
        <v>6148</v>
      </c>
    </row>
    <row r="2031" spans="1:23" ht="17.25" customHeight="1" x14ac:dyDescent="0.2">
      <c r="A2031" s="190">
        <v>812314</v>
      </c>
      <c r="B2031" s="190" t="s">
        <v>1645</v>
      </c>
      <c r="C2031" s="190" t="s">
        <v>83</v>
      </c>
      <c r="D2031" s="190" t="s">
        <v>343</v>
      </c>
      <c r="E2031" s="190" t="s">
        <v>142</v>
      </c>
      <c r="F2031" s="193">
        <v>36169</v>
      </c>
      <c r="G2031" s="190" t="s">
        <v>3274</v>
      </c>
      <c r="H2031" s="190" t="s">
        <v>824</v>
      </c>
      <c r="I2031" s="190" t="s">
        <v>58</v>
      </c>
      <c r="Q2031" s="190">
        <v>2000</v>
      </c>
      <c r="U2031" s="190" t="s">
        <v>6148</v>
      </c>
      <c r="V2031" s="190" t="s">
        <v>6148</v>
      </c>
      <c r="W2031" s="190" t="s">
        <v>6148</v>
      </c>
    </row>
    <row r="2032" spans="1:23" ht="17.25" customHeight="1" x14ac:dyDescent="0.2">
      <c r="A2032" s="190">
        <v>812715</v>
      </c>
      <c r="B2032" s="190" t="s">
        <v>1909</v>
      </c>
      <c r="C2032" s="190" t="s">
        <v>774</v>
      </c>
      <c r="D2032" s="190" t="s">
        <v>339</v>
      </c>
      <c r="E2032" s="190" t="s">
        <v>142</v>
      </c>
      <c r="F2032" s="193">
        <v>36170</v>
      </c>
      <c r="G2032" s="190" t="s">
        <v>1249</v>
      </c>
      <c r="H2032" s="190" t="s">
        <v>824</v>
      </c>
      <c r="I2032" s="190" t="s">
        <v>58</v>
      </c>
      <c r="Q2032" s="190">
        <v>2000</v>
      </c>
      <c r="U2032" s="190" t="s">
        <v>6148</v>
      </c>
      <c r="V2032" s="190" t="s">
        <v>6148</v>
      </c>
      <c r="W2032" s="190" t="s">
        <v>6148</v>
      </c>
    </row>
    <row r="2033" spans="1:23" ht="17.25" customHeight="1" x14ac:dyDescent="0.2">
      <c r="A2033" s="190">
        <v>812020</v>
      </c>
      <c r="B2033" s="190" t="s">
        <v>1444</v>
      </c>
      <c r="C2033" s="190" t="s">
        <v>92</v>
      </c>
      <c r="D2033" s="190" t="s">
        <v>339</v>
      </c>
      <c r="E2033" s="190" t="s">
        <v>142</v>
      </c>
      <c r="F2033" s="193">
        <v>36171</v>
      </c>
      <c r="G2033" s="190" t="s">
        <v>1232</v>
      </c>
      <c r="H2033" s="190" t="s">
        <v>824</v>
      </c>
      <c r="I2033" s="190" t="s">
        <v>58</v>
      </c>
      <c r="Q2033" s="190">
        <v>2000</v>
      </c>
      <c r="U2033" s="190" t="s">
        <v>6148</v>
      </c>
      <c r="V2033" s="190" t="s">
        <v>6148</v>
      </c>
      <c r="W2033" s="190" t="s">
        <v>6148</v>
      </c>
    </row>
    <row r="2034" spans="1:23" ht="17.25" customHeight="1" x14ac:dyDescent="0.2">
      <c r="A2034" s="190">
        <v>813114</v>
      </c>
      <c r="B2034" s="190" t="s">
        <v>2193</v>
      </c>
      <c r="C2034" s="190" t="s">
        <v>135</v>
      </c>
      <c r="D2034" s="190" t="s">
        <v>182</v>
      </c>
      <c r="E2034" s="190" t="s">
        <v>142</v>
      </c>
      <c r="F2034" s="193">
        <v>36175</v>
      </c>
      <c r="G2034" s="190" t="s">
        <v>3616</v>
      </c>
      <c r="H2034" s="190" t="s">
        <v>824</v>
      </c>
      <c r="I2034" s="190" t="s">
        <v>58</v>
      </c>
      <c r="Q2034" s="190">
        <v>2000</v>
      </c>
      <c r="U2034" s="190" t="s">
        <v>6148</v>
      </c>
      <c r="V2034" s="190" t="s">
        <v>6148</v>
      </c>
      <c r="W2034" s="190" t="s">
        <v>6148</v>
      </c>
    </row>
    <row r="2035" spans="1:23" ht="17.25" customHeight="1" x14ac:dyDescent="0.2">
      <c r="A2035" s="190">
        <v>812943</v>
      </c>
      <c r="B2035" s="190" t="s">
        <v>2080</v>
      </c>
      <c r="C2035" s="190" t="s">
        <v>3378</v>
      </c>
      <c r="D2035" s="190" t="s">
        <v>567</v>
      </c>
      <c r="E2035" s="190" t="s">
        <v>142</v>
      </c>
      <c r="F2035" s="193">
        <v>36176</v>
      </c>
      <c r="G2035" s="190" t="s">
        <v>1272</v>
      </c>
      <c r="H2035" s="190" t="s">
        <v>824</v>
      </c>
      <c r="I2035" s="190" t="s">
        <v>58</v>
      </c>
      <c r="Q2035" s="190">
        <v>2000</v>
      </c>
      <c r="U2035" s="190" t="s">
        <v>6148</v>
      </c>
      <c r="V2035" s="190" t="s">
        <v>6148</v>
      </c>
      <c r="W2035" s="190" t="s">
        <v>6148</v>
      </c>
    </row>
    <row r="2036" spans="1:23" ht="17.25" customHeight="1" x14ac:dyDescent="0.2">
      <c r="A2036" s="190">
        <v>812672</v>
      </c>
      <c r="B2036" s="190" t="s">
        <v>1877</v>
      </c>
      <c r="C2036" s="190" t="s">
        <v>1181</v>
      </c>
      <c r="D2036" s="190" t="s">
        <v>3454</v>
      </c>
      <c r="E2036" s="190" t="s">
        <v>142</v>
      </c>
      <c r="F2036" s="193">
        <v>36178</v>
      </c>
      <c r="G2036" s="190" t="s">
        <v>909</v>
      </c>
      <c r="H2036" s="190" t="s">
        <v>824</v>
      </c>
      <c r="I2036" s="190" t="s">
        <v>58</v>
      </c>
      <c r="Q2036" s="190">
        <v>2000</v>
      </c>
      <c r="U2036" s="190" t="s">
        <v>6148</v>
      </c>
      <c r="V2036" s="190" t="s">
        <v>6148</v>
      </c>
      <c r="W2036" s="190" t="s">
        <v>6148</v>
      </c>
    </row>
    <row r="2037" spans="1:23" ht="17.25" customHeight="1" x14ac:dyDescent="0.2">
      <c r="A2037" s="190">
        <v>813072</v>
      </c>
      <c r="B2037" s="190" t="s">
        <v>2165</v>
      </c>
      <c r="C2037" s="190" t="s">
        <v>70</v>
      </c>
      <c r="D2037" s="190" t="s">
        <v>171</v>
      </c>
      <c r="E2037" s="190" t="s">
        <v>142</v>
      </c>
      <c r="F2037" s="193">
        <v>36180</v>
      </c>
      <c r="G2037" s="190" t="s">
        <v>244</v>
      </c>
      <c r="H2037" s="190" t="s">
        <v>824</v>
      </c>
      <c r="I2037" s="190" t="s">
        <v>58</v>
      </c>
      <c r="Q2037" s="190">
        <v>2000</v>
      </c>
      <c r="U2037" s="190" t="s">
        <v>6148</v>
      </c>
      <c r="V2037" s="190" t="s">
        <v>6148</v>
      </c>
      <c r="W2037" s="190" t="s">
        <v>6148</v>
      </c>
    </row>
    <row r="2038" spans="1:23" ht="17.25" customHeight="1" x14ac:dyDescent="0.2">
      <c r="A2038" s="190">
        <v>812915</v>
      </c>
      <c r="B2038" s="190" t="s">
        <v>2054</v>
      </c>
      <c r="C2038" s="190" t="s">
        <v>597</v>
      </c>
      <c r="D2038" s="190" t="s">
        <v>1026</v>
      </c>
      <c r="E2038" s="190" t="s">
        <v>142</v>
      </c>
      <c r="F2038" s="193">
        <v>36181</v>
      </c>
      <c r="G2038" s="190" t="s">
        <v>244</v>
      </c>
      <c r="H2038" s="190" t="s">
        <v>824</v>
      </c>
      <c r="I2038" s="190" t="s">
        <v>58</v>
      </c>
      <c r="Q2038" s="190">
        <v>2000</v>
      </c>
      <c r="U2038" s="190" t="s">
        <v>6148</v>
      </c>
      <c r="V2038" s="190" t="s">
        <v>6148</v>
      </c>
      <c r="W2038" s="190" t="s">
        <v>6148</v>
      </c>
    </row>
    <row r="2039" spans="1:23" ht="17.25" customHeight="1" x14ac:dyDescent="0.2">
      <c r="A2039" s="190">
        <v>813216</v>
      </c>
      <c r="B2039" s="190" t="s">
        <v>2264</v>
      </c>
      <c r="C2039" s="190" t="s">
        <v>1189</v>
      </c>
      <c r="D2039" s="190" t="s">
        <v>3655</v>
      </c>
      <c r="E2039" s="190" t="s">
        <v>142</v>
      </c>
      <c r="F2039" s="193">
        <v>36184</v>
      </c>
      <c r="G2039" s="190" t="s">
        <v>244</v>
      </c>
      <c r="H2039" s="190" t="s">
        <v>824</v>
      </c>
      <c r="I2039" s="190" t="s">
        <v>58</v>
      </c>
      <c r="Q2039" s="190">
        <v>2000</v>
      </c>
      <c r="U2039" s="190" t="s">
        <v>6148</v>
      </c>
      <c r="V2039" s="190" t="s">
        <v>6148</v>
      </c>
      <c r="W2039" s="190" t="s">
        <v>6148</v>
      </c>
    </row>
    <row r="2040" spans="1:23" ht="17.25" customHeight="1" x14ac:dyDescent="0.2">
      <c r="A2040" s="190">
        <v>812962</v>
      </c>
      <c r="B2040" s="190" t="s">
        <v>2093</v>
      </c>
      <c r="C2040" s="190" t="s">
        <v>3572</v>
      </c>
      <c r="D2040" s="190" t="s">
        <v>519</v>
      </c>
      <c r="E2040" s="190" t="s">
        <v>142</v>
      </c>
      <c r="F2040" s="193">
        <v>36185</v>
      </c>
      <c r="G2040" s="190" t="s">
        <v>245</v>
      </c>
      <c r="H2040" s="190" t="s">
        <v>824</v>
      </c>
      <c r="I2040" s="190" t="s">
        <v>58</v>
      </c>
      <c r="Q2040" s="190">
        <v>2000</v>
      </c>
      <c r="U2040" s="190" t="s">
        <v>6148</v>
      </c>
      <c r="V2040" s="190" t="s">
        <v>6148</v>
      </c>
      <c r="W2040" s="190" t="s">
        <v>6148</v>
      </c>
    </row>
    <row r="2041" spans="1:23" ht="17.25" customHeight="1" x14ac:dyDescent="0.2">
      <c r="A2041" s="190">
        <v>812105</v>
      </c>
      <c r="B2041" s="190" t="s">
        <v>1504</v>
      </c>
      <c r="C2041" s="190" t="s">
        <v>75</v>
      </c>
      <c r="D2041" s="190" t="s">
        <v>331</v>
      </c>
      <c r="E2041" s="190" t="s">
        <v>142</v>
      </c>
      <c r="F2041" s="193">
        <v>36188</v>
      </c>
      <c r="G2041" s="190" t="s">
        <v>3254</v>
      </c>
      <c r="H2041" s="190" t="s">
        <v>824</v>
      </c>
      <c r="I2041" s="190" t="s">
        <v>58</v>
      </c>
      <c r="Q2041" s="190">
        <v>2000</v>
      </c>
      <c r="U2041" s="190" t="s">
        <v>6148</v>
      </c>
      <c r="V2041" s="190" t="s">
        <v>6148</v>
      </c>
      <c r="W2041" s="190" t="s">
        <v>6148</v>
      </c>
    </row>
    <row r="2042" spans="1:23" ht="17.25" customHeight="1" x14ac:dyDescent="0.2">
      <c r="A2042" s="190">
        <v>812609</v>
      </c>
      <c r="B2042" s="190" t="s">
        <v>1832</v>
      </c>
      <c r="C2042" s="190" t="s">
        <v>467</v>
      </c>
      <c r="D2042" s="190" t="s">
        <v>216</v>
      </c>
      <c r="E2042" s="190" t="s">
        <v>142</v>
      </c>
      <c r="F2042" s="193">
        <v>36188</v>
      </c>
      <c r="G2042" s="190" t="s">
        <v>977</v>
      </c>
      <c r="H2042" s="190" t="s">
        <v>824</v>
      </c>
      <c r="I2042" s="190" t="s">
        <v>58</v>
      </c>
      <c r="Q2042" s="190">
        <v>2000</v>
      </c>
      <c r="U2042" s="190" t="s">
        <v>6148</v>
      </c>
      <c r="V2042" s="190" t="s">
        <v>6148</v>
      </c>
      <c r="W2042" s="190" t="s">
        <v>6148</v>
      </c>
    </row>
    <row r="2043" spans="1:23" ht="17.25" customHeight="1" x14ac:dyDescent="0.2">
      <c r="A2043" s="190">
        <v>812659</v>
      </c>
      <c r="B2043" s="190" t="s">
        <v>1867</v>
      </c>
      <c r="C2043" s="190" t="s">
        <v>83</v>
      </c>
      <c r="D2043" s="190" t="s">
        <v>1339</v>
      </c>
      <c r="E2043" s="190" t="s">
        <v>142</v>
      </c>
      <c r="F2043" s="193">
        <v>36189</v>
      </c>
      <c r="G2043" s="190" t="s">
        <v>981</v>
      </c>
      <c r="H2043" s="190" t="s">
        <v>824</v>
      </c>
      <c r="I2043" s="190" t="s">
        <v>58</v>
      </c>
      <c r="Q2043" s="190">
        <v>2000</v>
      </c>
      <c r="U2043" s="190" t="s">
        <v>6148</v>
      </c>
      <c r="V2043" s="190" t="s">
        <v>6148</v>
      </c>
      <c r="W2043" s="190" t="s">
        <v>6148</v>
      </c>
    </row>
    <row r="2044" spans="1:23" ht="17.25" customHeight="1" x14ac:dyDescent="0.2">
      <c r="A2044" s="190">
        <v>813067</v>
      </c>
      <c r="B2044" s="190" t="s">
        <v>2160</v>
      </c>
      <c r="C2044" s="190" t="s">
        <v>96</v>
      </c>
      <c r="D2044" s="190" t="s">
        <v>213</v>
      </c>
      <c r="E2044" s="190" t="s">
        <v>142</v>
      </c>
      <c r="F2044" s="193">
        <v>36190</v>
      </c>
      <c r="G2044" s="190" t="s">
        <v>244</v>
      </c>
      <c r="H2044" s="190" t="s">
        <v>824</v>
      </c>
      <c r="I2044" s="190" t="s">
        <v>58</v>
      </c>
      <c r="Q2044" s="190">
        <v>2000</v>
      </c>
      <c r="U2044" s="190" t="s">
        <v>6148</v>
      </c>
      <c r="V2044" s="190" t="s">
        <v>6148</v>
      </c>
      <c r="W2044" s="190" t="s">
        <v>6148</v>
      </c>
    </row>
    <row r="2045" spans="1:23" ht="17.25" customHeight="1" x14ac:dyDescent="0.2">
      <c r="A2045" s="190">
        <v>812158</v>
      </c>
      <c r="B2045" s="190" t="s">
        <v>1540</v>
      </c>
      <c r="C2045" s="190" t="s">
        <v>61</v>
      </c>
      <c r="D2045" s="190" t="s">
        <v>91</v>
      </c>
      <c r="E2045" s="190" t="s">
        <v>142</v>
      </c>
      <c r="F2045" s="193">
        <v>36190</v>
      </c>
      <c r="G2045" s="190" t="s">
        <v>3274</v>
      </c>
      <c r="H2045" s="190" t="s">
        <v>824</v>
      </c>
      <c r="I2045" s="190" t="s">
        <v>58</v>
      </c>
      <c r="Q2045" s="190">
        <v>2000</v>
      </c>
      <c r="U2045" s="190" t="s">
        <v>6148</v>
      </c>
      <c r="V2045" s="190" t="s">
        <v>6148</v>
      </c>
      <c r="W2045" s="190" t="s">
        <v>6148</v>
      </c>
    </row>
    <row r="2046" spans="1:23" ht="17.25" customHeight="1" x14ac:dyDescent="0.2">
      <c r="A2046" s="190">
        <v>813376</v>
      </c>
      <c r="B2046" s="190" t="s">
        <v>2376</v>
      </c>
      <c r="C2046" s="190" t="s">
        <v>101</v>
      </c>
      <c r="D2046" s="190" t="s">
        <v>3718</v>
      </c>
      <c r="E2046" s="190" t="s">
        <v>142</v>
      </c>
      <c r="F2046" s="193">
        <v>36197</v>
      </c>
      <c r="G2046" s="190" t="s">
        <v>244</v>
      </c>
      <c r="H2046" s="190" t="s">
        <v>824</v>
      </c>
      <c r="I2046" s="190" t="s">
        <v>58</v>
      </c>
      <c r="Q2046" s="190">
        <v>2000</v>
      </c>
      <c r="U2046" s="190" t="s">
        <v>6148</v>
      </c>
      <c r="V2046" s="190" t="s">
        <v>6148</v>
      </c>
      <c r="W2046" s="190" t="s">
        <v>6148</v>
      </c>
    </row>
    <row r="2047" spans="1:23" ht="17.25" customHeight="1" x14ac:dyDescent="0.2">
      <c r="A2047" s="190">
        <v>808400</v>
      </c>
      <c r="B2047" s="190" t="s">
        <v>4554</v>
      </c>
      <c r="C2047" s="190" t="s">
        <v>5827</v>
      </c>
      <c r="D2047" s="190" t="s">
        <v>203</v>
      </c>
      <c r="E2047" s="190" t="s">
        <v>142</v>
      </c>
      <c r="F2047" s="193">
        <v>36209</v>
      </c>
      <c r="G2047" s="190" t="s">
        <v>244</v>
      </c>
      <c r="H2047" s="190" t="s">
        <v>824</v>
      </c>
      <c r="I2047" s="190" t="s">
        <v>58</v>
      </c>
      <c r="Q2047" s="190">
        <v>2000</v>
      </c>
      <c r="U2047" s="190" t="s">
        <v>6148</v>
      </c>
      <c r="V2047" s="190" t="s">
        <v>6148</v>
      </c>
      <c r="W2047" s="190" t="s">
        <v>6148</v>
      </c>
    </row>
    <row r="2048" spans="1:23" ht="17.25" customHeight="1" x14ac:dyDescent="0.2">
      <c r="A2048" s="190">
        <v>812276</v>
      </c>
      <c r="B2048" s="190" t="s">
        <v>1618</v>
      </c>
      <c r="C2048" s="190" t="s">
        <v>63</v>
      </c>
      <c r="D2048" s="190" t="s">
        <v>423</v>
      </c>
      <c r="E2048" s="190" t="s">
        <v>142</v>
      </c>
      <c r="F2048" s="193">
        <v>36212</v>
      </c>
      <c r="G2048" s="190" t="s">
        <v>246</v>
      </c>
      <c r="H2048" s="190" t="s">
        <v>824</v>
      </c>
      <c r="I2048" s="190" t="s">
        <v>58</v>
      </c>
      <c r="Q2048" s="190">
        <v>2000</v>
      </c>
      <c r="U2048" s="190" t="s">
        <v>6148</v>
      </c>
      <c r="V2048" s="190" t="s">
        <v>6148</v>
      </c>
      <c r="W2048" s="190" t="s">
        <v>6148</v>
      </c>
    </row>
    <row r="2049" spans="1:23" ht="17.25" customHeight="1" x14ac:dyDescent="0.2">
      <c r="A2049" s="190">
        <v>812845</v>
      </c>
      <c r="B2049" s="190" t="s">
        <v>2004</v>
      </c>
      <c r="C2049" s="190" t="s">
        <v>3528</v>
      </c>
      <c r="D2049" s="190" t="s">
        <v>3529</v>
      </c>
      <c r="E2049" s="190" t="s">
        <v>142</v>
      </c>
      <c r="F2049" s="193">
        <v>36224</v>
      </c>
      <c r="G2049" s="190" t="s">
        <v>782</v>
      </c>
      <c r="H2049" s="190" t="s">
        <v>824</v>
      </c>
      <c r="I2049" s="190" t="s">
        <v>58</v>
      </c>
      <c r="Q2049" s="190">
        <v>2000</v>
      </c>
      <c r="U2049" s="190" t="s">
        <v>6148</v>
      </c>
      <c r="V2049" s="190" t="s">
        <v>6148</v>
      </c>
      <c r="W2049" s="190" t="s">
        <v>6148</v>
      </c>
    </row>
    <row r="2050" spans="1:23" ht="17.25" customHeight="1" x14ac:dyDescent="0.2">
      <c r="A2050" s="190">
        <v>812747</v>
      </c>
      <c r="B2050" s="190" t="s">
        <v>1933</v>
      </c>
      <c r="C2050" s="190" t="s">
        <v>116</v>
      </c>
      <c r="D2050" s="190" t="s">
        <v>400</v>
      </c>
      <c r="E2050" s="190" t="s">
        <v>142</v>
      </c>
      <c r="F2050" s="193">
        <v>36228</v>
      </c>
      <c r="G2050" s="190" t="s">
        <v>244</v>
      </c>
      <c r="H2050" s="190" t="s">
        <v>824</v>
      </c>
      <c r="I2050" s="190" t="s">
        <v>58</v>
      </c>
      <c r="Q2050" s="190">
        <v>2000</v>
      </c>
      <c r="U2050" s="190" t="s">
        <v>6148</v>
      </c>
      <c r="V2050" s="190" t="s">
        <v>6148</v>
      </c>
      <c r="W2050" s="190" t="s">
        <v>6148</v>
      </c>
    </row>
    <row r="2051" spans="1:23" ht="17.25" customHeight="1" x14ac:dyDescent="0.2">
      <c r="A2051" s="190">
        <v>813148</v>
      </c>
      <c r="B2051" s="190" t="s">
        <v>2217</v>
      </c>
      <c r="C2051" s="190" t="s">
        <v>935</v>
      </c>
      <c r="D2051" s="190" t="s">
        <v>3629</v>
      </c>
      <c r="E2051" s="190" t="s">
        <v>142</v>
      </c>
      <c r="F2051" s="193">
        <v>36239</v>
      </c>
      <c r="G2051" s="190" t="s">
        <v>245</v>
      </c>
      <c r="H2051" s="190" t="s">
        <v>824</v>
      </c>
      <c r="I2051" s="190" t="s">
        <v>58</v>
      </c>
      <c r="Q2051" s="190">
        <v>2000</v>
      </c>
      <c r="U2051" s="190" t="s">
        <v>6148</v>
      </c>
      <c r="V2051" s="190" t="s">
        <v>6148</v>
      </c>
      <c r="W2051" s="190" t="s">
        <v>6148</v>
      </c>
    </row>
    <row r="2052" spans="1:23" ht="17.25" customHeight="1" x14ac:dyDescent="0.2">
      <c r="A2052" s="190">
        <v>812013</v>
      </c>
      <c r="B2052" s="190" t="s">
        <v>1442</v>
      </c>
      <c r="C2052" s="190" t="s">
        <v>130</v>
      </c>
      <c r="D2052" s="190" t="s">
        <v>3218</v>
      </c>
      <c r="E2052" s="190" t="s">
        <v>142</v>
      </c>
      <c r="F2052" s="193">
        <v>36243</v>
      </c>
      <c r="G2052" s="190" t="s">
        <v>3219</v>
      </c>
      <c r="H2052" s="190" t="s">
        <v>824</v>
      </c>
      <c r="I2052" s="190" t="s">
        <v>58</v>
      </c>
      <c r="Q2052" s="190">
        <v>2000</v>
      </c>
      <c r="U2052" s="190" t="s">
        <v>6148</v>
      </c>
      <c r="V2052" s="190" t="s">
        <v>6148</v>
      </c>
      <c r="W2052" s="190" t="s">
        <v>6148</v>
      </c>
    </row>
    <row r="2053" spans="1:23" ht="17.25" customHeight="1" x14ac:dyDescent="0.2">
      <c r="A2053" s="190">
        <v>812272</v>
      </c>
      <c r="B2053" s="190" t="s">
        <v>1616</v>
      </c>
      <c r="C2053" s="190" t="s">
        <v>551</v>
      </c>
      <c r="D2053" s="190" t="s">
        <v>566</v>
      </c>
      <c r="E2053" s="190" t="s">
        <v>142</v>
      </c>
      <c r="F2053" s="193">
        <v>36246</v>
      </c>
      <c r="G2053" s="190" t="s">
        <v>1074</v>
      </c>
      <c r="H2053" s="190" t="s">
        <v>824</v>
      </c>
      <c r="I2053" s="190" t="s">
        <v>58</v>
      </c>
      <c r="Q2053" s="190">
        <v>2000</v>
      </c>
      <c r="U2053" s="190" t="s">
        <v>6148</v>
      </c>
      <c r="V2053" s="190" t="s">
        <v>6148</v>
      </c>
      <c r="W2053" s="190" t="s">
        <v>6148</v>
      </c>
    </row>
    <row r="2054" spans="1:23" ht="17.25" customHeight="1" x14ac:dyDescent="0.2">
      <c r="A2054" s="190">
        <v>812117</v>
      </c>
      <c r="B2054" s="190" t="s">
        <v>1512</v>
      </c>
      <c r="C2054" s="190" t="s">
        <v>111</v>
      </c>
      <c r="D2054" s="190" t="s">
        <v>186</v>
      </c>
      <c r="E2054" s="190" t="s">
        <v>142</v>
      </c>
      <c r="F2054" s="193">
        <v>36251</v>
      </c>
      <c r="G2054" s="190" t="s">
        <v>244</v>
      </c>
      <c r="H2054" s="190" t="s">
        <v>824</v>
      </c>
      <c r="I2054" s="190" t="s">
        <v>58</v>
      </c>
      <c r="Q2054" s="190">
        <v>2000</v>
      </c>
      <c r="U2054" s="190" t="s">
        <v>6148</v>
      </c>
      <c r="V2054" s="190" t="s">
        <v>6148</v>
      </c>
      <c r="W2054" s="190" t="s">
        <v>6148</v>
      </c>
    </row>
    <row r="2055" spans="1:23" ht="17.25" customHeight="1" x14ac:dyDescent="0.2">
      <c r="A2055" s="190">
        <v>812267</v>
      </c>
      <c r="B2055" s="190" t="s">
        <v>1613</v>
      </c>
      <c r="C2055" s="190" t="s">
        <v>75</v>
      </c>
      <c r="D2055" s="190" t="s">
        <v>3311</v>
      </c>
      <c r="E2055" s="190" t="s">
        <v>142</v>
      </c>
      <c r="F2055" s="193">
        <v>36266</v>
      </c>
      <c r="G2055" s="190" t="s">
        <v>930</v>
      </c>
      <c r="H2055" s="190" t="s">
        <v>824</v>
      </c>
      <c r="I2055" s="190" t="s">
        <v>58</v>
      </c>
      <c r="Q2055" s="190">
        <v>2000</v>
      </c>
      <c r="U2055" s="190" t="s">
        <v>6148</v>
      </c>
      <c r="V2055" s="190" t="s">
        <v>6148</v>
      </c>
      <c r="W2055" s="190" t="s">
        <v>6148</v>
      </c>
    </row>
    <row r="2056" spans="1:23" ht="17.25" customHeight="1" x14ac:dyDescent="0.2">
      <c r="A2056" s="190">
        <v>812240</v>
      </c>
      <c r="B2056" s="190" t="s">
        <v>1597</v>
      </c>
      <c r="C2056" s="190" t="s">
        <v>105</v>
      </c>
      <c r="D2056" s="190" t="s">
        <v>902</v>
      </c>
      <c r="E2056" s="190" t="s">
        <v>142</v>
      </c>
      <c r="F2056" s="193">
        <v>36267</v>
      </c>
      <c r="G2056" s="190" t="s">
        <v>3304</v>
      </c>
      <c r="H2056" s="190" t="s">
        <v>824</v>
      </c>
      <c r="I2056" s="190" t="s">
        <v>58</v>
      </c>
      <c r="Q2056" s="190">
        <v>2000</v>
      </c>
      <c r="U2056" s="190" t="s">
        <v>6148</v>
      </c>
      <c r="V2056" s="190" t="s">
        <v>6148</v>
      </c>
      <c r="W2056" s="190" t="s">
        <v>6148</v>
      </c>
    </row>
    <row r="2057" spans="1:23" ht="17.25" customHeight="1" x14ac:dyDescent="0.2">
      <c r="A2057" s="190">
        <v>812067</v>
      </c>
      <c r="B2057" s="190" t="s">
        <v>1479</v>
      </c>
      <c r="C2057" s="190" t="s">
        <v>932</v>
      </c>
      <c r="D2057" s="190" t="s">
        <v>413</v>
      </c>
      <c r="E2057" s="190" t="s">
        <v>142</v>
      </c>
      <c r="F2057" s="193">
        <v>36270</v>
      </c>
      <c r="G2057" s="190" t="s">
        <v>1101</v>
      </c>
      <c r="H2057" s="190" t="s">
        <v>824</v>
      </c>
      <c r="I2057" s="190" t="s">
        <v>58</v>
      </c>
      <c r="Q2057" s="190">
        <v>2000</v>
      </c>
      <c r="U2057" s="190" t="s">
        <v>6148</v>
      </c>
      <c r="V2057" s="190" t="s">
        <v>6148</v>
      </c>
      <c r="W2057" s="190" t="s">
        <v>6148</v>
      </c>
    </row>
    <row r="2058" spans="1:23" ht="17.25" customHeight="1" x14ac:dyDescent="0.2">
      <c r="A2058" s="190">
        <v>813037</v>
      </c>
      <c r="B2058" s="190" t="s">
        <v>2141</v>
      </c>
      <c r="C2058" s="190" t="s">
        <v>66</v>
      </c>
      <c r="D2058" s="190" t="s">
        <v>174</v>
      </c>
      <c r="E2058" s="190" t="s">
        <v>142</v>
      </c>
      <c r="F2058" s="193">
        <v>36270</v>
      </c>
      <c r="G2058" s="190" t="s">
        <v>1232</v>
      </c>
      <c r="H2058" s="190" t="s">
        <v>824</v>
      </c>
      <c r="I2058" s="190" t="s">
        <v>58</v>
      </c>
      <c r="Q2058" s="190">
        <v>2000</v>
      </c>
      <c r="U2058" s="190" t="s">
        <v>6148</v>
      </c>
      <c r="V2058" s="190" t="s">
        <v>6148</v>
      </c>
      <c r="W2058" s="190" t="s">
        <v>6148</v>
      </c>
    </row>
    <row r="2059" spans="1:23" ht="17.25" customHeight="1" x14ac:dyDescent="0.2">
      <c r="A2059" s="190">
        <v>812045</v>
      </c>
      <c r="B2059" s="190" t="s">
        <v>1462</v>
      </c>
      <c r="C2059" s="190" t="s">
        <v>3228</v>
      </c>
      <c r="D2059" s="190" t="s">
        <v>562</v>
      </c>
      <c r="E2059" s="190" t="s">
        <v>142</v>
      </c>
      <c r="F2059" s="193">
        <v>36271</v>
      </c>
      <c r="G2059" s="190" t="s">
        <v>244</v>
      </c>
      <c r="H2059" s="190" t="s">
        <v>824</v>
      </c>
      <c r="I2059" s="190" t="s">
        <v>58</v>
      </c>
      <c r="Q2059" s="190">
        <v>2000</v>
      </c>
      <c r="U2059" s="190" t="s">
        <v>6148</v>
      </c>
      <c r="V2059" s="190" t="s">
        <v>6148</v>
      </c>
      <c r="W2059" s="190" t="s">
        <v>6148</v>
      </c>
    </row>
    <row r="2060" spans="1:23" ht="17.25" customHeight="1" x14ac:dyDescent="0.2">
      <c r="A2060" s="190">
        <v>813025</v>
      </c>
      <c r="B2060" s="190" t="s">
        <v>2132</v>
      </c>
      <c r="C2060" s="190" t="s">
        <v>98</v>
      </c>
      <c r="D2060" s="190" t="s">
        <v>448</v>
      </c>
      <c r="E2060" s="190" t="s">
        <v>142</v>
      </c>
      <c r="F2060" s="193">
        <v>36275</v>
      </c>
      <c r="G2060" s="190" t="s">
        <v>858</v>
      </c>
      <c r="H2060" s="190" t="s">
        <v>824</v>
      </c>
      <c r="I2060" s="190" t="s">
        <v>58</v>
      </c>
      <c r="Q2060" s="190">
        <v>2000</v>
      </c>
      <c r="U2060" s="190" t="s">
        <v>6148</v>
      </c>
      <c r="V2060" s="190" t="s">
        <v>6148</v>
      </c>
      <c r="W2060" s="190" t="s">
        <v>6148</v>
      </c>
    </row>
    <row r="2061" spans="1:23" ht="17.25" customHeight="1" x14ac:dyDescent="0.2">
      <c r="A2061" s="190">
        <v>813204</v>
      </c>
      <c r="B2061" s="190" t="s">
        <v>2255</v>
      </c>
      <c r="C2061" s="190" t="s">
        <v>103</v>
      </c>
      <c r="D2061" s="190" t="s">
        <v>194</v>
      </c>
      <c r="E2061" s="190" t="s">
        <v>142</v>
      </c>
      <c r="F2061" s="193">
        <v>36281</v>
      </c>
      <c r="G2061" s="190" t="s">
        <v>3304</v>
      </c>
      <c r="H2061" s="190" t="s">
        <v>824</v>
      </c>
      <c r="I2061" s="190" t="s">
        <v>58</v>
      </c>
      <c r="Q2061" s="190">
        <v>2000</v>
      </c>
      <c r="U2061" s="190" t="s">
        <v>6148</v>
      </c>
      <c r="V2061" s="190" t="s">
        <v>6148</v>
      </c>
      <c r="W2061" s="190" t="s">
        <v>6148</v>
      </c>
    </row>
    <row r="2062" spans="1:23" ht="17.25" customHeight="1" x14ac:dyDescent="0.2">
      <c r="A2062" s="190">
        <v>812977</v>
      </c>
      <c r="B2062" s="190" t="s">
        <v>2106</v>
      </c>
      <c r="C2062" s="190" t="s">
        <v>587</v>
      </c>
      <c r="D2062" s="190" t="s">
        <v>1105</v>
      </c>
      <c r="E2062" s="190" t="s">
        <v>142</v>
      </c>
      <c r="F2062" s="193">
        <v>36286</v>
      </c>
      <c r="G2062" s="190" t="s">
        <v>244</v>
      </c>
      <c r="H2062" s="190" t="s">
        <v>824</v>
      </c>
      <c r="I2062" s="190" t="s">
        <v>58</v>
      </c>
      <c r="Q2062" s="190">
        <v>2000</v>
      </c>
      <c r="U2062" s="190" t="s">
        <v>6148</v>
      </c>
      <c r="V2062" s="190" t="s">
        <v>6148</v>
      </c>
      <c r="W2062" s="190" t="s">
        <v>6148</v>
      </c>
    </row>
    <row r="2063" spans="1:23" ht="17.25" customHeight="1" x14ac:dyDescent="0.2">
      <c r="A2063" s="190">
        <v>813155</v>
      </c>
      <c r="B2063" s="190" t="s">
        <v>2222</v>
      </c>
      <c r="C2063" s="190" t="s">
        <v>67</v>
      </c>
      <c r="D2063" s="190" t="s">
        <v>190</v>
      </c>
      <c r="E2063" s="190" t="s">
        <v>142</v>
      </c>
      <c r="F2063" s="193">
        <v>36288</v>
      </c>
      <c r="G2063" s="190" t="s">
        <v>1093</v>
      </c>
      <c r="H2063" s="190" t="s">
        <v>824</v>
      </c>
      <c r="I2063" s="190" t="s">
        <v>58</v>
      </c>
      <c r="Q2063" s="190">
        <v>2000</v>
      </c>
      <c r="U2063" s="190" t="s">
        <v>6148</v>
      </c>
      <c r="V2063" s="190" t="s">
        <v>6148</v>
      </c>
      <c r="W2063" s="190" t="s">
        <v>6148</v>
      </c>
    </row>
    <row r="2064" spans="1:23" ht="17.25" customHeight="1" x14ac:dyDescent="0.2">
      <c r="A2064" s="190">
        <v>812974</v>
      </c>
      <c r="B2064" s="190" t="s">
        <v>2103</v>
      </c>
      <c r="C2064" s="190" t="s">
        <v>3575</v>
      </c>
      <c r="D2064" s="190" t="s">
        <v>161</v>
      </c>
      <c r="E2064" s="190" t="s">
        <v>142</v>
      </c>
      <c r="F2064" s="193">
        <v>36289</v>
      </c>
      <c r="G2064" s="190" t="s">
        <v>244</v>
      </c>
      <c r="H2064" s="190" t="s">
        <v>824</v>
      </c>
      <c r="I2064" s="190" t="s">
        <v>58</v>
      </c>
      <c r="Q2064" s="190">
        <v>2000</v>
      </c>
      <c r="U2064" s="190" t="s">
        <v>6148</v>
      </c>
      <c r="V2064" s="190" t="s">
        <v>6148</v>
      </c>
      <c r="W2064" s="190" t="s">
        <v>6148</v>
      </c>
    </row>
    <row r="2065" spans="1:23" ht="17.25" customHeight="1" x14ac:dyDescent="0.2">
      <c r="A2065" s="190">
        <v>812966</v>
      </c>
      <c r="B2065" s="190" t="s">
        <v>2096</v>
      </c>
      <c r="C2065" s="190" t="s">
        <v>3573</v>
      </c>
      <c r="D2065" s="190" t="s">
        <v>158</v>
      </c>
      <c r="E2065" s="190" t="s">
        <v>142</v>
      </c>
      <c r="F2065" s="193">
        <v>36291</v>
      </c>
      <c r="G2065" s="190" t="s">
        <v>1098</v>
      </c>
      <c r="H2065" s="190" t="s">
        <v>824</v>
      </c>
      <c r="I2065" s="190" t="s">
        <v>58</v>
      </c>
      <c r="Q2065" s="190">
        <v>2000</v>
      </c>
      <c r="U2065" s="190" t="s">
        <v>6148</v>
      </c>
      <c r="V2065" s="190" t="s">
        <v>6148</v>
      </c>
      <c r="W2065" s="190" t="s">
        <v>6148</v>
      </c>
    </row>
    <row r="2066" spans="1:23" ht="17.25" customHeight="1" x14ac:dyDescent="0.2">
      <c r="A2066" s="190">
        <v>812030</v>
      </c>
      <c r="B2066" s="190" t="s">
        <v>1449</v>
      </c>
      <c r="C2066" s="190" t="s">
        <v>112</v>
      </c>
      <c r="D2066" s="190" t="s">
        <v>235</v>
      </c>
      <c r="E2066" s="190" t="s">
        <v>142</v>
      </c>
      <c r="F2066" s="193">
        <v>36294</v>
      </c>
      <c r="G2066" s="190" t="s">
        <v>1049</v>
      </c>
      <c r="H2066" s="190" t="s">
        <v>824</v>
      </c>
      <c r="I2066" s="190" t="s">
        <v>58</v>
      </c>
      <c r="Q2066" s="190">
        <v>2000</v>
      </c>
      <c r="U2066" s="190" t="s">
        <v>6148</v>
      </c>
      <c r="V2066" s="190" t="s">
        <v>6148</v>
      </c>
      <c r="W2066" s="190" t="s">
        <v>6148</v>
      </c>
    </row>
    <row r="2067" spans="1:23" ht="17.25" customHeight="1" x14ac:dyDescent="0.2">
      <c r="A2067" s="190">
        <v>812652</v>
      </c>
      <c r="B2067" s="190" t="s">
        <v>1863</v>
      </c>
      <c r="C2067" s="190" t="s">
        <v>76</v>
      </c>
      <c r="D2067" s="190" t="s">
        <v>131</v>
      </c>
      <c r="E2067" s="190" t="s">
        <v>142</v>
      </c>
      <c r="F2067" s="193">
        <v>36298</v>
      </c>
      <c r="G2067" s="190" t="s">
        <v>244</v>
      </c>
      <c r="H2067" s="190" t="s">
        <v>824</v>
      </c>
      <c r="I2067" s="190" t="s">
        <v>58</v>
      </c>
      <c r="Q2067" s="190">
        <v>2000</v>
      </c>
      <c r="U2067" s="190" t="s">
        <v>6148</v>
      </c>
      <c r="V2067" s="190" t="s">
        <v>6148</v>
      </c>
      <c r="W2067" s="190" t="s">
        <v>6148</v>
      </c>
    </row>
    <row r="2068" spans="1:23" ht="17.25" customHeight="1" x14ac:dyDescent="0.2">
      <c r="A2068" s="190">
        <v>812944</v>
      </c>
      <c r="B2068" s="190" t="s">
        <v>2081</v>
      </c>
      <c r="C2068" s="190" t="s">
        <v>656</v>
      </c>
      <c r="D2068" s="190" t="s">
        <v>3567</v>
      </c>
      <c r="E2068" s="190" t="s">
        <v>142</v>
      </c>
      <c r="F2068" s="193">
        <v>36299</v>
      </c>
      <c r="G2068" s="190" t="s">
        <v>244</v>
      </c>
      <c r="H2068" s="190" t="s">
        <v>824</v>
      </c>
      <c r="I2068" s="190" t="s">
        <v>58</v>
      </c>
      <c r="Q2068" s="190">
        <v>2000</v>
      </c>
      <c r="U2068" s="190" t="s">
        <v>6148</v>
      </c>
      <c r="V2068" s="190" t="s">
        <v>6148</v>
      </c>
      <c r="W2068" s="190" t="s">
        <v>6148</v>
      </c>
    </row>
    <row r="2069" spans="1:23" ht="17.25" customHeight="1" x14ac:dyDescent="0.2">
      <c r="A2069" s="190">
        <v>812093</v>
      </c>
      <c r="B2069" s="190" t="s">
        <v>1495</v>
      </c>
      <c r="C2069" s="190" t="s">
        <v>112</v>
      </c>
      <c r="D2069" s="190" t="s">
        <v>221</v>
      </c>
      <c r="E2069" s="190" t="s">
        <v>142</v>
      </c>
      <c r="F2069" s="193">
        <v>36300</v>
      </c>
      <c r="G2069" s="190" t="s">
        <v>3217</v>
      </c>
      <c r="H2069" s="190" t="s">
        <v>824</v>
      </c>
      <c r="I2069" s="190" t="s">
        <v>58</v>
      </c>
      <c r="Q2069" s="190">
        <v>2000</v>
      </c>
      <c r="U2069" s="190" t="s">
        <v>6148</v>
      </c>
      <c r="V2069" s="190" t="s">
        <v>6148</v>
      </c>
      <c r="W2069" s="190" t="s">
        <v>6148</v>
      </c>
    </row>
    <row r="2070" spans="1:23" ht="17.25" customHeight="1" x14ac:dyDescent="0.2">
      <c r="A2070" s="190">
        <v>813232</v>
      </c>
      <c r="B2070" s="190" t="s">
        <v>2275</v>
      </c>
      <c r="C2070" s="190" t="s">
        <v>63</v>
      </c>
      <c r="D2070" s="190" t="s">
        <v>216</v>
      </c>
      <c r="E2070" s="190" t="s">
        <v>142</v>
      </c>
      <c r="F2070" s="193">
        <v>36300</v>
      </c>
      <c r="G2070" s="190" t="s">
        <v>923</v>
      </c>
      <c r="H2070" s="190" t="s">
        <v>824</v>
      </c>
      <c r="I2070" s="190" t="s">
        <v>58</v>
      </c>
      <c r="Q2070" s="190">
        <v>2000</v>
      </c>
      <c r="U2070" s="190" t="s">
        <v>6148</v>
      </c>
      <c r="V2070" s="190" t="s">
        <v>6148</v>
      </c>
      <c r="W2070" s="190" t="s">
        <v>6148</v>
      </c>
    </row>
    <row r="2071" spans="1:23" ht="17.25" customHeight="1" x14ac:dyDescent="0.2">
      <c r="A2071" s="190">
        <v>812939</v>
      </c>
      <c r="B2071" s="190" t="s">
        <v>2076</v>
      </c>
      <c r="C2071" s="190" t="s">
        <v>206</v>
      </c>
      <c r="D2071" s="190" t="s">
        <v>167</v>
      </c>
      <c r="E2071" s="190" t="s">
        <v>142</v>
      </c>
      <c r="F2071" s="193">
        <v>36313</v>
      </c>
      <c r="G2071" s="190" t="s">
        <v>244</v>
      </c>
      <c r="H2071" s="190" t="s">
        <v>824</v>
      </c>
      <c r="I2071" s="190" t="s">
        <v>58</v>
      </c>
      <c r="Q2071" s="190">
        <v>2000</v>
      </c>
      <c r="U2071" s="190" t="s">
        <v>6148</v>
      </c>
      <c r="V2071" s="190" t="s">
        <v>6148</v>
      </c>
      <c r="W2071" s="190" t="s">
        <v>6148</v>
      </c>
    </row>
    <row r="2072" spans="1:23" ht="17.25" customHeight="1" x14ac:dyDescent="0.2">
      <c r="A2072" s="190">
        <v>812960</v>
      </c>
      <c r="B2072" s="190" t="s">
        <v>2091</v>
      </c>
      <c r="C2072" s="190" t="s">
        <v>116</v>
      </c>
      <c r="D2072" s="190" t="s">
        <v>163</v>
      </c>
      <c r="E2072" s="190" t="s">
        <v>142</v>
      </c>
      <c r="F2072" s="193">
        <v>36314</v>
      </c>
      <c r="G2072" s="190" t="s">
        <v>983</v>
      </c>
      <c r="H2072" s="190" t="s">
        <v>824</v>
      </c>
      <c r="I2072" s="190" t="s">
        <v>58</v>
      </c>
      <c r="Q2072" s="190">
        <v>2000</v>
      </c>
      <c r="U2072" s="190" t="s">
        <v>6148</v>
      </c>
      <c r="V2072" s="190" t="s">
        <v>6148</v>
      </c>
      <c r="W2072" s="190" t="s">
        <v>6148</v>
      </c>
    </row>
    <row r="2073" spans="1:23" ht="17.25" customHeight="1" x14ac:dyDescent="0.2">
      <c r="A2073" s="190">
        <v>812538</v>
      </c>
      <c r="B2073" s="190" t="s">
        <v>1787</v>
      </c>
      <c r="C2073" s="190" t="s">
        <v>72</v>
      </c>
      <c r="D2073" s="190" t="s">
        <v>190</v>
      </c>
      <c r="E2073" s="190" t="s">
        <v>142</v>
      </c>
      <c r="F2073" s="193">
        <v>36331</v>
      </c>
      <c r="G2073" s="190" t="s">
        <v>1268</v>
      </c>
      <c r="H2073" s="190" t="s">
        <v>824</v>
      </c>
      <c r="I2073" s="190" t="s">
        <v>58</v>
      </c>
      <c r="Q2073" s="190">
        <v>2000</v>
      </c>
      <c r="U2073" s="190" t="s">
        <v>6148</v>
      </c>
      <c r="V2073" s="190" t="s">
        <v>6148</v>
      </c>
      <c r="W2073" s="190" t="s">
        <v>6148</v>
      </c>
    </row>
    <row r="2074" spans="1:23" ht="17.25" customHeight="1" x14ac:dyDescent="0.2">
      <c r="A2074" s="190">
        <v>812931</v>
      </c>
      <c r="B2074" s="190" t="s">
        <v>2068</v>
      </c>
      <c r="C2074" s="190" t="s">
        <v>83</v>
      </c>
      <c r="D2074" s="190" t="s">
        <v>412</v>
      </c>
      <c r="E2074" s="190" t="s">
        <v>142</v>
      </c>
      <c r="F2074" s="193">
        <v>36335</v>
      </c>
      <c r="G2074" s="190" t="s">
        <v>244</v>
      </c>
      <c r="H2074" s="190" t="s">
        <v>824</v>
      </c>
      <c r="I2074" s="190" t="s">
        <v>58</v>
      </c>
      <c r="Q2074" s="190">
        <v>2000</v>
      </c>
      <c r="U2074" s="190" t="s">
        <v>6148</v>
      </c>
      <c r="V2074" s="190" t="s">
        <v>6148</v>
      </c>
      <c r="W2074" s="190" t="s">
        <v>6148</v>
      </c>
    </row>
    <row r="2075" spans="1:23" ht="17.25" customHeight="1" x14ac:dyDescent="0.2">
      <c r="A2075" s="190">
        <v>812933</v>
      </c>
      <c r="B2075" s="190" t="s">
        <v>2070</v>
      </c>
      <c r="C2075" s="190" t="s">
        <v>1065</v>
      </c>
      <c r="D2075" s="190" t="s">
        <v>309</v>
      </c>
      <c r="E2075" s="190" t="s">
        <v>142</v>
      </c>
      <c r="F2075" s="193">
        <v>36336</v>
      </c>
      <c r="G2075" s="190" t="s">
        <v>1245</v>
      </c>
      <c r="H2075" s="190" t="s">
        <v>824</v>
      </c>
      <c r="I2075" s="190" t="s">
        <v>58</v>
      </c>
      <c r="Q2075" s="190">
        <v>2000</v>
      </c>
      <c r="U2075" s="190" t="s">
        <v>6148</v>
      </c>
      <c r="V2075" s="190" t="s">
        <v>6148</v>
      </c>
      <c r="W2075" s="190" t="s">
        <v>6148</v>
      </c>
    </row>
    <row r="2076" spans="1:23" ht="17.25" customHeight="1" x14ac:dyDescent="0.2">
      <c r="A2076" s="190">
        <v>812317</v>
      </c>
      <c r="B2076" s="190" t="s">
        <v>1648</v>
      </c>
      <c r="C2076" s="190" t="s">
        <v>677</v>
      </c>
      <c r="D2076" s="190" t="s">
        <v>196</v>
      </c>
      <c r="E2076" s="190" t="s">
        <v>142</v>
      </c>
      <c r="F2076" s="193">
        <v>36338</v>
      </c>
      <c r="G2076" s="190" t="s">
        <v>1232</v>
      </c>
      <c r="H2076" s="190" t="s">
        <v>824</v>
      </c>
      <c r="I2076" s="190" t="s">
        <v>58</v>
      </c>
      <c r="Q2076" s="190">
        <v>2000</v>
      </c>
      <c r="U2076" s="190" t="s">
        <v>6148</v>
      </c>
      <c r="V2076" s="190" t="s">
        <v>6148</v>
      </c>
      <c r="W2076" s="190" t="s">
        <v>6148</v>
      </c>
    </row>
    <row r="2077" spans="1:23" ht="17.25" customHeight="1" x14ac:dyDescent="0.2">
      <c r="A2077" s="190">
        <v>812199</v>
      </c>
      <c r="B2077" s="190" t="s">
        <v>1571</v>
      </c>
      <c r="C2077" s="190" t="s">
        <v>79</v>
      </c>
      <c r="D2077" s="190" t="s">
        <v>470</v>
      </c>
      <c r="E2077" s="190" t="s">
        <v>142</v>
      </c>
      <c r="F2077" s="193">
        <v>36342</v>
      </c>
      <c r="G2077" s="190" t="s">
        <v>937</v>
      </c>
      <c r="H2077" s="190" t="s">
        <v>824</v>
      </c>
      <c r="I2077" s="190" t="s">
        <v>58</v>
      </c>
      <c r="Q2077" s="190">
        <v>2000</v>
      </c>
      <c r="U2077" s="190" t="s">
        <v>6148</v>
      </c>
      <c r="V2077" s="190" t="s">
        <v>6148</v>
      </c>
      <c r="W2077" s="190" t="s">
        <v>6148</v>
      </c>
    </row>
    <row r="2078" spans="1:23" ht="17.25" customHeight="1" x14ac:dyDescent="0.2">
      <c r="A2078" s="190">
        <v>813027</v>
      </c>
      <c r="B2078" s="190" t="s">
        <v>2134</v>
      </c>
      <c r="C2078" s="190" t="s">
        <v>92</v>
      </c>
      <c r="D2078" s="190" t="s">
        <v>190</v>
      </c>
      <c r="E2078" s="190" t="s">
        <v>142</v>
      </c>
      <c r="F2078" s="193">
        <v>36343</v>
      </c>
      <c r="G2078" s="190" t="s">
        <v>959</v>
      </c>
      <c r="H2078" s="190" t="s">
        <v>824</v>
      </c>
      <c r="I2078" s="190" t="s">
        <v>58</v>
      </c>
      <c r="Q2078" s="190">
        <v>2000</v>
      </c>
      <c r="U2078" s="190" t="s">
        <v>6148</v>
      </c>
      <c r="V2078" s="190" t="s">
        <v>6148</v>
      </c>
      <c r="W2078" s="190" t="s">
        <v>6148</v>
      </c>
    </row>
    <row r="2079" spans="1:23" ht="17.25" customHeight="1" x14ac:dyDescent="0.2">
      <c r="A2079" s="190">
        <v>812162</v>
      </c>
      <c r="B2079" s="190" t="s">
        <v>1543</v>
      </c>
      <c r="C2079" s="190" t="s">
        <v>394</v>
      </c>
      <c r="D2079" s="190" t="s">
        <v>164</v>
      </c>
      <c r="E2079" s="190" t="s">
        <v>142</v>
      </c>
      <c r="F2079" s="193">
        <v>36344</v>
      </c>
      <c r="G2079" s="190" t="s">
        <v>941</v>
      </c>
      <c r="H2079" s="190" t="s">
        <v>824</v>
      </c>
      <c r="I2079" s="190" t="s">
        <v>58</v>
      </c>
      <c r="Q2079" s="190">
        <v>2000</v>
      </c>
      <c r="U2079" s="190" t="s">
        <v>6148</v>
      </c>
      <c r="V2079" s="190" t="s">
        <v>6148</v>
      </c>
      <c r="W2079" s="190" t="s">
        <v>6148</v>
      </c>
    </row>
    <row r="2080" spans="1:23" ht="17.25" customHeight="1" x14ac:dyDescent="0.2">
      <c r="A2080" s="190">
        <v>812649</v>
      </c>
      <c r="B2080" s="190" t="s">
        <v>1860</v>
      </c>
      <c r="C2080" s="190" t="s">
        <v>475</v>
      </c>
      <c r="D2080" s="190" t="s">
        <v>3445</v>
      </c>
      <c r="E2080" s="190" t="s">
        <v>142</v>
      </c>
      <c r="F2080" s="193">
        <v>36356</v>
      </c>
      <c r="G2080" s="190" t="s">
        <v>244</v>
      </c>
      <c r="H2080" s="190" t="s">
        <v>824</v>
      </c>
      <c r="I2080" s="190" t="s">
        <v>58</v>
      </c>
      <c r="Q2080" s="190">
        <v>2000</v>
      </c>
      <c r="U2080" s="190" t="s">
        <v>6148</v>
      </c>
      <c r="V2080" s="190" t="s">
        <v>6148</v>
      </c>
      <c r="W2080" s="190" t="s">
        <v>6148</v>
      </c>
    </row>
    <row r="2081" spans="1:23" ht="17.25" customHeight="1" x14ac:dyDescent="0.2">
      <c r="A2081" s="190">
        <v>812902</v>
      </c>
      <c r="B2081" s="190" t="s">
        <v>2043</v>
      </c>
      <c r="C2081" s="190" t="s">
        <v>83</v>
      </c>
      <c r="D2081" s="190" t="s">
        <v>181</v>
      </c>
      <c r="E2081" s="190" t="s">
        <v>142</v>
      </c>
      <c r="F2081" s="193">
        <v>36356</v>
      </c>
      <c r="G2081" s="190" t="s">
        <v>930</v>
      </c>
      <c r="H2081" s="190" t="s">
        <v>824</v>
      </c>
      <c r="I2081" s="190" t="s">
        <v>58</v>
      </c>
      <c r="Q2081" s="190">
        <v>2000</v>
      </c>
      <c r="U2081" s="190" t="s">
        <v>6148</v>
      </c>
      <c r="V2081" s="190" t="s">
        <v>6148</v>
      </c>
      <c r="W2081" s="190" t="s">
        <v>6148</v>
      </c>
    </row>
    <row r="2082" spans="1:23" ht="17.25" customHeight="1" x14ac:dyDescent="0.2">
      <c r="A2082" s="190">
        <v>812029</v>
      </c>
      <c r="B2082" s="190" t="s">
        <v>584</v>
      </c>
      <c r="C2082" s="190" t="s">
        <v>90</v>
      </c>
      <c r="D2082" s="190" t="s">
        <v>176</v>
      </c>
      <c r="E2082" s="190" t="s">
        <v>142</v>
      </c>
      <c r="F2082" s="193">
        <v>36357</v>
      </c>
      <c r="G2082" s="190" t="s">
        <v>244</v>
      </c>
      <c r="H2082" s="190" t="s">
        <v>825</v>
      </c>
      <c r="I2082" s="190" t="s">
        <v>58</v>
      </c>
      <c r="Q2082" s="190">
        <v>2000</v>
      </c>
      <c r="U2082" s="190" t="s">
        <v>6148</v>
      </c>
      <c r="V2082" s="190" t="s">
        <v>6148</v>
      </c>
      <c r="W2082" s="190" t="s">
        <v>6148</v>
      </c>
    </row>
    <row r="2083" spans="1:23" ht="17.25" customHeight="1" x14ac:dyDescent="0.2">
      <c r="A2083" s="190">
        <v>813000</v>
      </c>
      <c r="B2083" s="190" t="s">
        <v>2118</v>
      </c>
      <c r="C2083" s="190" t="s">
        <v>123</v>
      </c>
      <c r="D2083" s="190" t="s">
        <v>412</v>
      </c>
      <c r="E2083" s="190" t="s">
        <v>142</v>
      </c>
      <c r="F2083" s="193">
        <v>36365</v>
      </c>
      <c r="G2083" s="190" t="s">
        <v>244</v>
      </c>
      <c r="H2083" s="190" t="s">
        <v>824</v>
      </c>
      <c r="I2083" s="190" t="s">
        <v>58</v>
      </c>
      <c r="Q2083" s="190">
        <v>2000</v>
      </c>
      <c r="U2083" s="190" t="s">
        <v>6148</v>
      </c>
      <c r="V2083" s="190" t="s">
        <v>6148</v>
      </c>
      <c r="W2083" s="190" t="s">
        <v>6148</v>
      </c>
    </row>
    <row r="2084" spans="1:23" ht="17.25" customHeight="1" x14ac:dyDescent="0.2">
      <c r="A2084" s="190">
        <v>813019</v>
      </c>
      <c r="B2084" s="190" t="s">
        <v>2128</v>
      </c>
      <c r="C2084" s="190" t="s">
        <v>392</v>
      </c>
      <c r="D2084" s="190" t="s">
        <v>190</v>
      </c>
      <c r="E2084" s="190" t="s">
        <v>142</v>
      </c>
      <c r="F2084" s="193">
        <v>36366</v>
      </c>
      <c r="G2084" s="190" t="s">
        <v>244</v>
      </c>
      <c r="H2084" s="190" t="s">
        <v>824</v>
      </c>
      <c r="I2084" s="190" t="s">
        <v>58</v>
      </c>
      <c r="Q2084" s="190">
        <v>2000</v>
      </c>
      <c r="U2084" s="190" t="s">
        <v>6148</v>
      </c>
      <c r="V2084" s="190" t="s">
        <v>6148</v>
      </c>
      <c r="W2084" s="190" t="s">
        <v>6148</v>
      </c>
    </row>
    <row r="2085" spans="1:23" ht="17.25" customHeight="1" x14ac:dyDescent="0.2">
      <c r="A2085" s="190">
        <v>812964</v>
      </c>
      <c r="B2085" s="190" t="s">
        <v>2094</v>
      </c>
      <c r="C2085" s="190" t="s">
        <v>1346</v>
      </c>
      <c r="D2085" s="190" t="s">
        <v>331</v>
      </c>
      <c r="E2085" s="190" t="s">
        <v>142</v>
      </c>
      <c r="F2085" s="193">
        <v>36372</v>
      </c>
      <c r="G2085" s="190" t="s">
        <v>954</v>
      </c>
      <c r="H2085" s="190" t="s">
        <v>824</v>
      </c>
      <c r="I2085" s="190" t="s">
        <v>58</v>
      </c>
      <c r="Q2085" s="190">
        <v>2000</v>
      </c>
      <c r="U2085" s="190" t="s">
        <v>6148</v>
      </c>
      <c r="V2085" s="190" t="s">
        <v>6148</v>
      </c>
      <c r="W2085" s="190" t="s">
        <v>6148</v>
      </c>
    </row>
    <row r="2086" spans="1:23" ht="17.25" customHeight="1" x14ac:dyDescent="0.2">
      <c r="A2086" s="190">
        <v>812012</v>
      </c>
      <c r="B2086" s="190" t="s">
        <v>1441</v>
      </c>
      <c r="C2086" s="190" t="s">
        <v>528</v>
      </c>
      <c r="D2086" s="190" t="s">
        <v>440</v>
      </c>
      <c r="E2086" s="190" t="s">
        <v>142</v>
      </c>
      <c r="F2086" s="193">
        <v>36373</v>
      </c>
      <c r="G2086" s="190" t="s">
        <v>1274</v>
      </c>
      <c r="H2086" s="190" t="s">
        <v>824</v>
      </c>
      <c r="I2086" s="190" t="s">
        <v>58</v>
      </c>
      <c r="Q2086" s="190">
        <v>2000</v>
      </c>
      <c r="U2086" s="190" t="s">
        <v>6148</v>
      </c>
      <c r="V2086" s="190" t="s">
        <v>6148</v>
      </c>
      <c r="W2086" s="190" t="s">
        <v>6148</v>
      </c>
    </row>
    <row r="2087" spans="1:23" ht="17.25" customHeight="1" x14ac:dyDescent="0.2">
      <c r="A2087" s="190">
        <v>812291</v>
      </c>
      <c r="B2087" s="190" t="s">
        <v>1629</v>
      </c>
      <c r="C2087" s="190" t="s">
        <v>118</v>
      </c>
      <c r="D2087" s="190" t="s">
        <v>3317</v>
      </c>
      <c r="E2087" s="190" t="s">
        <v>142</v>
      </c>
      <c r="F2087" s="193">
        <v>36377</v>
      </c>
      <c r="G2087" s="190" t="s">
        <v>3318</v>
      </c>
      <c r="H2087" s="190" t="s">
        <v>824</v>
      </c>
      <c r="I2087" s="190" t="s">
        <v>58</v>
      </c>
      <c r="Q2087" s="190">
        <v>2000</v>
      </c>
      <c r="U2087" s="190" t="s">
        <v>6148</v>
      </c>
      <c r="V2087" s="190" t="s">
        <v>6148</v>
      </c>
      <c r="W2087" s="190" t="s">
        <v>6148</v>
      </c>
    </row>
    <row r="2088" spans="1:23" ht="17.25" customHeight="1" x14ac:dyDescent="0.2">
      <c r="A2088" s="190">
        <v>812955</v>
      </c>
      <c r="B2088" s="190" t="s">
        <v>799</v>
      </c>
      <c r="C2088" s="190" t="s">
        <v>92</v>
      </c>
      <c r="D2088" s="190" t="s">
        <v>162</v>
      </c>
      <c r="E2088" s="190" t="s">
        <v>142</v>
      </c>
      <c r="F2088" s="193">
        <v>36380</v>
      </c>
      <c r="G2088" s="190" t="s">
        <v>244</v>
      </c>
      <c r="H2088" s="190" t="s">
        <v>824</v>
      </c>
      <c r="I2088" s="190" t="s">
        <v>58</v>
      </c>
      <c r="Q2088" s="190">
        <v>2000</v>
      </c>
      <c r="U2088" s="190" t="s">
        <v>6148</v>
      </c>
      <c r="V2088" s="190" t="s">
        <v>6148</v>
      </c>
      <c r="W2088" s="190" t="s">
        <v>6148</v>
      </c>
    </row>
    <row r="2089" spans="1:23" ht="17.25" customHeight="1" x14ac:dyDescent="0.2">
      <c r="A2089" s="190">
        <v>812846</v>
      </c>
      <c r="B2089" s="190" t="s">
        <v>2005</v>
      </c>
      <c r="C2089" s="190" t="s">
        <v>578</v>
      </c>
      <c r="D2089" s="190" t="s">
        <v>209</v>
      </c>
      <c r="E2089" s="190" t="s">
        <v>142</v>
      </c>
      <c r="F2089" s="193">
        <v>36380</v>
      </c>
      <c r="G2089" s="190" t="s">
        <v>244</v>
      </c>
      <c r="H2089" s="190" t="s">
        <v>824</v>
      </c>
      <c r="I2089" s="190" t="s">
        <v>58</v>
      </c>
      <c r="Q2089" s="190">
        <v>2000</v>
      </c>
      <c r="U2089" s="190" t="s">
        <v>6148</v>
      </c>
      <c r="V2089" s="190" t="s">
        <v>6148</v>
      </c>
      <c r="W2089" s="190" t="s">
        <v>6148</v>
      </c>
    </row>
    <row r="2090" spans="1:23" ht="17.25" customHeight="1" x14ac:dyDescent="0.2">
      <c r="A2090" s="190">
        <v>812639</v>
      </c>
      <c r="B2090" s="190" t="s">
        <v>1852</v>
      </c>
      <c r="C2090" s="190" t="s">
        <v>346</v>
      </c>
      <c r="D2090" s="190" t="s">
        <v>131</v>
      </c>
      <c r="E2090" s="190" t="s">
        <v>142</v>
      </c>
      <c r="F2090" s="193">
        <v>36383</v>
      </c>
      <c r="G2090" s="190" t="s">
        <v>244</v>
      </c>
      <c r="H2090" s="190" t="s">
        <v>824</v>
      </c>
      <c r="I2090" s="190" t="s">
        <v>58</v>
      </c>
      <c r="Q2090" s="190">
        <v>2000</v>
      </c>
      <c r="U2090" s="190" t="s">
        <v>6148</v>
      </c>
      <c r="V2090" s="190" t="s">
        <v>6148</v>
      </c>
      <c r="W2090" s="190" t="s">
        <v>6148</v>
      </c>
    </row>
    <row r="2091" spans="1:23" ht="17.25" customHeight="1" x14ac:dyDescent="0.2">
      <c r="A2091" s="190">
        <v>812597</v>
      </c>
      <c r="B2091" s="190" t="s">
        <v>1824</v>
      </c>
      <c r="C2091" s="190" t="s">
        <v>118</v>
      </c>
      <c r="D2091" s="190" t="s">
        <v>3428</v>
      </c>
      <c r="E2091" s="190" t="s">
        <v>142</v>
      </c>
      <c r="F2091" s="193">
        <v>36384</v>
      </c>
      <c r="G2091" s="190" t="s">
        <v>244</v>
      </c>
      <c r="H2091" s="190" t="s">
        <v>824</v>
      </c>
      <c r="I2091" s="190" t="s">
        <v>58</v>
      </c>
      <c r="Q2091" s="190">
        <v>2000</v>
      </c>
      <c r="U2091" s="190" t="s">
        <v>6148</v>
      </c>
      <c r="V2091" s="190" t="s">
        <v>6148</v>
      </c>
      <c r="W2091" s="190" t="s">
        <v>6148</v>
      </c>
    </row>
    <row r="2092" spans="1:23" ht="17.25" customHeight="1" x14ac:dyDescent="0.2">
      <c r="A2092" s="190">
        <v>813060</v>
      </c>
      <c r="B2092" s="190" t="s">
        <v>2155</v>
      </c>
      <c r="C2092" s="190" t="s">
        <v>798</v>
      </c>
      <c r="D2092" s="190" t="s">
        <v>514</v>
      </c>
      <c r="E2092" s="190" t="s">
        <v>142</v>
      </c>
      <c r="F2092" s="193">
        <v>36387</v>
      </c>
      <c r="G2092" s="190" t="s">
        <v>1248</v>
      </c>
      <c r="H2092" s="190" t="s">
        <v>824</v>
      </c>
      <c r="I2092" s="190" t="s">
        <v>58</v>
      </c>
      <c r="Q2092" s="190">
        <v>2000</v>
      </c>
      <c r="U2092" s="190" t="s">
        <v>6148</v>
      </c>
      <c r="V2092" s="190" t="s">
        <v>6148</v>
      </c>
      <c r="W2092" s="190" t="s">
        <v>6148</v>
      </c>
    </row>
    <row r="2093" spans="1:23" ht="17.25" customHeight="1" x14ac:dyDescent="0.2">
      <c r="A2093" s="190">
        <v>812934</v>
      </c>
      <c r="B2093" s="190" t="s">
        <v>2071</v>
      </c>
      <c r="C2093" s="190" t="s">
        <v>401</v>
      </c>
      <c r="D2093" s="190" t="s">
        <v>190</v>
      </c>
      <c r="E2093" s="190" t="s">
        <v>142</v>
      </c>
      <c r="F2093" s="193">
        <v>36389</v>
      </c>
      <c r="G2093" s="190" t="s">
        <v>244</v>
      </c>
      <c r="H2093" s="190" t="s">
        <v>824</v>
      </c>
      <c r="I2093" s="190" t="s">
        <v>58</v>
      </c>
      <c r="Q2093" s="190">
        <v>2000</v>
      </c>
      <c r="U2093" s="190" t="s">
        <v>6148</v>
      </c>
      <c r="V2093" s="190" t="s">
        <v>6148</v>
      </c>
      <c r="W2093" s="190" t="s">
        <v>6148</v>
      </c>
    </row>
    <row r="2094" spans="1:23" ht="17.25" customHeight="1" x14ac:dyDescent="0.2">
      <c r="A2094" s="190">
        <v>812727</v>
      </c>
      <c r="B2094" s="190" t="s">
        <v>1919</v>
      </c>
      <c r="C2094" s="190" t="s">
        <v>1095</v>
      </c>
      <c r="D2094" s="190" t="s">
        <v>3479</v>
      </c>
      <c r="E2094" s="190" t="s">
        <v>142</v>
      </c>
      <c r="F2094" s="193">
        <v>36395</v>
      </c>
      <c r="G2094" s="190" t="s">
        <v>3480</v>
      </c>
      <c r="H2094" s="190" t="s">
        <v>824</v>
      </c>
      <c r="I2094" s="190" t="s">
        <v>58</v>
      </c>
      <c r="Q2094" s="190">
        <v>2000</v>
      </c>
      <c r="U2094" s="190" t="s">
        <v>6148</v>
      </c>
      <c r="V2094" s="190" t="s">
        <v>6148</v>
      </c>
      <c r="W2094" s="190" t="s">
        <v>6148</v>
      </c>
    </row>
    <row r="2095" spans="1:23" ht="17.25" customHeight="1" x14ac:dyDescent="0.2">
      <c r="A2095" s="190">
        <v>812226</v>
      </c>
      <c r="B2095" s="190" t="s">
        <v>1589</v>
      </c>
      <c r="C2095" s="190" t="s">
        <v>641</v>
      </c>
      <c r="D2095" s="190" t="s">
        <v>3298</v>
      </c>
      <c r="E2095" s="190" t="s">
        <v>142</v>
      </c>
      <c r="F2095" s="193">
        <v>36395</v>
      </c>
      <c r="G2095" s="190" t="s">
        <v>3299</v>
      </c>
      <c r="H2095" s="190" t="s">
        <v>824</v>
      </c>
      <c r="I2095" s="190" t="s">
        <v>58</v>
      </c>
      <c r="Q2095" s="190">
        <v>2000</v>
      </c>
      <c r="U2095" s="190" t="s">
        <v>6148</v>
      </c>
      <c r="V2095" s="190" t="s">
        <v>6148</v>
      </c>
      <c r="W2095" s="190" t="s">
        <v>6148</v>
      </c>
    </row>
    <row r="2096" spans="1:23" ht="17.25" customHeight="1" x14ac:dyDescent="0.2">
      <c r="A2096" s="190">
        <v>812664</v>
      </c>
      <c r="B2096" s="190" t="s">
        <v>1872</v>
      </c>
      <c r="C2096" s="190" t="s">
        <v>96</v>
      </c>
      <c r="D2096" s="190" t="s">
        <v>202</v>
      </c>
      <c r="E2096" s="190" t="s">
        <v>142</v>
      </c>
      <c r="F2096" s="193">
        <v>36409</v>
      </c>
      <c r="G2096" s="190" t="s">
        <v>244</v>
      </c>
      <c r="H2096" s="190" t="s">
        <v>824</v>
      </c>
      <c r="I2096" s="190" t="s">
        <v>58</v>
      </c>
      <c r="Q2096" s="190">
        <v>2000</v>
      </c>
      <c r="U2096" s="190" t="s">
        <v>6148</v>
      </c>
      <c r="V2096" s="190" t="s">
        <v>6148</v>
      </c>
      <c r="W2096" s="190" t="s">
        <v>6148</v>
      </c>
    </row>
    <row r="2097" spans="1:23" ht="17.25" customHeight="1" x14ac:dyDescent="0.2">
      <c r="A2097" s="190">
        <v>813014</v>
      </c>
      <c r="B2097" s="190" t="s">
        <v>2126</v>
      </c>
      <c r="C2097" s="190" t="s">
        <v>564</v>
      </c>
      <c r="D2097" s="190" t="s">
        <v>311</v>
      </c>
      <c r="E2097" s="190" t="s">
        <v>142</v>
      </c>
      <c r="F2097" s="193">
        <v>36409</v>
      </c>
      <c r="G2097" s="190" t="s">
        <v>921</v>
      </c>
      <c r="H2097" s="190" t="s">
        <v>824</v>
      </c>
      <c r="I2097" s="190" t="s">
        <v>58</v>
      </c>
      <c r="Q2097" s="190">
        <v>2000</v>
      </c>
      <c r="U2097" s="190" t="s">
        <v>6148</v>
      </c>
      <c r="V2097" s="190" t="s">
        <v>6148</v>
      </c>
      <c r="W2097" s="190" t="s">
        <v>6148</v>
      </c>
    </row>
    <row r="2098" spans="1:23" ht="17.25" customHeight="1" x14ac:dyDescent="0.2">
      <c r="A2098" s="190">
        <v>813050</v>
      </c>
      <c r="B2098" s="190" t="s">
        <v>2150</v>
      </c>
      <c r="C2098" s="190" t="s">
        <v>618</v>
      </c>
      <c r="D2098" s="190" t="s">
        <v>391</v>
      </c>
      <c r="E2098" s="190" t="s">
        <v>142</v>
      </c>
      <c r="F2098" s="193">
        <v>36423</v>
      </c>
      <c r="G2098" s="190" t="s">
        <v>244</v>
      </c>
      <c r="H2098" s="190" t="s">
        <v>824</v>
      </c>
      <c r="I2098" s="190" t="s">
        <v>58</v>
      </c>
      <c r="Q2098" s="190">
        <v>2000</v>
      </c>
      <c r="U2098" s="190" t="s">
        <v>6148</v>
      </c>
      <c r="V2098" s="190" t="s">
        <v>6148</v>
      </c>
      <c r="W2098" s="190" t="s">
        <v>6148</v>
      </c>
    </row>
    <row r="2099" spans="1:23" ht="17.25" customHeight="1" x14ac:dyDescent="0.2">
      <c r="A2099" s="190">
        <v>813083</v>
      </c>
      <c r="B2099" s="190" t="s">
        <v>2173</v>
      </c>
      <c r="C2099" s="190" t="s">
        <v>86</v>
      </c>
      <c r="D2099" s="190" t="s">
        <v>570</v>
      </c>
      <c r="E2099" s="190" t="s">
        <v>142</v>
      </c>
      <c r="F2099" s="193">
        <v>36433</v>
      </c>
      <c r="G2099" s="190" t="s">
        <v>244</v>
      </c>
      <c r="H2099" s="190" t="s">
        <v>824</v>
      </c>
      <c r="I2099" s="190" t="s">
        <v>58</v>
      </c>
      <c r="Q2099" s="190">
        <v>2000</v>
      </c>
      <c r="U2099" s="190" t="s">
        <v>6148</v>
      </c>
      <c r="V2099" s="190" t="s">
        <v>6148</v>
      </c>
      <c r="W2099" s="190" t="s">
        <v>6148</v>
      </c>
    </row>
    <row r="2100" spans="1:23" ht="17.25" customHeight="1" x14ac:dyDescent="0.2">
      <c r="A2100" s="190">
        <v>812961</v>
      </c>
      <c r="B2100" s="190" t="s">
        <v>2092</v>
      </c>
      <c r="C2100" s="190" t="s">
        <v>552</v>
      </c>
      <c r="D2100" s="190" t="s">
        <v>3571</v>
      </c>
      <c r="E2100" s="190" t="s">
        <v>142</v>
      </c>
      <c r="F2100" s="193">
        <v>36434</v>
      </c>
      <c r="G2100" s="190" t="s">
        <v>926</v>
      </c>
      <c r="H2100" s="190" t="s">
        <v>824</v>
      </c>
      <c r="I2100" s="190" t="s">
        <v>58</v>
      </c>
      <c r="Q2100" s="190">
        <v>2000</v>
      </c>
      <c r="U2100" s="190" t="s">
        <v>6148</v>
      </c>
      <c r="V2100" s="190" t="s">
        <v>6148</v>
      </c>
      <c r="W2100" s="190" t="s">
        <v>6148</v>
      </c>
    </row>
    <row r="2101" spans="1:23" ht="17.25" customHeight="1" x14ac:dyDescent="0.2">
      <c r="A2101" s="190">
        <v>812585</v>
      </c>
      <c r="B2101" s="190" t="s">
        <v>1814</v>
      </c>
      <c r="C2101" s="190" t="s">
        <v>539</v>
      </c>
      <c r="D2101" s="190" t="s">
        <v>3199</v>
      </c>
      <c r="E2101" s="190" t="s">
        <v>142</v>
      </c>
      <c r="F2101" s="193">
        <v>36434</v>
      </c>
      <c r="G2101" s="190" t="s">
        <v>3254</v>
      </c>
      <c r="H2101" s="190" t="s">
        <v>824</v>
      </c>
      <c r="I2101" s="190" t="s">
        <v>58</v>
      </c>
      <c r="Q2101" s="190">
        <v>2000</v>
      </c>
      <c r="U2101" s="190" t="s">
        <v>6148</v>
      </c>
      <c r="V2101" s="190" t="s">
        <v>6148</v>
      </c>
      <c r="W2101" s="190" t="s">
        <v>6148</v>
      </c>
    </row>
    <row r="2102" spans="1:23" ht="17.25" customHeight="1" x14ac:dyDescent="0.2">
      <c r="A2102" s="190">
        <v>812032</v>
      </c>
      <c r="B2102" s="190" t="s">
        <v>1451</v>
      </c>
      <c r="C2102" s="190" t="s">
        <v>116</v>
      </c>
      <c r="D2102" s="190" t="s">
        <v>198</v>
      </c>
      <c r="E2102" s="190" t="s">
        <v>142</v>
      </c>
      <c r="F2102" s="193">
        <v>36451</v>
      </c>
      <c r="G2102" s="190" t="s">
        <v>244</v>
      </c>
      <c r="H2102" s="190" t="s">
        <v>824</v>
      </c>
      <c r="I2102" s="190" t="s">
        <v>58</v>
      </c>
      <c r="Q2102" s="190">
        <v>2000</v>
      </c>
      <c r="U2102" s="190" t="s">
        <v>6148</v>
      </c>
      <c r="V2102" s="190" t="s">
        <v>6148</v>
      </c>
      <c r="W2102" s="190" t="s">
        <v>6148</v>
      </c>
    </row>
    <row r="2103" spans="1:23" ht="17.25" customHeight="1" x14ac:dyDescent="0.2">
      <c r="A2103" s="190">
        <v>812717</v>
      </c>
      <c r="B2103" s="190" t="s">
        <v>1911</v>
      </c>
      <c r="C2103" s="190" t="s">
        <v>83</v>
      </c>
      <c r="D2103" s="190" t="s">
        <v>3475</v>
      </c>
      <c r="E2103" s="190" t="s">
        <v>142</v>
      </c>
      <c r="F2103" s="193">
        <v>36454</v>
      </c>
      <c r="G2103" s="190" t="s">
        <v>1002</v>
      </c>
      <c r="H2103" s="190" t="s">
        <v>824</v>
      </c>
      <c r="I2103" s="190" t="s">
        <v>58</v>
      </c>
      <c r="Q2103" s="190">
        <v>2000</v>
      </c>
      <c r="U2103" s="190" t="s">
        <v>6148</v>
      </c>
      <c r="V2103" s="190" t="s">
        <v>6148</v>
      </c>
      <c r="W2103" s="190" t="s">
        <v>6148</v>
      </c>
    </row>
    <row r="2104" spans="1:23" ht="17.25" customHeight="1" x14ac:dyDescent="0.2">
      <c r="A2104" s="190">
        <v>811990</v>
      </c>
      <c r="B2104" s="190" t="s">
        <v>1427</v>
      </c>
      <c r="C2104" s="190" t="s">
        <v>3209</v>
      </c>
      <c r="D2104" s="190" t="s">
        <v>228</v>
      </c>
      <c r="E2104" s="190" t="s">
        <v>142</v>
      </c>
      <c r="F2104" s="193">
        <v>36470</v>
      </c>
      <c r="G2104" s="190" t="s">
        <v>244</v>
      </c>
      <c r="H2104" s="190" t="s">
        <v>824</v>
      </c>
      <c r="I2104" s="190" t="s">
        <v>58</v>
      </c>
      <c r="Q2104" s="190">
        <v>2000</v>
      </c>
      <c r="U2104" s="190" t="s">
        <v>6148</v>
      </c>
      <c r="V2104" s="190" t="s">
        <v>6148</v>
      </c>
      <c r="W2104" s="190" t="s">
        <v>6148</v>
      </c>
    </row>
    <row r="2105" spans="1:23" ht="17.25" customHeight="1" x14ac:dyDescent="0.2">
      <c r="A2105" s="190">
        <v>812888</v>
      </c>
      <c r="B2105" s="190" t="s">
        <v>2032</v>
      </c>
      <c r="C2105" s="190" t="s">
        <v>90</v>
      </c>
      <c r="D2105" s="190" t="s">
        <v>3547</v>
      </c>
      <c r="E2105" s="190" t="s">
        <v>142</v>
      </c>
      <c r="F2105" s="193">
        <v>36474</v>
      </c>
      <c r="G2105" s="190" t="s">
        <v>254</v>
      </c>
      <c r="H2105" s="190" t="s">
        <v>824</v>
      </c>
      <c r="I2105" s="190" t="s">
        <v>58</v>
      </c>
      <c r="Q2105" s="190">
        <v>2000</v>
      </c>
      <c r="U2105" s="190" t="s">
        <v>6148</v>
      </c>
      <c r="V2105" s="190" t="s">
        <v>6148</v>
      </c>
      <c r="W2105" s="190" t="s">
        <v>6148</v>
      </c>
    </row>
    <row r="2106" spans="1:23" ht="17.25" customHeight="1" x14ac:dyDescent="0.2">
      <c r="A2106" s="190">
        <v>812937</v>
      </c>
      <c r="B2106" s="190" t="s">
        <v>2074</v>
      </c>
      <c r="C2106" s="190" t="s">
        <v>96</v>
      </c>
      <c r="D2106" s="190" t="s">
        <v>407</v>
      </c>
      <c r="E2106" s="190" t="s">
        <v>142</v>
      </c>
      <c r="F2106" s="193">
        <v>36496</v>
      </c>
      <c r="G2106" s="190" t="s">
        <v>244</v>
      </c>
      <c r="H2106" s="190" t="s">
        <v>824</v>
      </c>
      <c r="I2106" s="190" t="s">
        <v>58</v>
      </c>
      <c r="Q2106" s="190">
        <v>2000</v>
      </c>
      <c r="U2106" s="190" t="s">
        <v>6148</v>
      </c>
      <c r="V2106" s="190" t="s">
        <v>6148</v>
      </c>
      <c r="W2106" s="190" t="s">
        <v>6148</v>
      </c>
    </row>
    <row r="2107" spans="1:23" ht="17.25" customHeight="1" x14ac:dyDescent="0.2">
      <c r="A2107" s="190">
        <v>813077</v>
      </c>
      <c r="B2107" s="190" t="s">
        <v>2168</v>
      </c>
      <c r="C2107" s="190" t="s">
        <v>3600</v>
      </c>
      <c r="D2107" s="190" t="s">
        <v>481</v>
      </c>
      <c r="E2107" s="190" t="s">
        <v>142</v>
      </c>
      <c r="F2107" s="193">
        <v>36501</v>
      </c>
      <c r="G2107" s="190" t="s">
        <v>3274</v>
      </c>
      <c r="H2107" s="190" t="s">
        <v>824</v>
      </c>
      <c r="I2107" s="190" t="s">
        <v>58</v>
      </c>
      <c r="Q2107" s="190">
        <v>2000</v>
      </c>
      <c r="U2107" s="190" t="s">
        <v>6148</v>
      </c>
      <c r="V2107" s="190" t="s">
        <v>6148</v>
      </c>
      <c r="W2107" s="190" t="s">
        <v>6148</v>
      </c>
    </row>
    <row r="2108" spans="1:23" ht="17.25" customHeight="1" x14ac:dyDescent="0.2">
      <c r="A2108" s="190">
        <v>812973</v>
      </c>
      <c r="B2108" s="190" t="s">
        <v>2102</v>
      </c>
      <c r="C2108" s="190" t="s">
        <v>64</v>
      </c>
      <c r="D2108" s="190" t="s">
        <v>158</v>
      </c>
      <c r="E2108" s="190" t="s">
        <v>142</v>
      </c>
      <c r="F2108" s="193">
        <v>36521</v>
      </c>
      <c r="G2108" s="190" t="s">
        <v>870</v>
      </c>
      <c r="H2108" s="190" t="s">
        <v>824</v>
      </c>
      <c r="I2108" s="190" t="s">
        <v>58</v>
      </c>
      <c r="Q2108" s="190">
        <v>2000</v>
      </c>
      <c r="U2108" s="190" t="s">
        <v>6148</v>
      </c>
      <c r="V2108" s="190" t="s">
        <v>6148</v>
      </c>
      <c r="W2108" s="190" t="s">
        <v>6148</v>
      </c>
    </row>
    <row r="2109" spans="1:23" ht="17.25" customHeight="1" x14ac:dyDescent="0.2">
      <c r="A2109" s="190">
        <v>811993</v>
      </c>
      <c r="B2109" s="190" t="s">
        <v>1429</v>
      </c>
      <c r="C2109" s="190" t="s">
        <v>63</v>
      </c>
      <c r="D2109" s="190" t="s">
        <v>534</v>
      </c>
      <c r="E2109" s="190" t="s">
        <v>142</v>
      </c>
      <c r="F2109" s="193">
        <v>36526</v>
      </c>
      <c r="G2109" s="190" t="s">
        <v>1128</v>
      </c>
      <c r="H2109" s="190" t="s">
        <v>824</v>
      </c>
      <c r="I2109" s="190" t="s">
        <v>58</v>
      </c>
      <c r="Q2109" s="190">
        <v>2000</v>
      </c>
      <c r="U2109" s="190" t="s">
        <v>6148</v>
      </c>
      <c r="V2109" s="190" t="s">
        <v>6148</v>
      </c>
      <c r="W2109" s="190" t="s">
        <v>6148</v>
      </c>
    </row>
    <row r="2110" spans="1:23" ht="17.25" customHeight="1" x14ac:dyDescent="0.2">
      <c r="A2110" s="190">
        <v>812245</v>
      </c>
      <c r="B2110" s="190" t="s">
        <v>1602</v>
      </c>
      <c r="C2110" s="190" t="s">
        <v>63</v>
      </c>
      <c r="D2110" s="190" t="s">
        <v>423</v>
      </c>
      <c r="E2110" s="190" t="s">
        <v>142</v>
      </c>
      <c r="F2110" s="193">
        <v>36526</v>
      </c>
      <c r="G2110" s="190" t="s">
        <v>1074</v>
      </c>
      <c r="H2110" s="190" t="s">
        <v>824</v>
      </c>
      <c r="I2110" s="190" t="s">
        <v>58</v>
      </c>
      <c r="Q2110" s="190">
        <v>2000</v>
      </c>
      <c r="U2110" s="190" t="s">
        <v>6148</v>
      </c>
      <c r="V2110" s="190" t="s">
        <v>6148</v>
      </c>
      <c r="W2110" s="190" t="s">
        <v>6148</v>
      </c>
    </row>
    <row r="2111" spans="1:23" ht="17.25" customHeight="1" x14ac:dyDescent="0.2">
      <c r="A2111" s="190">
        <v>812621</v>
      </c>
      <c r="B2111" s="190" t="s">
        <v>1839</v>
      </c>
      <c r="C2111" s="190" t="s">
        <v>67</v>
      </c>
      <c r="D2111" s="190" t="s">
        <v>3435</v>
      </c>
      <c r="E2111" s="190" t="s">
        <v>142</v>
      </c>
      <c r="F2111" s="193">
        <v>36526</v>
      </c>
      <c r="G2111" s="190" t="s">
        <v>3436</v>
      </c>
      <c r="H2111" s="190" t="s">
        <v>824</v>
      </c>
      <c r="I2111" s="190" t="s">
        <v>58</v>
      </c>
      <c r="Q2111" s="190">
        <v>2000</v>
      </c>
      <c r="U2111" s="190" t="s">
        <v>6148</v>
      </c>
      <c r="V2111" s="190" t="s">
        <v>6148</v>
      </c>
      <c r="W2111" s="190" t="s">
        <v>6148</v>
      </c>
    </row>
    <row r="2112" spans="1:23" ht="17.25" customHeight="1" x14ac:dyDescent="0.2">
      <c r="A2112" s="190">
        <v>812278</v>
      </c>
      <c r="B2112" s="190" t="s">
        <v>1619</v>
      </c>
      <c r="C2112" s="190" t="s">
        <v>63</v>
      </c>
      <c r="D2112" s="190" t="s">
        <v>1311</v>
      </c>
      <c r="E2112" s="190" t="s">
        <v>142</v>
      </c>
      <c r="F2112" s="193">
        <v>36526</v>
      </c>
      <c r="G2112" s="190" t="s">
        <v>1232</v>
      </c>
      <c r="H2112" s="190" t="s">
        <v>824</v>
      </c>
      <c r="I2112" s="190" t="s">
        <v>58</v>
      </c>
      <c r="Q2112" s="190">
        <v>2000</v>
      </c>
      <c r="U2112" s="190" t="s">
        <v>6148</v>
      </c>
      <c r="V2112" s="190" t="s">
        <v>6148</v>
      </c>
      <c r="W2112" s="190" t="s">
        <v>6148</v>
      </c>
    </row>
    <row r="2113" spans="1:23" ht="17.25" customHeight="1" x14ac:dyDescent="0.2">
      <c r="A2113" s="190">
        <v>813251</v>
      </c>
      <c r="B2113" s="190" t="s">
        <v>2285</v>
      </c>
      <c r="C2113" s="190" t="s">
        <v>118</v>
      </c>
      <c r="D2113" s="190" t="s">
        <v>319</v>
      </c>
      <c r="E2113" s="190" t="s">
        <v>142</v>
      </c>
      <c r="F2113" s="193">
        <v>36526</v>
      </c>
      <c r="G2113" s="190" t="s">
        <v>244</v>
      </c>
      <c r="H2113" s="190" t="s">
        <v>824</v>
      </c>
      <c r="I2113" s="190" t="s">
        <v>58</v>
      </c>
      <c r="Q2113" s="190">
        <v>2000</v>
      </c>
      <c r="U2113" s="190" t="s">
        <v>6148</v>
      </c>
      <c r="V2113" s="190" t="s">
        <v>6148</v>
      </c>
      <c r="W2113" s="190" t="s">
        <v>6148</v>
      </c>
    </row>
    <row r="2114" spans="1:23" ht="17.25" customHeight="1" x14ac:dyDescent="0.2">
      <c r="A2114" s="190">
        <v>813349</v>
      </c>
      <c r="B2114" s="190" t="s">
        <v>2358</v>
      </c>
      <c r="C2114" s="190" t="s">
        <v>136</v>
      </c>
      <c r="D2114" s="190" t="s">
        <v>131</v>
      </c>
      <c r="E2114" s="190" t="s">
        <v>142</v>
      </c>
      <c r="F2114" s="193">
        <v>36526</v>
      </c>
      <c r="G2114" s="190" t="s">
        <v>244</v>
      </c>
      <c r="H2114" s="190" t="s">
        <v>824</v>
      </c>
      <c r="I2114" s="190" t="s">
        <v>58</v>
      </c>
      <c r="Q2114" s="190">
        <v>2000</v>
      </c>
      <c r="U2114" s="190" t="s">
        <v>6148</v>
      </c>
      <c r="V2114" s="190" t="s">
        <v>6148</v>
      </c>
      <c r="W2114" s="190" t="s">
        <v>6148</v>
      </c>
    </row>
    <row r="2115" spans="1:23" ht="17.25" customHeight="1" x14ac:dyDescent="0.2">
      <c r="A2115" s="190">
        <v>812286</v>
      </c>
      <c r="B2115" s="190" t="s">
        <v>1625</v>
      </c>
      <c r="C2115" s="190" t="s">
        <v>537</v>
      </c>
      <c r="D2115" s="190" t="s">
        <v>175</v>
      </c>
      <c r="E2115" s="190" t="s">
        <v>142</v>
      </c>
      <c r="F2115" s="193">
        <v>36526</v>
      </c>
      <c r="G2115" s="190" t="s">
        <v>244</v>
      </c>
      <c r="H2115" s="190" t="s">
        <v>824</v>
      </c>
      <c r="I2115" s="190" t="s">
        <v>58</v>
      </c>
      <c r="Q2115" s="190">
        <v>2000</v>
      </c>
      <c r="U2115" s="190" t="s">
        <v>6148</v>
      </c>
      <c r="V2115" s="190" t="s">
        <v>6148</v>
      </c>
      <c r="W2115" s="190" t="s">
        <v>6148</v>
      </c>
    </row>
    <row r="2116" spans="1:23" ht="17.25" customHeight="1" x14ac:dyDescent="0.2">
      <c r="A2116" s="190">
        <v>812584</v>
      </c>
      <c r="B2116" s="190" t="s">
        <v>1813</v>
      </c>
      <c r="C2116" s="190" t="s">
        <v>3420</v>
      </c>
      <c r="D2116" s="190" t="s">
        <v>165</v>
      </c>
      <c r="E2116" s="190" t="s">
        <v>142</v>
      </c>
      <c r="F2116" s="193">
        <v>36526</v>
      </c>
      <c r="G2116" s="190" t="s">
        <v>232</v>
      </c>
      <c r="H2116" s="190" t="s">
        <v>824</v>
      </c>
      <c r="I2116" s="190" t="s">
        <v>58</v>
      </c>
      <c r="Q2116" s="190">
        <v>2000</v>
      </c>
      <c r="U2116" s="190" t="s">
        <v>6148</v>
      </c>
      <c r="V2116" s="190" t="s">
        <v>6148</v>
      </c>
      <c r="W2116" s="190" t="s">
        <v>6148</v>
      </c>
    </row>
    <row r="2117" spans="1:23" ht="17.25" customHeight="1" x14ac:dyDescent="0.2">
      <c r="A2117" s="190">
        <v>808442</v>
      </c>
      <c r="B2117" s="190" t="s">
        <v>4561</v>
      </c>
      <c r="C2117" s="190" t="s">
        <v>61</v>
      </c>
      <c r="D2117" s="190" t="s">
        <v>416</v>
      </c>
      <c r="E2117" s="190" t="s">
        <v>142</v>
      </c>
      <c r="F2117" s="193">
        <v>36526</v>
      </c>
      <c r="G2117" s="190" t="s">
        <v>249</v>
      </c>
      <c r="H2117" s="190" t="s">
        <v>824</v>
      </c>
      <c r="I2117" s="190" t="s">
        <v>58</v>
      </c>
      <c r="Q2117" s="190">
        <v>2000</v>
      </c>
      <c r="U2117" s="190" t="s">
        <v>6148</v>
      </c>
      <c r="V2117" s="190" t="s">
        <v>6148</v>
      </c>
      <c r="W2117" s="190" t="s">
        <v>6148</v>
      </c>
    </row>
    <row r="2118" spans="1:23" ht="17.25" customHeight="1" x14ac:dyDescent="0.2">
      <c r="A2118" s="190">
        <v>812069</v>
      </c>
      <c r="B2118" s="190" t="s">
        <v>1481</v>
      </c>
      <c r="C2118" s="190" t="s">
        <v>57</v>
      </c>
      <c r="D2118" s="190" t="s">
        <v>196</v>
      </c>
      <c r="E2118" s="190" t="s">
        <v>142</v>
      </c>
      <c r="F2118" s="193">
        <v>36526</v>
      </c>
      <c r="G2118" s="190" t="s">
        <v>3241</v>
      </c>
      <c r="H2118" s="190" t="s">
        <v>824</v>
      </c>
      <c r="I2118" s="190" t="s">
        <v>58</v>
      </c>
      <c r="Q2118" s="190">
        <v>2000</v>
      </c>
      <c r="U2118" s="190" t="s">
        <v>6148</v>
      </c>
      <c r="V2118" s="190" t="s">
        <v>6148</v>
      </c>
      <c r="W2118" s="190" t="s">
        <v>6148</v>
      </c>
    </row>
    <row r="2119" spans="1:23" ht="17.25" customHeight="1" x14ac:dyDescent="0.2">
      <c r="A2119" s="190">
        <v>812753</v>
      </c>
      <c r="B2119" s="190" t="s">
        <v>1939</v>
      </c>
      <c r="C2119" s="190" t="s">
        <v>590</v>
      </c>
      <c r="D2119" s="190" t="s">
        <v>3418</v>
      </c>
      <c r="E2119" s="190" t="s">
        <v>142</v>
      </c>
      <c r="F2119" s="193">
        <v>36526</v>
      </c>
      <c r="H2119" s="190" t="s">
        <v>824</v>
      </c>
      <c r="I2119" s="190" t="s">
        <v>58</v>
      </c>
      <c r="Q2119" s="190">
        <v>2000</v>
      </c>
      <c r="U2119" s="190" t="s">
        <v>6148</v>
      </c>
      <c r="V2119" s="190" t="s">
        <v>6148</v>
      </c>
      <c r="W2119" s="190" t="s">
        <v>6148</v>
      </c>
    </row>
    <row r="2120" spans="1:23" ht="17.25" customHeight="1" x14ac:dyDescent="0.2">
      <c r="A2120" s="190">
        <v>812752</v>
      </c>
      <c r="B2120" s="190" t="s">
        <v>1938</v>
      </c>
      <c r="C2120" s="190" t="s">
        <v>76</v>
      </c>
      <c r="D2120" s="190" t="s">
        <v>205</v>
      </c>
      <c r="E2120" s="190" t="s">
        <v>142</v>
      </c>
      <c r="F2120" s="193">
        <v>36526</v>
      </c>
      <c r="H2120" s="190" t="s">
        <v>824</v>
      </c>
      <c r="I2120" s="190" t="s">
        <v>58</v>
      </c>
      <c r="Q2120" s="190">
        <v>2000</v>
      </c>
      <c r="U2120" s="190" t="s">
        <v>6148</v>
      </c>
      <c r="V2120" s="190" t="s">
        <v>6148</v>
      </c>
      <c r="W2120" s="190" t="s">
        <v>6148</v>
      </c>
    </row>
    <row r="2121" spans="1:23" ht="17.25" customHeight="1" x14ac:dyDescent="0.2">
      <c r="A2121" s="190">
        <v>812021</v>
      </c>
      <c r="B2121" s="190" t="s">
        <v>1211</v>
      </c>
      <c r="C2121" s="190" t="s">
        <v>63</v>
      </c>
      <c r="D2121" s="190" t="s">
        <v>234</v>
      </c>
      <c r="E2121" s="190" t="s">
        <v>142</v>
      </c>
      <c r="F2121" s="193">
        <v>36527</v>
      </c>
      <c r="G2121" s="190" t="s">
        <v>244</v>
      </c>
      <c r="H2121" s="190" t="s">
        <v>824</v>
      </c>
      <c r="I2121" s="190" t="s">
        <v>58</v>
      </c>
      <c r="Q2121" s="190">
        <v>2000</v>
      </c>
      <c r="U2121" s="190" t="s">
        <v>6148</v>
      </c>
      <c r="V2121" s="190" t="s">
        <v>6148</v>
      </c>
      <c r="W2121" s="190" t="s">
        <v>6148</v>
      </c>
    </row>
    <row r="2122" spans="1:23" ht="17.25" customHeight="1" x14ac:dyDescent="0.2">
      <c r="A2122" s="190">
        <v>813161</v>
      </c>
      <c r="B2122" s="190" t="s">
        <v>2227</v>
      </c>
      <c r="C2122" s="190" t="s">
        <v>1219</v>
      </c>
      <c r="D2122" s="190" t="s">
        <v>131</v>
      </c>
      <c r="E2122" s="190" t="s">
        <v>142</v>
      </c>
      <c r="F2122" s="193">
        <v>36529</v>
      </c>
      <c r="G2122" s="190" t="s">
        <v>921</v>
      </c>
      <c r="H2122" s="190" t="s">
        <v>824</v>
      </c>
      <c r="I2122" s="190" t="s">
        <v>58</v>
      </c>
      <c r="Q2122" s="190">
        <v>2000</v>
      </c>
      <c r="U2122" s="190" t="s">
        <v>6148</v>
      </c>
      <c r="V2122" s="190" t="s">
        <v>6148</v>
      </c>
      <c r="W2122" s="190" t="s">
        <v>6148</v>
      </c>
    </row>
    <row r="2123" spans="1:23" ht="17.25" customHeight="1" x14ac:dyDescent="0.2">
      <c r="A2123" s="190">
        <v>813364</v>
      </c>
      <c r="B2123" s="190" t="s">
        <v>2367</v>
      </c>
      <c r="C2123" s="190" t="s">
        <v>3712</v>
      </c>
      <c r="D2123" s="190" t="s">
        <v>325</v>
      </c>
      <c r="E2123" s="190" t="s">
        <v>142</v>
      </c>
      <c r="F2123" s="193">
        <v>36530</v>
      </c>
      <c r="G2123" s="190" t="s">
        <v>244</v>
      </c>
      <c r="H2123" s="190" t="s">
        <v>824</v>
      </c>
      <c r="I2123" s="190" t="s">
        <v>58</v>
      </c>
      <c r="Q2123" s="190">
        <v>2000</v>
      </c>
      <c r="U2123" s="190" t="s">
        <v>6148</v>
      </c>
      <c r="V2123" s="190" t="s">
        <v>6148</v>
      </c>
      <c r="W2123" s="190" t="s">
        <v>6148</v>
      </c>
    </row>
    <row r="2124" spans="1:23" ht="17.25" customHeight="1" x14ac:dyDescent="0.2">
      <c r="A2124" s="190">
        <v>812239</v>
      </c>
      <c r="B2124" s="190" t="s">
        <v>1596</v>
      </c>
      <c r="C2124" s="190" t="s">
        <v>3302</v>
      </c>
      <c r="D2124" s="190" t="s">
        <v>196</v>
      </c>
      <c r="E2124" s="190" t="s">
        <v>142</v>
      </c>
      <c r="F2124" s="193">
        <v>36530</v>
      </c>
      <c r="G2124" s="190" t="s">
        <v>3303</v>
      </c>
      <c r="H2124" s="190" t="s">
        <v>824</v>
      </c>
      <c r="I2124" s="190" t="s">
        <v>58</v>
      </c>
      <c r="Q2124" s="190">
        <v>2000</v>
      </c>
      <c r="U2124" s="190" t="s">
        <v>6148</v>
      </c>
      <c r="V2124" s="190" t="s">
        <v>6148</v>
      </c>
      <c r="W2124" s="190" t="s">
        <v>6148</v>
      </c>
    </row>
    <row r="2125" spans="1:23" ht="17.25" customHeight="1" x14ac:dyDescent="0.2">
      <c r="A2125" s="190">
        <v>812211</v>
      </c>
      <c r="B2125" s="190" t="s">
        <v>1580</v>
      </c>
      <c r="C2125" s="190" t="s">
        <v>337</v>
      </c>
      <c r="D2125" s="190" t="s">
        <v>652</v>
      </c>
      <c r="E2125" s="190" t="s">
        <v>142</v>
      </c>
      <c r="F2125" s="193">
        <v>36535</v>
      </c>
      <c r="G2125" s="190" t="s">
        <v>244</v>
      </c>
      <c r="H2125" s="190" t="s">
        <v>824</v>
      </c>
      <c r="I2125" s="190" t="s">
        <v>58</v>
      </c>
      <c r="Q2125" s="190">
        <v>2000</v>
      </c>
      <c r="U2125" s="190" t="s">
        <v>6148</v>
      </c>
      <c r="V2125" s="190" t="s">
        <v>6148</v>
      </c>
      <c r="W2125" s="190" t="s">
        <v>6148</v>
      </c>
    </row>
    <row r="2126" spans="1:23" ht="17.25" customHeight="1" x14ac:dyDescent="0.2">
      <c r="A2126" s="190">
        <v>812786</v>
      </c>
      <c r="B2126" s="190" t="s">
        <v>1963</v>
      </c>
      <c r="C2126" s="190" t="s">
        <v>356</v>
      </c>
      <c r="D2126" s="190" t="s">
        <v>477</v>
      </c>
      <c r="E2126" s="190" t="s">
        <v>142</v>
      </c>
      <c r="F2126" s="193">
        <v>36535</v>
      </c>
      <c r="G2126" s="190" t="s">
        <v>873</v>
      </c>
      <c r="H2126" s="190" t="s">
        <v>824</v>
      </c>
      <c r="I2126" s="190" t="s">
        <v>58</v>
      </c>
      <c r="Q2126" s="190">
        <v>2000</v>
      </c>
      <c r="U2126" s="190" t="s">
        <v>6148</v>
      </c>
      <c r="V2126" s="190" t="s">
        <v>6148</v>
      </c>
      <c r="W2126" s="190" t="s">
        <v>6148</v>
      </c>
    </row>
    <row r="2127" spans="1:23" ht="17.25" customHeight="1" x14ac:dyDescent="0.2">
      <c r="A2127" s="190">
        <v>813156</v>
      </c>
      <c r="B2127" s="190" t="s">
        <v>2223</v>
      </c>
      <c r="C2127" s="190" t="s">
        <v>793</v>
      </c>
      <c r="D2127" s="190" t="s">
        <v>352</v>
      </c>
      <c r="E2127" s="190" t="s">
        <v>142</v>
      </c>
      <c r="F2127" s="193">
        <v>36537</v>
      </c>
      <c r="G2127" s="190" t="s">
        <v>246</v>
      </c>
      <c r="H2127" s="190" t="s">
        <v>824</v>
      </c>
      <c r="I2127" s="190" t="s">
        <v>58</v>
      </c>
      <c r="Q2127" s="190">
        <v>2000</v>
      </c>
      <c r="U2127" s="190" t="s">
        <v>6148</v>
      </c>
      <c r="V2127" s="190" t="s">
        <v>6148</v>
      </c>
      <c r="W2127" s="190" t="s">
        <v>6148</v>
      </c>
    </row>
    <row r="2128" spans="1:23" ht="17.25" customHeight="1" x14ac:dyDescent="0.2">
      <c r="A2128" s="190">
        <v>812163</v>
      </c>
      <c r="B2128" s="190" t="s">
        <v>1544</v>
      </c>
      <c r="C2128" s="190" t="s">
        <v>63</v>
      </c>
      <c r="D2128" s="190" t="s">
        <v>137</v>
      </c>
      <c r="E2128" s="190" t="s">
        <v>142</v>
      </c>
      <c r="F2128" s="193">
        <v>36538</v>
      </c>
      <c r="G2128" s="190" t="s">
        <v>1313</v>
      </c>
      <c r="H2128" s="190" t="s">
        <v>824</v>
      </c>
      <c r="I2128" s="190" t="s">
        <v>58</v>
      </c>
      <c r="Q2128" s="190">
        <v>2000</v>
      </c>
      <c r="U2128" s="190" t="s">
        <v>6148</v>
      </c>
      <c r="V2128" s="190" t="s">
        <v>6148</v>
      </c>
      <c r="W2128" s="190" t="s">
        <v>6148</v>
      </c>
    </row>
    <row r="2129" spans="1:23" ht="17.25" customHeight="1" x14ac:dyDescent="0.2">
      <c r="A2129" s="190">
        <v>813368</v>
      </c>
      <c r="B2129" s="190" t="s">
        <v>2370</v>
      </c>
      <c r="C2129" s="190" t="s">
        <v>344</v>
      </c>
      <c r="D2129" s="190" t="s">
        <v>3714</v>
      </c>
      <c r="E2129" s="190" t="s">
        <v>142</v>
      </c>
      <c r="F2129" s="193">
        <v>36540</v>
      </c>
      <c r="G2129" s="190" t="s">
        <v>1167</v>
      </c>
      <c r="H2129" s="190" t="s">
        <v>824</v>
      </c>
      <c r="I2129" s="190" t="s">
        <v>58</v>
      </c>
      <c r="Q2129" s="190">
        <v>2000</v>
      </c>
      <c r="U2129" s="190" t="s">
        <v>6148</v>
      </c>
      <c r="V2129" s="190" t="s">
        <v>6148</v>
      </c>
      <c r="W2129" s="190" t="s">
        <v>6148</v>
      </c>
    </row>
    <row r="2130" spans="1:23" ht="17.25" customHeight="1" x14ac:dyDescent="0.2">
      <c r="A2130" s="190">
        <v>812766</v>
      </c>
      <c r="B2130" s="190" t="s">
        <v>1949</v>
      </c>
      <c r="C2130" s="190" t="s">
        <v>65</v>
      </c>
      <c r="D2130" s="190" t="s">
        <v>199</v>
      </c>
      <c r="E2130" s="190" t="s">
        <v>142</v>
      </c>
      <c r="F2130" s="193">
        <v>36541</v>
      </c>
      <c r="G2130" s="190" t="s">
        <v>244</v>
      </c>
      <c r="H2130" s="190" t="s">
        <v>824</v>
      </c>
      <c r="I2130" s="190" t="s">
        <v>58</v>
      </c>
      <c r="Q2130" s="190">
        <v>2000</v>
      </c>
      <c r="U2130" s="190" t="s">
        <v>6148</v>
      </c>
      <c r="V2130" s="190" t="s">
        <v>6148</v>
      </c>
      <c r="W2130" s="190" t="s">
        <v>6148</v>
      </c>
    </row>
    <row r="2131" spans="1:23" ht="17.25" customHeight="1" x14ac:dyDescent="0.2">
      <c r="A2131" s="190">
        <v>812789</v>
      </c>
      <c r="B2131" s="190" t="s">
        <v>1966</v>
      </c>
      <c r="C2131" s="190" t="s">
        <v>118</v>
      </c>
      <c r="D2131" s="190" t="s">
        <v>167</v>
      </c>
      <c r="E2131" s="190" t="s">
        <v>142</v>
      </c>
      <c r="F2131" s="193">
        <v>36544</v>
      </c>
      <c r="G2131" s="190" t="s">
        <v>244</v>
      </c>
      <c r="H2131" s="190" t="s">
        <v>824</v>
      </c>
      <c r="I2131" s="190" t="s">
        <v>58</v>
      </c>
      <c r="Q2131" s="190">
        <v>2000</v>
      </c>
      <c r="U2131" s="190" t="s">
        <v>6148</v>
      </c>
      <c r="V2131" s="190" t="s">
        <v>6148</v>
      </c>
      <c r="W2131" s="190" t="s">
        <v>6148</v>
      </c>
    </row>
    <row r="2132" spans="1:23" ht="17.25" customHeight="1" x14ac:dyDescent="0.2">
      <c r="A2132" s="190">
        <v>812978</v>
      </c>
      <c r="B2132" s="190" t="s">
        <v>2107</v>
      </c>
      <c r="C2132" s="190" t="s">
        <v>1165</v>
      </c>
      <c r="D2132" s="190" t="s">
        <v>131</v>
      </c>
      <c r="E2132" s="190" t="s">
        <v>142</v>
      </c>
      <c r="F2132" s="193">
        <v>36547</v>
      </c>
      <c r="G2132" s="190" t="s">
        <v>244</v>
      </c>
      <c r="H2132" s="190" t="s">
        <v>824</v>
      </c>
      <c r="I2132" s="190" t="s">
        <v>58</v>
      </c>
      <c r="Q2132" s="190">
        <v>2000</v>
      </c>
      <c r="U2132" s="190" t="s">
        <v>6148</v>
      </c>
      <c r="V2132" s="190" t="s">
        <v>6148</v>
      </c>
      <c r="W2132" s="190" t="s">
        <v>6148</v>
      </c>
    </row>
    <row r="2133" spans="1:23" ht="17.25" customHeight="1" x14ac:dyDescent="0.2">
      <c r="A2133" s="190">
        <v>811986</v>
      </c>
      <c r="B2133" s="190" t="s">
        <v>1425</v>
      </c>
      <c r="C2133" s="190" t="s">
        <v>63</v>
      </c>
      <c r="D2133" s="190" t="s">
        <v>163</v>
      </c>
      <c r="E2133" s="190" t="s">
        <v>142</v>
      </c>
      <c r="F2133" s="193">
        <v>36555</v>
      </c>
      <c r="G2133" s="190" t="s">
        <v>3207</v>
      </c>
      <c r="H2133" s="190" t="s">
        <v>824</v>
      </c>
      <c r="I2133" s="190" t="s">
        <v>58</v>
      </c>
      <c r="Q2133" s="190">
        <v>2000</v>
      </c>
      <c r="U2133" s="190" t="s">
        <v>6148</v>
      </c>
      <c r="V2133" s="190" t="s">
        <v>6148</v>
      </c>
      <c r="W2133" s="190" t="s">
        <v>6148</v>
      </c>
    </row>
    <row r="2134" spans="1:23" ht="17.25" customHeight="1" x14ac:dyDescent="0.2">
      <c r="A2134" s="190">
        <v>811989</v>
      </c>
      <c r="B2134" s="190" t="s">
        <v>1427</v>
      </c>
      <c r="C2134" s="190" t="s">
        <v>345</v>
      </c>
      <c r="D2134" s="190" t="s">
        <v>166</v>
      </c>
      <c r="E2134" s="190" t="s">
        <v>142</v>
      </c>
      <c r="F2134" s="193">
        <v>36892</v>
      </c>
      <c r="G2134" s="190" t="s">
        <v>1166</v>
      </c>
      <c r="H2134" s="190" t="s">
        <v>824</v>
      </c>
      <c r="I2134" s="190" t="s">
        <v>58</v>
      </c>
      <c r="Q2134" s="190">
        <v>2000</v>
      </c>
      <c r="U2134" s="190" t="s">
        <v>6148</v>
      </c>
      <c r="V2134" s="190" t="s">
        <v>6148</v>
      </c>
      <c r="W2134" s="190" t="s">
        <v>6148</v>
      </c>
    </row>
    <row r="2135" spans="1:23" ht="17.25" customHeight="1" x14ac:dyDescent="0.2">
      <c r="A2135" s="190">
        <v>813302</v>
      </c>
      <c r="B2135" s="190" t="s">
        <v>2324</v>
      </c>
      <c r="C2135" s="190" t="s">
        <v>638</v>
      </c>
      <c r="D2135" s="190" t="s">
        <v>315</v>
      </c>
      <c r="E2135" s="190" t="s">
        <v>142</v>
      </c>
      <c r="F2135" s="193">
        <v>36983</v>
      </c>
      <c r="G2135" s="190" t="s">
        <v>829</v>
      </c>
      <c r="H2135" s="190" t="s">
        <v>824</v>
      </c>
      <c r="I2135" s="190" t="s">
        <v>58</v>
      </c>
      <c r="Q2135" s="190">
        <v>2000</v>
      </c>
      <c r="U2135" s="190" t="s">
        <v>6148</v>
      </c>
      <c r="V2135" s="190" t="s">
        <v>6148</v>
      </c>
      <c r="W2135" s="190" t="s">
        <v>6148</v>
      </c>
    </row>
    <row r="2136" spans="1:23" ht="17.25" customHeight="1" x14ac:dyDescent="0.2">
      <c r="A2136" s="190">
        <v>812394</v>
      </c>
      <c r="B2136" s="190" t="s">
        <v>1696</v>
      </c>
      <c r="C2136" s="190" t="s">
        <v>656</v>
      </c>
      <c r="D2136" s="190" t="s">
        <v>3250</v>
      </c>
      <c r="E2136" s="190" t="s">
        <v>142</v>
      </c>
      <c r="F2136" s="193">
        <v>37102</v>
      </c>
      <c r="G2136" s="190" t="s">
        <v>244</v>
      </c>
      <c r="H2136" s="190" t="s">
        <v>824</v>
      </c>
      <c r="I2136" s="190" t="s">
        <v>58</v>
      </c>
      <c r="Q2136" s="190">
        <v>2000</v>
      </c>
      <c r="U2136" s="190" t="s">
        <v>6148</v>
      </c>
      <c r="V2136" s="190" t="s">
        <v>6148</v>
      </c>
      <c r="W2136" s="190" t="s">
        <v>6148</v>
      </c>
    </row>
    <row r="2137" spans="1:23" ht="17.25" customHeight="1" x14ac:dyDescent="0.2">
      <c r="A2137" s="190">
        <v>813071</v>
      </c>
      <c r="B2137" s="190" t="s">
        <v>2164</v>
      </c>
      <c r="C2137" s="190" t="s">
        <v>61</v>
      </c>
      <c r="D2137" s="190" t="s">
        <v>3597</v>
      </c>
      <c r="E2137" s="190" t="s">
        <v>142</v>
      </c>
      <c r="F2137" s="193">
        <v>37257</v>
      </c>
      <c r="G2137" s="190" t="s">
        <v>250</v>
      </c>
      <c r="H2137" s="190" t="s">
        <v>824</v>
      </c>
      <c r="I2137" s="190" t="s">
        <v>58</v>
      </c>
      <c r="Q2137" s="190">
        <v>2000</v>
      </c>
      <c r="U2137" s="190" t="s">
        <v>6148</v>
      </c>
      <c r="V2137" s="190" t="s">
        <v>6148</v>
      </c>
      <c r="W2137" s="190" t="s">
        <v>6148</v>
      </c>
    </row>
    <row r="2138" spans="1:23" ht="17.25" customHeight="1" x14ac:dyDescent="0.2">
      <c r="A2138" s="190">
        <v>813179</v>
      </c>
      <c r="B2138" s="190" t="s">
        <v>2238</v>
      </c>
      <c r="C2138" s="190" t="s">
        <v>1008</v>
      </c>
      <c r="D2138" s="190" t="s">
        <v>360</v>
      </c>
      <c r="E2138" s="190" t="s">
        <v>142</v>
      </c>
      <c r="F2138" s="193">
        <v>37257</v>
      </c>
      <c r="G2138" s="190" t="s">
        <v>244</v>
      </c>
      <c r="H2138" s="190" t="s">
        <v>824</v>
      </c>
      <c r="I2138" s="190" t="s">
        <v>58</v>
      </c>
      <c r="Q2138" s="190">
        <v>2000</v>
      </c>
      <c r="U2138" s="190" t="s">
        <v>6148</v>
      </c>
      <c r="V2138" s="190" t="s">
        <v>6148</v>
      </c>
      <c r="W2138" s="190" t="s">
        <v>6148</v>
      </c>
    </row>
    <row r="2139" spans="1:23" ht="17.25" customHeight="1" x14ac:dyDescent="0.2">
      <c r="A2139" s="190">
        <v>812506</v>
      </c>
      <c r="B2139" s="190" t="s">
        <v>1766</v>
      </c>
      <c r="C2139" s="190" t="s">
        <v>535</v>
      </c>
      <c r="D2139" s="190" t="s">
        <v>161</v>
      </c>
      <c r="E2139" s="190" t="s">
        <v>142</v>
      </c>
      <c r="F2139" s="193">
        <v>37263</v>
      </c>
      <c r="G2139" s="190" t="s">
        <v>244</v>
      </c>
      <c r="H2139" s="190" t="s">
        <v>824</v>
      </c>
      <c r="I2139" s="190" t="s">
        <v>58</v>
      </c>
      <c r="Q2139" s="190">
        <v>2000</v>
      </c>
      <c r="U2139" s="190" t="s">
        <v>6148</v>
      </c>
      <c r="V2139" s="190" t="s">
        <v>6148</v>
      </c>
      <c r="W2139" s="190" t="s">
        <v>6148</v>
      </c>
    </row>
    <row r="2140" spans="1:23" ht="17.25" customHeight="1" x14ac:dyDescent="0.2">
      <c r="A2140" s="190">
        <v>802991</v>
      </c>
      <c r="B2140" s="190" t="s">
        <v>4193</v>
      </c>
      <c r="C2140" s="190" t="s">
        <v>57</v>
      </c>
      <c r="D2140" s="190" t="s">
        <v>598</v>
      </c>
      <c r="E2140" s="190" t="s">
        <v>142</v>
      </c>
      <c r="G2140" s="190" t="s">
        <v>245</v>
      </c>
      <c r="H2140" s="190" t="s">
        <v>824</v>
      </c>
      <c r="I2140" s="190" t="s">
        <v>58</v>
      </c>
      <c r="Q2140" s="190">
        <v>2000</v>
      </c>
      <c r="U2140" s="190" t="s">
        <v>6148</v>
      </c>
      <c r="V2140" s="190" t="s">
        <v>6148</v>
      </c>
      <c r="W2140" s="190" t="s">
        <v>6148</v>
      </c>
    </row>
    <row r="2141" spans="1:23" ht="17.25" customHeight="1" x14ac:dyDescent="0.2">
      <c r="A2141" s="190">
        <v>813447</v>
      </c>
      <c r="B2141" s="190" t="s">
        <v>2393</v>
      </c>
      <c r="C2141" s="190" t="s">
        <v>116</v>
      </c>
      <c r="D2141" s="190" t="s">
        <v>3728</v>
      </c>
      <c r="E2141" s="190" t="s">
        <v>142</v>
      </c>
      <c r="H2141" s="190" t="s">
        <v>824</v>
      </c>
      <c r="I2141" s="190" t="s">
        <v>58</v>
      </c>
      <c r="Q2141" s="190">
        <v>2000</v>
      </c>
      <c r="U2141" s="190" t="s">
        <v>6148</v>
      </c>
      <c r="V2141" s="190" t="s">
        <v>6148</v>
      </c>
      <c r="W2141" s="190" t="s">
        <v>6148</v>
      </c>
    </row>
    <row r="2142" spans="1:23" ht="17.25" customHeight="1" x14ac:dyDescent="0.2">
      <c r="A2142" s="190">
        <v>811944</v>
      </c>
      <c r="B2142" s="190" t="s">
        <v>5606</v>
      </c>
      <c r="C2142" s="190" t="s">
        <v>65</v>
      </c>
      <c r="D2142" s="190" t="s">
        <v>6144</v>
      </c>
      <c r="E2142" s="190" t="s">
        <v>142</v>
      </c>
      <c r="H2142" s="190" t="s">
        <v>824</v>
      </c>
      <c r="I2142" s="190" t="s">
        <v>58</v>
      </c>
      <c r="Q2142" s="190">
        <v>2000</v>
      </c>
      <c r="U2142" s="190" t="s">
        <v>6148</v>
      </c>
      <c r="V2142" s="190" t="s">
        <v>6148</v>
      </c>
      <c r="W2142" s="190" t="s">
        <v>6148</v>
      </c>
    </row>
    <row r="2143" spans="1:23" ht="17.25" customHeight="1" x14ac:dyDescent="0.2">
      <c r="A2143" s="190">
        <v>812586</v>
      </c>
      <c r="B2143" s="190" t="s">
        <v>1815</v>
      </c>
      <c r="C2143" s="190" t="s">
        <v>3421</v>
      </c>
      <c r="D2143" s="190" t="s">
        <v>978</v>
      </c>
      <c r="E2143" s="190" t="s">
        <v>142</v>
      </c>
      <c r="H2143" s="190" t="s">
        <v>824</v>
      </c>
      <c r="I2143" s="190" t="s">
        <v>58</v>
      </c>
      <c r="Q2143" s="190">
        <v>2000</v>
      </c>
      <c r="U2143" s="190" t="s">
        <v>6148</v>
      </c>
      <c r="V2143" s="190" t="s">
        <v>6148</v>
      </c>
      <c r="W2143" s="190" t="s">
        <v>6148</v>
      </c>
    </row>
    <row r="2144" spans="1:23" ht="17.25" customHeight="1" x14ac:dyDescent="0.2">
      <c r="A2144" s="190">
        <v>813478</v>
      </c>
      <c r="B2144" s="190" t="s">
        <v>2415</v>
      </c>
      <c r="C2144" s="190" t="s">
        <v>97</v>
      </c>
      <c r="D2144" s="190" t="s">
        <v>185</v>
      </c>
      <c r="E2144" s="190" t="s">
        <v>142</v>
      </c>
      <c r="H2144" s="190" t="s">
        <v>824</v>
      </c>
      <c r="I2144" s="190" t="s">
        <v>58</v>
      </c>
      <c r="Q2144" s="190">
        <v>2000</v>
      </c>
      <c r="U2144" s="190" t="s">
        <v>6148</v>
      </c>
      <c r="V2144" s="190" t="s">
        <v>6148</v>
      </c>
      <c r="W2144" s="190" t="s">
        <v>6148</v>
      </c>
    </row>
    <row r="2145" spans="1:23" ht="17.25" customHeight="1" x14ac:dyDescent="0.2">
      <c r="A2145" s="190">
        <v>813475</v>
      </c>
      <c r="B2145" s="190" t="s">
        <v>2413</v>
      </c>
      <c r="C2145" s="190" t="s">
        <v>495</v>
      </c>
      <c r="D2145" s="190" t="s">
        <v>229</v>
      </c>
      <c r="E2145" s="190" t="s">
        <v>142</v>
      </c>
      <c r="H2145" s="190" t="s">
        <v>824</v>
      </c>
      <c r="I2145" s="190" t="s">
        <v>58</v>
      </c>
      <c r="Q2145" s="190">
        <v>2000</v>
      </c>
      <c r="U2145" s="190" t="s">
        <v>6148</v>
      </c>
      <c r="V2145" s="190" t="s">
        <v>6148</v>
      </c>
      <c r="W2145" s="190" t="s">
        <v>6148</v>
      </c>
    </row>
    <row r="2146" spans="1:23" ht="17.25" customHeight="1" x14ac:dyDescent="0.2">
      <c r="A2146" s="190">
        <v>812028</v>
      </c>
      <c r="B2146" s="190" t="s">
        <v>584</v>
      </c>
      <c r="E2146" s="190" t="s">
        <v>142</v>
      </c>
      <c r="H2146" s="190" t="s">
        <v>6169</v>
      </c>
      <c r="I2146" s="190" t="s">
        <v>58</v>
      </c>
      <c r="Q2146" s="190">
        <v>2000</v>
      </c>
      <c r="U2146" s="190" t="s">
        <v>6148</v>
      </c>
      <c r="V2146" s="190" t="s">
        <v>6148</v>
      </c>
      <c r="W2146" s="190" t="s">
        <v>6148</v>
      </c>
    </row>
    <row r="2147" spans="1:23" ht="17.25" customHeight="1" x14ac:dyDescent="0.2">
      <c r="A2147" s="190">
        <v>812740</v>
      </c>
      <c r="B2147" s="190" t="s">
        <v>1927</v>
      </c>
      <c r="E2147" s="190" t="s">
        <v>142</v>
      </c>
      <c r="H2147" s="190" t="s">
        <v>6169</v>
      </c>
      <c r="I2147" s="190" t="s">
        <v>58</v>
      </c>
      <c r="Q2147" s="190">
        <v>2000</v>
      </c>
      <c r="U2147" s="190" t="s">
        <v>6148</v>
      </c>
      <c r="V2147" s="190" t="s">
        <v>6148</v>
      </c>
      <c r="W2147" s="190" t="s">
        <v>6148</v>
      </c>
    </row>
    <row r="2148" spans="1:23" ht="17.25" customHeight="1" x14ac:dyDescent="0.2">
      <c r="A2148" s="190">
        <v>812953</v>
      </c>
      <c r="B2148" s="190" t="s">
        <v>1304</v>
      </c>
      <c r="E2148" s="190" t="s">
        <v>142</v>
      </c>
      <c r="H2148" s="190" t="s">
        <v>6169</v>
      </c>
      <c r="I2148" s="190" t="s">
        <v>58</v>
      </c>
      <c r="Q2148" s="190">
        <v>2000</v>
      </c>
      <c r="U2148" s="190" t="s">
        <v>6148</v>
      </c>
      <c r="V2148" s="190" t="s">
        <v>6148</v>
      </c>
      <c r="W2148" s="190" t="s">
        <v>6148</v>
      </c>
    </row>
    <row r="2149" spans="1:23" ht="17.25" customHeight="1" x14ac:dyDescent="0.2">
      <c r="A2149" s="190">
        <v>813125</v>
      </c>
      <c r="B2149" s="190" t="s">
        <v>2202</v>
      </c>
      <c r="E2149" s="190" t="s">
        <v>142</v>
      </c>
      <c r="H2149" s="190" t="s">
        <v>6169</v>
      </c>
      <c r="I2149" s="190" t="s">
        <v>58</v>
      </c>
      <c r="Q2149" s="190">
        <v>2000</v>
      </c>
      <c r="U2149" s="190" t="s">
        <v>6148</v>
      </c>
      <c r="V2149" s="190" t="s">
        <v>6148</v>
      </c>
      <c r="W2149" s="190" t="s">
        <v>6148</v>
      </c>
    </row>
    <row r="2150" spans="1:23" ht="17.25" customHeight="1" x14ac:dyDescent="0.2">
      <c r="A2150" s="190">
        <v>813246</v>
      </c>
      <c r="B2150" s="190" t="s">
        <v>2282</v>
      </c>
      <c r="H2150" s="190" t="s">
        <v>6169</v>
      </c>
      <c r="I2150" s="190" t="s">
        <v>58</v>
      </c>
      <c r="Q2150" s="190">
        <v>2000</v>
      </c>
      <c r="U2150" s="190" t="s">
        <v>6148</v>
      </c>
      <c r="V2150" s="190" t="s">
        <v>6148</v>
      </c>
      <c r="W2150" s="190" t="s">
        <v>6148</v>
      </c>
    </row>
    <row r="2151" spans="1:23" ht="17.25" customHeight="1" x14ac:dyDescent="0.2">
      <c r="A2151" s="190">
        <v>813328</v>
      </c>
      <c r="B2151" s="190" t="s">
        <v>2344</v>
      </c>
      <c r="E2151" s="190" t="s">
        <v>142</v>
      </c>
      <c r="H2151" s="190" t="s">
        <v>6169</v>
      </c>
      <c r="I2151" s="190" t="s">
        <v>58</v>
      </c>
      <c r="Q2151" s="190">
        <v>2000</v>
      </c>
      <c r="U2151" s="190" t="s">
        <v>6148</v>
      </c>
      <c r="V2151" s="190" t="s">
        <v>6148</v>
      </c>
      <c r="W2151" s="190" t="s">
        <v>6148</v>
      </c>
    </row>
    <row r="2152" spans="1:23" ht="17.25" customHeight="1" x14ac:dyDescent="0.2">
      <c r="A2152" s="190">
        <v>813460</v>
      </c>
      <c r="B2152" s="190" t="s">
        <v>2403</v>
      </c>
      <c r="E2152" s="190" t="s">
        <v>142</v>
      </c>
      <c r="H2152" s="190" t="s">
        <v>6169</v>
      </c>
      <c r="I2152" s="190" t="s">
        <v>58</v>
      </c>
      <c r="Q2152" s="190">
        <v>2000</v>
      </c>
      <c r="U2152" s="190" t="s">
        <v>6148</v>
      </c>
      <c r="V2152" s="190" t="s">
        <v>6148</v>
      </c>
      <c r="W2152" s="190" t="s">
        <v>6148</v>
      </c>
    </row>
    <row r="2153" spans="1:23" ht="17.25" customHeight="1" x14ac:dyDescent="0.2">
      <c r="A2153" s="190">
        <v>813661</v>
      </c>
      <c r="B2153" s="190" t="s">
        <v>2547</v>
      </c>
      <c r="C2153" s="190" t="s">
        <v>61</v>
      </c>
      <c r="D2153" s="190" t="s">
        <v>3807</v>
      </c>
      <c r="E2153" s="190" t="s">
        <v>143</v>
      </c>
      <c r="F2153" s="193">
        <v>26886</v>
      </c>
      <c r="H2153" s="190" t="s">
        <v>824</v>
      </c>
      <c r="I2153" s="190" t="s">
        <v>58</v>
      </c>
      <c r="Q2153" s="190">
        <v>2000</v>
      </c>
      <c r="V2153" s="190" t="s">
        <v>6148</v>
      </c>
      <c r="W2153" s="190" t="s">
        <v>6148</v>
      </c>
    </row>
    <row r="2154" spans="1:23" ht="17.25" customHeight="1" x14ac:dyDescent="0.2">
      <c r="A2154" s="190">
        <v>813928</v>
      </c>
      <c r="B2154" s="190" t="s">
        <v>2739</v>
      </c>
      <c r="C2154" s="190" t="s">
        <v>65</v>
      </c>
      <c r="D2154" s="190" t="s">
        <v>196</v>
      </c>
      <c r="E2154" s="190" t="s">
        <v>143</v>
      </c>
      <c r="F2154" s="193">
        <v>27038</v>
      </c>
      <c r="G2154" s="190" t="s">
        <v>3888</v>
      </c>
      <c r="H2154" s="190" t="s">
        <v>824</v>
      </c>
      <c r="I2154" s="190" t="s">
        <v>58</v>
      </c>
      <c r="Q2154" s="190">
        <v>2000</v>
      </c>
      <c r="V2154" s="190" t="s">
        <v>6148</v>
      </c>
      <c r="W2154" s="190" t="s">
        <v>6148</v>
      </c>
    </row>
    <row r="2155" spans="1:23" ht="17.25" customHeight="1" x14ac:dyDescent="0.2">
      <c r="A2155" s="190">
        <v>813964</v>
      </c>
      <c r="B2155" s="190" t="s">
        <v>1213</v>
      </c>
      <c r="C2155" s="190" t="s">
        <v>1112</v>
      </c>
      <c r="D2155" s="190" t="s">
        <v>3628</v>
      </c>
      <c r="E2155" s="190" t="s">
        <v>143</v>
      </c>
      <c r="F2155" s="193">
        <v>27157</v>
      </c>
      <c r="G2155" s="190" t="s">
        <v>244</v>
      </c>
      <c r="H2155" s="190" t="s">
        <v>824</v>
      </c>
      <c r="I2155" s="190" t="s">
        <v>58</v>
      </c>
      <c r="Q2155" s="190">
        <v>2000</v>
      </c>
      <c r="V2155" s="190" t="s">
        <v>6148</v>
      </c>
      <c r="W2155" s="190" t="s">
        <v>6148</v>
      </c>
    </row>
    <row r="2156" spans="1:23" ht="17.25" customHeight="1" x14ac:dyDescent="0.2">
      <c r="A2156" s="190">
        <v>813789</v>
      </c>
      <c r="B2156" s="190" t="s">
        <v>2635</v>
      </c>
      <c r="C2156" s="190" t="s">
        <v>753</v>
      </c>
      <c r="D2156" s="190" t="s">
        <v>760</v>
      </c>
      <c r="E2156" s="190" t="s">
        <v>143</v>
      </c>
      <c r="F2156" s="193">
        <v>27467</v>
      </c>
      <c r="G2156" s="190" t="s">
        <v>244</v>
      </c>
      <c r="H2156" s="190" t="s">
        <v>824</v>
      </c>
      <c r="I2156" s="190" t="s">
        <v>58</v>
      </c>
      <c r="Q2156" s="190">
        <v>2000</v>
      </c>
      <c r="V2156" s="190" t="s">
        <v>6148</v>
      </c>
      <c r="W2156" s="190" t="s">
        <v>6148</v>
      </c>
    </row>
    <row r="2157" spans="1:23" ht="17.25" customHeight="1" x14ac:dyDescent="0.2">
      <c r="A2157" s="190">
        <v>813725</v>
      </c>
      <c r="B2157" s="190" t="s">
        <v>2589</v>
      </c>
      <c r="C2157" s="190" t="s">
        <v>65</v>
      </c>
      <c r="D2157" s="190" t="s">
        <v>967</v>
      </c>
      <c r="E2157" s="190" t="s">
        <v>143</v>
      </c>
      <c r="F2157" s="193">
        <v>27983</v>
      </c>
      <c r="G2157" s="190" t="s">
        <v>3315</v>
      </c>
      <c r="H2157" s="190" t="s">
        <v>824</v>
      </c>
      <c r="I2157" s="190" t="s">
        <v>58</v>
      </c>
      <c r="Q2157" s="190">
        <v>2000</v>
      </c>
      <c r="V2157" s="190" t="s">
        <v>6148</v>
      </c>
      <c r="W2157" s="190" t="s">
        <v>6148</v>
      </c>
    </row>
    <row r="2158" spans="1:23" ht="17.25" customHeight="1" x14ac:dyDescent="0.2">
      <c r="A2158" s="190">
        <v>812097</v>
      </c>
      <c r="B2158" s="190" t="s">
        <v>1498</v>
      </c>
      <c r="C2158" s="190" t="s">
        <v>83</v>
      </c>
      <c r="D2158" s="190" t="s">
        <v>91</v>
      </c>
      <c r="E2158" s="190" t="s">
        <v>143</v>
      </c>
      <c r="F2158" s="193">
        <v>27987</v>
      </c>
      <c r="G2158" s="190" t="s">
        <v>244</v>
      </c>
      <c r="H2158" s="190" t="s">
        <v>824</v>
      </c>
      <c r="I2158" s="190" t="s">
        <v>58</v>
      </c>
      <c r="Q2158" s="190">
        <v>2000</v>
      </c>
      <c r="V2158" s="190" t="s">
        <v>6148</v>
      </c>
      <c r="W2158" s="190" t="s">
        <v>6148</v>
      </c>
    </row>
    <row r="2159" spans="1:23" ht="17.25" customHeight="1" x14ac:dyDescent="0.2">
      <c r="A2159" s="190">
        <v>812362</v>
      </c>
      <c r="B2159" s="190" t="s">
        <v>1678</v>
      </c>
      <c r="C2159" s="190" t="s">
        <v>3348</v>
      </c>
      <c r="D2159" s="190" t="s">
        <v>443</v>
      </c>
      <c r="E2159" s="190" t="s">
        <v>143</v>
      </c>
      <c r="F2159" s="193">
        <v>28068</v>
      </c>
      <c r="G2159" s="190" t="s">
        <v>3349</v>
      </c>
      <c r="H2159" s="190" t="s">
        <v>824</v>
      </c>
      <c r="I2159" s="190" t="s">
        <v>58</v>
      </c>
      <c r="Q2159" s="190">
        <v>2000</v>
      </c>
      <c r="V2159" s="190" t="s">
        <v>6148</v>
      </c>
      <c r="W2159" s="190" t="s">
        <v>6148</v>
      </c>
    </row>
    <row r="2160" spans="1:23" ht="17.25" customHeight="1" x14ac:dyDescent="0.2">
      <c r="A2160" s="190">
        <v>814156</v>
      </c>
      <c r="B2160" s="190" t="s">
        <v>2900</v>
      </c>
      <c r="C2160" s="190" t="s">
        <v>1337</v>
      </c>
      <c r="D2160" s="190" t="s">
        <v>326</v>
      </c>
      <c r="E2160" s="190" t="s">
        <v>143</v>
      </c>
      <c r="F2160" s="193">
        <v>28491</v>
      </c>
      <c r="G2160" s="190" t="s">
        <v>244</v>
      </c>
      <c r="H2160" s="190" t="s">
        <v>824</v>
      </c>
      <c r="I2160" s="190" t="s">
        <v>58</v>
      </c>
      <c r="Q2160" s="190">
        <v>2000</v>
      </c>
      <c r="V2160" s="190" t="s">
        <v>6148</v>
      </c>
      <c r="W2160" s="190" t="s">
        <v>6148</v>
      </c>
    </row>
    <row r="2161" spans="1:23" ht="17.25" customHeight="1" x14ac:dyDescent="0.2">
      <c r="A2161" s="190">
        <v>813735</v>
      </c>
      <c r="B2161" s="190" t="s">
        <v>2597</v>
      </c>
      <c r="C2161" s="190" t="s">
        <v>78</v>
      </c>
      <c r="D2161" s="190" t="s">
        <v>3824</v>
      </c>
      <c r="E2161" s="190" t="s">
        <v>143</v>
      </c>
      <c r="F2161" s="193">
        <v>28523</v>
      </c>
      <c r="G2161" s="190" t="s">
        <v>3825</v>
      </c>
      <c r="H2161" s="190" t="s">
        <v>824</v>
      </c>
      <c r="I2161" s="190" t="s">
        <v>58</v>
      </c>
      <c r="Q2161" s="190">
        <v>2000</v>
      </c>
      <c r="V2161" s="190" t="s">
        <v>6148</v>
      </c>
      <c r="W2161" s="190" t="s">
        <v>6148</v>
      </c>
    </row>
    <row r="2162" spans="1:23" ht="17.25" customHeight="1" x14ac:dyDescent="0.2">
      <c r="A2162" s="190">
        <v>812795</v>
      </c>
      <c r="B2162" s="190" t="s">
        <v>1970</v>
      </c>
      <c r="C2162" s="190" t="s">
        <v>548</v>
      </c>
      <c r="D2162" s="190" t="s">
        <v>380</v>
      </c>
      <c r="E2162" s="190" t="s">
        <v>143</v>
      </c>
      <c r="F2162" s="193">
        <v>28577</v>
      </c>
      <c r="G2162" s="190" t="s">
        <v>244</v>
      </c>
      <c r="H2162" s="190" t="s">
        <v>824</v>
      </c>
      <c r="I2162" s="190" t="s">
        <v>58</v>
      </c>
      <c r="Q2162" s="190">
        <v>2000</v>
      </c>
      <c r="V2162" s="190" t="s">
        <v>6148</v>
      </c>
      <c r="W2162" s="190" t="s">
        <v>6148</v>
      </c>
    </row>
    <row r="2163" spans="1:23" ht="17.25" customHeight="1" x14ac:dyDescent="0.2">
      <c r="A2163" s="190">
        <v>813438</v>
      </c>
      <c r="B2163" s="190" t="s">
        <v>2388</v>
      </c>
      <c r="C2163" s="190" t="s">
        <v>935</v>
      </c>
      <c r="D2163" s="190" t="s">
        <v>207</v>
      </c>
      <c r="E2163" s="190" t="s">
        <v>143</v>
      </c>
      <c r="F2163" s="193">
        <v>28862</v>
      </c>
      <c r="G2163" s="190" t="s">
        <v>1045</v>
      </c>
      <c r="H2163" s="190" t="s">
        <v>824</v>
      </c>
      <c r="I2163" s="190" t="s">
        <v>58</v>
      </c>
      <c r="Q2163" s="190">
        <v>2000</v>
      </c>
      <c r="V2163" s="190" t="s">
        <v>6148</v>
      </c>
      <c r="W2163" s="190" t="s">
        <v>6148</v>
      </c>
    </row>
    <row r="2164" spans="1:23" ht="17.25" customHeight="1" x14ac:dyDescent="0.2">
      <c r="A2164" s="190">
        <v>812042</v>
      </c>
      <c r="B2164" s="190" t="s">
        <v>1459</v>
      </c>
      <c r="C2164" s="190" t="s">
        <v>61</v>
      </c>
      <c r="D2164" s="190" t="s">
        <v>3225</v>
      </c>
      <c r="E2164" s="190" t="s">
        <v>143</v>
      </c>
      <c r="F2164" s="193">
        <v>29013</v>
      </c>
      <c r="G2164" s="190" t="s">
        <v>3226</v>
      </c>
      <c r="H2164" s="190" t="s">
        <v>824</v>
      </c>
      <c r="I2164" s="190" t="s">
        <v>58</v>
      </c>
      <c r="Q2164" s="190">
        <v>2000</v>
      </c>
      <c r="V2164" s="190" t="s">
        <v>6148</v>
      </c>
      <c r="W2164" s="190" t="s">
        <v>6148</v>
      </c>
    </row>
    <row r="2165" spans="1:23" ht="17.25" customHeight="1" x14ac:dyDescent="0.2">
      <c r="A2165" s="190">
        <v>813952</v>
      </c>
      <c r="B2165" s="190" t="s">
        <v>2756</v>
      </c>
      <c r="C2165" s="190" t="s">
        <v>73</v>
      </c>
      <c r="D2165" s="190" t="s">
        <v>159</v>
      </c>
      <c r="E2165" s="190" t="s">
        <v>143</v>
      </c>
      <c r="F2165" s="193">
        <v>29089</v>
      </c>
      <c r="G2165" s="190" t="s">
        <v>244</v>
      </c>
      <c r="H2165" s="190" t="s">
        <v>824</v>
      </c>
      <c r="I2165" s="190" t="s">
        <v>58</v>
      </c>
      <c r="Q2165" s="190">
        <v>2000</v>
      </c>
      <c r="V2165" s="190" t="s">
        <v>6148</v>
      </c>
      <c r="W2165" s="190" t="s">
        <v>6148</v>
      </c>
    </row>
    <row r="2166" spans="1:23" ht="17.25" customHeight="1" x14ac:dyDescent="0.2">
      <c r="A2166" s="190">
        <v>813811</v>
      </c>
      <c r="B2166" s="190" t="s">
        <v>2652</v>
      </c>
      <c r="C2166" s="190" t="s">
        <v>358</v>
      </c>
      <c r="D2166" s="190" t="s">
        <v>211</v>
      </c>
      <c r="E2166" s="190" t="s">
        <v>143</v>
      </c>
      <c r="F2166" s="193">
        <v>29221</v>
      </c>
      <c r="G2166" s="190" t="s">
        <v>252</v>
      </c>
      <c r="H2166" s="190" t="s">
        <v>824</v>
      </c>
      <c r="I2166" s="190" t="s">
        <v>58</v>
      </c>
      <c r="Q2166" s="190">
        <v>2000</v>
      </c>
      <c r="V2166" s="190" t="s">
        <v>6148</v>
      </c>
      <c r="W2166" s="190" t="s">
        <v>6148</v>
      </c>
    </row>
    <row r="2167" spans="1:23" ht="17.25" customHeight="1" x14ac:dyDescent="0.2">
      <c r="A2167" s="190">
        <v>813835</v>
      </c>
      <c r="B2167" s="190" t="s">
        <v>2668</v>
      </c>
      <c r="C2167" s="190" t="s">
        <v>3863</v>
      </c>
      <c r="D2167" s="190" t="s">
        <v>385</v>
      </c>
      <c r="E2167" s="190" t="s">
        <v>143</v>
      </c>
      <c r="F2167" s="193">
        <v>29232</v>
      </c>
      <c r="G2167" s="190" t="s">
        <v>254</v>
      </c>
      <c r="H2167" s="190" t="s">
        <v>824</v>
      </c>
      <c r="I2167" s="190" t="s">
        <v>58</v>
      </c>
      <c r="Q2167" s="190">
        <v>2000</v>
      </c>
      <c r="V2167" s="190" t="s">
        <v>6148</v>
      </c>
      <c r="W2167" s="190" t="s">
        <v>6148</v>
      </c>
    </row>
    <row r="2168" spans="1:23" ht="17.25" customHeight="1" x14ac:dyDescent="0.2">
      <c r="A2168" s="190">
        <v>813734</v>
      </c>
      <c r="B2168" s="190" t="s">
        <v>2596</v>
      </c>
      <c r="C2168" s="190" t="s">
        <v>559</v>
      </c>
      <c r="D2168" s="190" t="s">
        <v>391</v>
      </c>
      <c r="E2168" s="190" t="s">
        <v>143</v>
      </c>
      <c r="F2168" s="193">
        <v>29324</v>
      </c>
      <c r="G2168" s="190" t="s">
        <v>827</v>
      </c>
      <c r="H2168" s="190" t="s">
        <v>824</v>
      </c>
      <c r="I2168" s="190" t="s">
        <v>58</v>
      </c>
      <c r="Q2168" s="190">
        <v>2000</v>
      </c>
      <c r="V2168" s="190" t="s">
        <v>6148</v>
      </c>
      <c r="W2168" s="190" t="s">
        <v>6148</v>
      </c>
    </row>
    <row r="2169" spans="1:23" ht="17.25" customHeight="1" x14ac:dyDescent="0.2">
      <c r="A2169" s="190">
        <v>813771</v>
      </c>
      <c r="B2169" s="190" t="s">
        <v>2622</v>
      </c>
      <c r="C2169" s="190" t="s">
        <v>101</v>
      </c>
      <c r="D2169" s="190" t="s">
        <v>232</v>
      </c>
      <c r="E2169" s="190" t="s">
        <v>143</v>
      </c>
      <c r="F2169" s="193">
        <v>29382</v>
      </c>
      <c r="G2169" s="190" t="s">
        <v>858</v>
      </c>
      <c r="H2169" s="190" t="s">
        <v>824</v>
      </c>
      <c r="I2169" s="190" t="s">
        <v>58</v>
      </c>
      <c r="Q2169" s="190">
        <v>2000</v>
      </c>
      <c r="V2169" s="190" t="s">
        <v>6148</v>
      </c>
      <c r="W2169" s="190" t="s">
        <v>6148</v>
      </c>
    </row>
    <row r="2170" spans="1:23" ht="17.25" customHeight="1" x14ac:dyDescent="0.2">
      <c r="A2170" s="190">
        <v>813644</v>
      </c>
      <c r="B2170" s="190" t="s">
        <v>2535</v>
      </c>
      <c r="C2170" s="190" t="s">
        <v>74</v>
      </c>
      <c r="D2170" s="190" t="s">
        <v>3584</v>
      </c>
      <c r="E2170" s="190" t="s">
        <v>143</v>
      </c>
      <c r="F2170" s="193">
        <v>29445</v>
      </c>
      <c r="G2170" s="190" t="s">
        <v>254</v>
      </c>
      <c r="H2170" s="190" t="s">
        <v>824</v>
      </c>
      <c r="I2170" s="190" t="s">
        <v>58</v>
      </c>
      <c r="Q2170" s="190">
        <v>2000</v>
      </c>
      <c r="V2170" s="190" t="s">
        <v>6148</v>
      </c>
      <c r="W2170" s="190" t="s">
        <v>6148</v>
      </c>
    </row>
    <row r="2171" spans="1:23" ht="17.25" customHeight="1" x14ac:dyDescent="0.2">
      <c r="A2171" s="190">
        <v>813610</v>
      </c>
      <c r="B2171" s="190" t="s">
        <v>2509</v>
      </c>
      <c r="C2171" s="190" t="s">
        <v>573</v>
      </c>
      <c r="D2171" s="190" t="s">
        <v>455</v>
      </c>
      <c r="E2171" s="190" t="s">
        <v>143</v>
      </c>
      <c r="F2171" s="193">
        <v>29453</v>
      </c>
      <c r="G2171" s="190" t="s">
        <v>871</v>
      </c>
      <c r="H2171" s="190" t="s">
        <v>824</v>
      </c>
      <c r="I2171" s="190" t="s">
        <v>58</v>
      </c>
      <c r="Q2171" s="190">
        <v>2000</v>
      </c>
      <c r="V2171" s="190" t="s">
        <v>6148</v>
      </c>
      <c r="W2171" s="190" t="s">
        <v>6148</v>
      </c>
    </row>
    <row r="2172" spans="1:23" ht="17.25" customHeight="1" x14ac:dyDescent="0.2">
      <c r="A2172" s="190">
        <v>813704</v>
      </c>
      <c r="B2172" s="190" t="s">
        <v>2576</v>
      </c>
      <c r="C2172" s="190" t="s">
        <v>463</v>
      </c>
      <c r="D2172" s="190" t="s">
        <v>339</v>
      </c>
      <c r="E2172" s="190" t="s">
        <v>143</v>
      </c>
      <c r="F2172" s="193">
        <v>29516</v>
      </c>
      <c r="G2172" s="190" t="s">
        <v>244</v>
      </c>
      <c r="H2172" s="190" t="s">
        <v>824</v>
      </c>
      <c r="I2172" s="190" t="s">
        <v>58</v>
      </c>
      <c r="Q2172" s="190">
        <v>2000</v>
      </c>
      <c r="V2172" s="190" t="s">
        <v>6148</v>
      </c>
      <c r="W2172" s="190" t="s">
        <v>6148</v>
      </c>
    </row>
    <row r="2173" spans="1:23" ht="17.25" customHeight="1" x14ac:dyDescent="0.2">
      <c r="A2173" s="190">
        <v>813700</v>
      </c>
      <c r="B2173" s="190" t="s">
        <v>2572</v>
      </c>
      <c r="C2173" s="190" t="s">
        <v>310</v>
      </c>
      <c r="D2173" s="190" t="s">
        <v>3820</v>
      </c>
      <c r="E2173" s="190" t="s">
        <v>143</v>
      </c>
      <c r="F2173" s="193">
        <v>29588</v>
      </c>
      <c r="G2173" s="190" t="s">
        <v>885</v>
      </c>
      <c r="H2173" s="190" t="s">
        <v>824</v>
      </c>
      <c r="I2173" s="190" t="s">
        <v>58</v>
      </c>
      <c r="Q2173" s="190">
        <v>2000</v>
      </c>
      <c r="V2173" s="190" t="s">
        <v>6148</v>
      </c>
      <c r="W2173" s="190" t="s">
        <v>6148</v>
      </c>
    </row>
    <row r="2174" spans="1:23" ht="17.25" customHeight="1" x14ac:dyDescent="0.2">
      <c r="A2174" s="190">
        <v>814170</v>
      </c>
      <c r="B2174" s="190" t="s">
        <v>2907</v>
      </c>
      <c r="C2174" s="190" t="s">
        <v>63</v>
      </c>
      <c r="D2174" s="190" t="s">
        <v>878</v>
      </c>
      <c r="E2174" s="190" t="s">
        <v>143</v>
      </c>
      <c r="F2174" s="193">
        <v>29594</v>
      </c>
      <c r="G2174" s="190" t="s">
        <v>1057</v>
      </c>
      <c r="H2174" s="190" t="s">
        <v>824</v>
      </c>
      <c r="I2174" s="190" t="s">
        <v>58</v>
      </c>
      <c r="Q2174" s="190">
        <v>2000</v>
      </c>
      <c r="V2174" s="190" t="s">
        <v>6148</v>
      </c>
      <c r="W2174" s="190" t="s">
        <v>6148</v>
      </c>
    </row>
    <row r="2175" spans="1:23" ht="17.25" customHeight="1" x14ac:dyDescent="0.2">
      <c r="A2175" s="190">
        <v>813604</v>
      </c>
      <c r="B2175" s="190" t="s">
        <v>2504</v>
      </c>
      <c r="C2175" s="190" t="s">
        <v>310</v>
      </c>
      <c r="D2175" s="190" t="s">
        <v>331</v>
      </c>
      <c r="E2175" s="190" t="s">
        <v>143</v>
      </c>
      <c r="F2175" s="193">
        <v>29718</v>
      </c>
      <c r="H2175" s="190" t="s">
        <v>824</v>
      </c>
      <c r="I2175" s="190" t="s">
        <v>58</v>
      </c>
      <c r="Q2175" s="190">
        <v>2000</v>
      </c>
      <c r="V2175" s="190" t="s">
        <v>6148</v>
      </c>
      <c r="W2175" s="190" t="s">
        <v>6148</v>
      </c>
    </row>
    <row r="2176" spans="1:23" ht="17.25" customHeight="1" x14ac:dyDescent="0.2">
      <c r="A2176" s="190">
        <v>812321</v>
      </c>
      <c r="B2176" s="190" t="s">
        <v>1651</v>
      </c>
      <c r="C2176" s="190" t="s">
        <v>530</v>
      </c>
      <c r="D2176" s="190" t="s">
        <v>596</v>
      </c>
      <c r="E2176" s="190" t="s">
        <v>143</v>
      </c>
      <c r="F2176" s="193">
        <v>29829</v>
      </c>
      <c r="G2176" s="190" t="s">
        <v>244</v>
      </c>
      <c r="H2176" s="190" t="s">
        <v>824</v>
      </c>
      <c r="I2176" s="190" t="s">
        <v>58</v>
      </c>
      <c r="Q2176" s="190">
        <v>2000</v>
      </c>
      <c r="V2176" s="190" t="s">
        <v>6148</v>
      </c>
      <c r="W2176" s="190" t="s">
        <v>6148</v>
      </c>
    </row>
    <row r="2177" spans="1:23" ht="17.25" customHeight="1" x14ac:dyDescent="0.2">
      <c r="A2177" s="190">
        <v>814115</v>
      </c>
      <c r="B2177" s="190" t="s">
        <v>2875</v>
      </c>
      <c r="C2177" s="190" t="s">
        <v>387</v>
      </c>
      <c r="D2177" s="190" t="s">
        <v>188</v>
      </c>
      <c r="E2177" s="190" t="s">
        <v>143</v>
      </c>
      <c r="F2177" s="193">
        <v>30079</v>
      </c>
      <c r="G2177" s="190" t="s">
        <v>1258</v>
      </c>
      <c r="H2177" s="190" t="s">
        <v>824</v>
      </c>
      <c r="I2177" s="190" t="s">
        <v>58</v>
      </c>
      <c r="Q2177" s="190">
        <v>2000</v>
      </c>
      <c r="V2177" s="190" t="s">
        <v>6148</v>
      </c>
      <c r="W2177" s="190" t="s">
        <v>6148</v>
      </c>
    </row>
    <row r="2178" spans="1:23" ht="17.25" customHeight="1" x14ac:dyDescent="0.2">
      <c r="A2178" s="190">
        <v>814091</v>
      </c>
      <c r="B2178" s="190" t="s">
        <v>2858</v>
      </c>
      <c r="C2178" s="190" t="s">
        <v>422</v>
      </c>
      <c r="D2178" s="190" t="s">
        <v>3938</v>
      </c>
      <c r="E2178" s="190" t="s">
        <v>143</v>
      </c>
      <c r="F2178" s="193">
        <v>30157</v>
      </c>
      <c r="G2178" s="190" t="s">
        <v>3939</v>
      </c>
      <c r="H2178" s="190" t="s">
        <v>824</v>
      </c>
      <c r="I2178" s="190" t="s">
        <v>58</v>
      </c>
      <c r="Q2178" s="190">
        <v>2000</v>
      </c>
      <c r="V2178" s="190" t="s">
        <v>6148</v>
      </c>
      <c r="W2178" s="190" t="s">
        <v>6148</v>
      </c>
    </row>
    <row r="2179" spans="1:23" ht="17.25" customHeight="1" x14ac:dyDescent="0.2">
      <c r="A2179" s="190">
        <v>814117</v>
      </c>
      <c r="B2179" s="190" t="s">
        <v>2877</v>
      </c>
      <c r="C2179" s="190" t="s">
        <v>551</v>
      </c>
      <c r="D2179" s="190" t="s">
        <v>359</v>
      </c>
      <c r="E2179" s="190" t="s">
        <v>143</v>
      </c>
      <c r="F2179" s="193">
        <v>30180</v>
      </c>
      <c r="G2179" s="190" t="s">
        <v>3945</v>
      </c>
      <c r="H2179" s="190" t="s">
        <v>824</v>
      </c>
      <c r="I2179" s="190" t="s">
        <v>58</v>
      </c>
      <c r="Q2179" s="190">
        <v>2000</v>
      </c>
      <c r="V2179" s="190" t="s">
        <v>6148</v>
      </c>
      <c r="W2179" s="190" t="s">
        <v>6148</v>
      </c>
    </row>
    <row r="2180" spans="1:23" ht="17.25" customHeight="1" x14ac:dyDescent="0.2">
      <c r="A2180" s="190">
        <v>814152</v>
      </c>
      <c r="B2180" s="190" t="s">
        <v>2896</v>
      </c>
      <c r="C2180" s="190" t="s">
        <v>84</v>
      </c>
      <c r="D2180" s="190" t="s">
        <v>458</v>
      </c>
      <c r="E2180" s="190" t="s">
        <v>143</v>
      </c>
      <c r="F2180" s="193">
        <v>30288</v>
      </c>
      <c r="G2180" s="190" t="s">
        <v>827</v>
      </c>
      <c r="H2180" s="190" t="s">
        <v>824</v>
      </c>
      <c r="I2180" s="190" t="s">
        <v>58</v>
      </c>
      <c r="Q2180" s="190">
        <v>2000</v>
      </c>
      <c r="V2180" s="190" t="s">
        <v>6148</v>
      </c>
      <c r="W2180" s="190" t="s">
        <v>6148</v>
      </c>
    </row>
    <row r="2181" spans="1:23" ht="17.25" customHeight="1" x14ac:dyDescent="0.2">
      <c r="A2181" s="190">
        <v>812564</v>
      </c>
      <c r="B2181" s="190" t="s">
        <v>1800</v>
      </c>
      <c r="C2181" s="190" t="s">
        <v>1200</v>
      </c>
      <c r="D2181" s="190" t="s">
        <v>214</v>
      </c>
      <c r="E2181" s="190" t="s">
        <v>143</v>
      </c>
      <c r="F2181" s="193">
        <v>30682</v>
      </c>
      <c r="G2181" s="190" t="s">
        <v>1256</v>
      </c>
      <c r="H2181" s="190" t="s">
        <v>824</v>
      </c>
      <c r="I2181" s="190" t="s">
        <v>58</v>
      </c>
      <c r="Q2181" s="190">
        <v>2000</v>
      </c>
      <c r="V2181" s="190" t="s">
        <v>6148</v>
      </c>
      <c r="W2181" s="190" t="s">
        <v>6148</v>
      </c>
    </row>
    <row r="2182" spans="1:23" ht="17.25" customHeight="1" x14ac:dyDescent="0.2">
      <c r="A2182" s="190">
        <v>813715</v>
      </c>
      <c r="B2182" s="190" t="s">
        <v>2582</v>
      </c>
      <c r="C2182" s="190" t="s">
        <v>659</v>
      </c>
      <c r="D2182" s="190" t="s">
        <v>210</v>
      </c>
      <c r="E2182" s="190" t="s">
        <v>143</v>
      </c>
      <c r="F2182" s="193">
        <v>30945</v>
      </c>
      <c r="H2182" s="190" t="s">
        <v>824</v>
      </c>
      <c r="I2182" s="190" t="s">
        <v>58</v>
      </c>
      <c r="Q2182" s="190">
        <v>2000</v>
      </c>
      <c r="V2182" s="190" t="s">
        <v>6148</v>
      </c>
      <c r="W2182" s="190" t="s">
        <v>6148</v>
      </c>
    </row>
    <row r="2183" spans="1:23" ht="17.25" customHeight="1" x14ac:dyDescent="0.2">
      <c r="A2183" s="190">
        <v>813760</v>
      </c>
      <c r="B2183" s="190" t="s">
        <v>2614</v>
      </c>
      <c r="C2183" s="190" t="s">
        <v>125</v>
      </c>
      <c r="D2183" s="190" t="s">
        <v>325</v>
      </c>
      <c r="E2183" s="190" t="s">
        <v>143</v>
      </c>
      <c r="F2183" s="193">
        <v>30962</v>
      </c>
      <c r="G2183" s="190" t="s">
        <v>3837</v>
      </c>
      <c r="H2183" s="190" t="s">
        <v>824</v>
      </c>
      <c r="I2183" s="190" t="s">
        <v>58</v>
      </c>
      <c r="Q2183" s="190">
        <v>2000</v>
      </c>
      <c r="V2183" s="190" t="s">
        <v>6148</v>
      </c>
      <c r="W2183" s="190" t="s">
        <v>6148</v>
      </c>
    </row>
    <row r="2184" spans="1:23" ht="17.25" customHeight="1" x14ac:dyDescent="0.2">
      <c r="A2184" s="190">
        <v>813684</v>
      </c>
      <c r="B2184" s="190" t="s">
        <v>2560</v>
      </c>
      <c r="C2184" s="190" t="s">
        <v>79</v>
      </c>
      <c r="D2184" s="190" t="s">
        <v>91</v>
      </c>
      <c r="E2184" s="190" t="s">
        <v>143</v>
      </c>
      <c r="F2184" s="193">
        <v>31172</v>
      </c>
      <c r="H2184" s="190" t="s">
        <v>824</v>
      </c>
      <c r="I2184" s="190" t="s">
        <v>58</v>
      </c>
      <c r="Q2184" s="190">
        <v>2000</v>
      </c>
      <c r="V2184" s="190" t="s">
        <v>6148</v>
      </c>
      <c r="W2184" s="190" t="s">
        <v>6148</v>
      </c>
    </row>
    <row r="2185" spans="1:23" ht="17.25" customHeight="1" x14ac:dyDescent="0.2">
      <c r="A2185" s="190">
        <v>813565</v>
      </c>
      <c r="B2185" s="190" t="s">
        <v>2475</v>
      </c>
      <c r="C2185" s="190" t="s">
        <v>83</v>
      </c>
      <c r="D2185" s="190" t="s">
        <v>3769</v>
      </c>
      <c r="E2185" s="190" t="s">
        <v>143</v>
      </c>
      <c r="F2185" s="193">
        <v>31220</v>
      </c>
      <c r="G2185" s="190" t="s">
        <v>3770</v>
      </c>
      <c r="H2185" s="190" t="s">
        <v>824</v>
      </c>
      <c r="I2185" s="190" t="s">
        <v>58</v>
      </c>
      <c r="Q2185" s="190">
        <v>2000</v>
      </c>
      <c r="V2185" s="190" t="s">
        <v>6148</v>
      </c>
      <c r="W2185" s="190" t="s">
        <v>6148</v>
      </c>
    </row>
    <row r="2186" spans="1:23" ht="17.25" customHeight="1" x14ac:dyDescent="0.2">
      <c r="A2186" s="190">
        <v>812372</v>
      </c>
      <c r="B2186" s="190" t="s">
        <v>1208</v>
      </c>
      <c r="C2186" s="190" t="s">
        <v>564</v>
      </c>
      <c r="D2186" s="190" t="s">
        <v>232</v>
      </c>
      <c r="E2186" s="190" t="s">
        <v>143</v>
      </c>
      <c r="F2186" s="193">
        <v>31383</v>
      </c>
      <c r="G2186" s="190" t="s">
        <v>244</v>
      </c>
      <c r="H2186" s="190" t="s">
        <v>825</v>
      </c>
      <c r="I2186" s="190" t="s">
        <v>58</v>
      </c>
      <c r="Q2186" s="190">
        <v>2000</v>
      </c>
      <c r="V2186" s="190" t="s">
        <v>6148</v>
      </c>
      <c r="W2186" s="190" t="s">
        <v>6148</v>
      </c>
    </row>
    <row r="2187" spans="1:23" ht="17.25" customHeight="1" x14ac:dyDescent="0.2">
      <c r="A2187" s="190">
        <v>813907</v>
      </c>
      <c r="B2187" s="190" t="s">
        <v>2725</v>
      </c>
      <c r="C2187" s="190" t="s">
        <v>92</v>
      </c>
      <c r="D2187" s="190" t="s">
        <v>179</v>
      </c>
      <c r="E2187" s="190" t="s">
        <v>143</v>
      </c>
      <c r="F2187" s="193">
        <v>31531</v>
      </c>
      <c r="G2187" s="190" t="s">
        <v>829</v>
      </c>
      <c r="H2187" s="190" t="s">
        <v>824</v>
      </c>
      <c r="I2187" s="190" t="s">
        <v>58</v>
      </c>
      <c r="Q2187" s="190">
        <v>2000</v>
      </c>
      <c r="V2187" s="190" t="s">
        <v>6148</v>
      </c>
      <c r="W2187" s="190" t="s">
        <v>6148</v>
      </c>
    </row>
    <row r="2188" spans="1:23" ht="17.25" customHeight="1" x14ac:dyDescent="0.2">
      <c r="A2188" s="190">
        <v>812231</v>
      </c>
      <c r="B2188" s="190" t="s">
        <v>1592</v>
      </c>
      <c r="C2188" s="190" t="s">
        <v>63</v>
      </c>
      <c r="D2188" s="190" t="s">
        <v>443</v>
      </c>
      <c r="E2188" s="190" t="s">
        <v>143</v>
      </c>
      <c r="F2188" s="193">
        <v>31615</v>
      </c>
      <c r="G2188" s="190" t="s">
        <v>3300</v>
      </c>
      <c r="H2188" s="190" t="s">
        <v>824</v>
      </c>
      <c r="I2188" s="190" t="s">
        <v>58</v>
      </c>
      <c r="Q2188" s="190">
        <v>2000</v>
      </c>
      <c r="V2188" s="190" t="s">
        <v>6148</v>
      </c>
      <c r="W2188" s="190" t="s">
        <v>6148</v>
      </c>
    </row>
    <row r="2189" spans="1:23" ht="17.25" customHeight="1" x14ac:dyDescent="0.2">
      <c r="A2189" s="190">
        <v>813276</v>
      </c>
      <c r="B2189" s="190" t="s">
        <v>2305</v>
      </c>
      <c r="C2189" s="190" t="s">
        <v>1318</v>
      </c>
      <c r="D2189" s="190" t="s">
        <v>478</v>
      </c>
      <c r="E2189" s="190" t="s">
        <v>143</v>
      </c>
      <c r="F2189" s="193">
        <v>31778</v>
      </c>
      <c r="G2189" s="190" t="s">
        <v>254</v>
      </c>
      <c r="H2189" s="190" t="s">
        <v>824</v>
      </c>
      <c r="I2189" s="190" t="s">
        <v>58</v>
      </c>
      <c r="Q2189" s="190">
        <v>2000</v>
      </c>
      <c r="V2189" s="190" t="s">
        <v>6148</v>
      </c>
      <c r="W2189" s="190" t="s">
        <v>6148</v>
      </c>
    </row>
    <row r="2190" spans="1:23" ht="17.25" customHeight="1" x14ac:dyDescent="0.2">
      <c r="A2190" s="190">
        <v>814141</v>
      </c>
      <c r="B2190" s="190" t="s">
        <v>2892</v>
      </c>
      <c r="C2190" s="190" t="s">
        <v>83</v>
      </c>
      <c r="D2190" s="190" t="s">
        <v>190</v>
      </c>
      <c r="E2190" s="190" t="s">
        <v>143</v>
      </c>
      <c r="F2190" s="193">
        <v>31783</v>
      </c>
      <c r="G2190" s="190" t="s">
        <v>827</v>
      </c>
      <c r="H2190" s="190" t="s">
        <v>824</v>
      </c>
      <c r="I2190" s="190" t="s">
        <v>58</v>
      </c>
      <c r="Q2190" s="190">
        <v>2000</v>
      </c>
      <c r="V2190" s="190" t="s">
        <v>6148</v>
      </c>
      <c r="W2190" s="190" t="s">
        <v>6148</v>
      </c>
    </row>
    <row r="2191" spans="1:23" ht="17.25" customHeight="1" x14ac:dyDescent="0.2">
      <c r="A2191" s="190">
        <v>814086</v>
      </c>
      <c r="B2191" s="190" t="s">
        <v>2855</v>
      </c>
      <c r="C2191" s="190" t="s">
        <v>781</v>
      </c>
      <c r="D2191" s="190" t="s">
        <v>158</v>
      </c>
      <c r="E2191" s="190" t="s">
        <v>143</v>
      </c>
      <c r="F2191" s="193">
        <v>31804</v>
      </c>
      <c r="G2191" s="190" t="s">
        <v>244</v>
      </c>
      <c r="H2191" s="190" t="s">
        <v>824</v>
      </c>
      <c r="I2191" s="190" t="s">
        <v>58</v>
      </c>
      <c r="Q2191" s="190">
        <v>2000</v>
      </c>
      <c r="V2191" s="190" t="s">
        <v>6148</v>
      </c>
      <c r="W2191" s="190" t="s">
        <v>6148</v>
      </c>
    </row>
    <row r="2192" spans="1:23" ht="17.25" customHeight="1" x14ac:dyDescent="0.2">
      <c r="A2192" s="190">
        <v>813828</v>
      </c>
      <c r="B2192" s="190" t="s">
        <v>2661</v>
      </c>
      <c r="C2192" s="190" t="s">
        <v>63</v>
      </c>
      <c r="D2192" s="190" t="s">
        <v>1191</v>
      </c>
      <c r="E2192" s="190" t="s">
        <v>143</v>
      </c>
      <c r="F2192" s="193">
        <v>31834</v>
      </c>
      <c r="G2192" s="190" t="s">
        <v>827</v>
      </c>
      <c r="H2192" s="190" t="s">
        <v>824</v>
      </c>
      <c r="I2192" s="190" t="s">
        <v>58</v>
      </c>
      <c r="Q2192" s="190">
        <v>2000</v>
      </c>
      <c r="V2192" s="190" t="s">
        <v>6148</v>
      </c>
      <c r="W2192" s="190" t="s">
        <v>6148</v>
      </c>
    </row>
    <row r="2193" spans="1:23" ht="17.25" customHeight="1" x14ac:dyDescent="0.2">
      <c r="A2193" s="190">
        <v>813205</v>
      </c>
      <c r="B2193" s="190" t="s">
        <v>2256</v>
      </c>
      <c r="C2193" s="190" t="s">
        <v>90</v>
      </c>
      <c r="D2193" s="190" t="s">
        <v>477</v>
      </c>
      <c r="E2193" s="190" t="s">
        <v>143</v>
      </c>
      <c r="F2193" s="193">
        <v>32051</v>
      </c>
      <c r="G2193" s="190" t="s">
        <v>3647</v>
      </c>
      <c r="H2193" s="190" t="s">
        <v>824</v>
      </c>
      <c r="I2193" s="190" t="s">
        <v>58</v>
      </c>
      <c r="Q2193" s="190">
        <v>2000</v>
      </c>
      <c r="V2193" s="190" t="s">
        <v>6148</v>
      </c>
      <c r="W2193" s="190" t="s">
        <v>6148</v>
      </c>
    </row>
    <row r="2194" spans="1:23" ht="17.25" customHeight="1" x14ac:dyDescent="0.2">
      <c r="A2194" s="190">
        <v>814082</v>
      </c>
      <c r="B2194" s="190" t="s">
        <v>1351</v>
      </c>
      <c r="C2194" s="190" t="s">
        <v>500</v>
      </c>
      <c r="D2194" s="190" t="s">
        <v>3934</v>
      </c>
      <c r="E2194" s="190" t="s">
        <v>143</v>
      </c>
      <c r="F2194" s="193">
        <v>32073</v>
      </c>
      <c r="G2194" s="190" t="s">
        <v>246</v>
      </c>
      <c r="H2194" s="190" t="s">
        <v>825</v>
      </c>
      <c r="I2194" s="190" t="s">
        <v>58</v>
      </c>
      <c r="Q2194" s="190">
        <v>2000</v>
      </c>
      <c r="V2194" s="190" t="s">
        <v>6148</v>
      </c>
      <c r="W2194" s="190" t="s">
        <v>6148</v>
      </c>
    </row>
    <row r="2195" spans="1:23" ht="17.25" customHeight="1" x14ac:dyDescent="0.2">
      <c r="A2195" s="190">
        <v>813546</v>
      </c>
      <c r="B2195" s="190" t="s">
        <v>2461</v>
      </c>
      <c r="C2195" s="190" t="s">
        <v>411</v>
      </c>
      <c r="D2195" s="190" t="s">
        <v>161</v>
      </c>
      <c r="E2195" s="190" t="s">
        <v>143</v>
      </c>
      <c r="F2195" s="193">
        <v>32143</v>
      </c>
      <c r="G2195" s="190" t="s">
        <v>3219</v>
      </c>
      <c r="H2195" s="190" t="s">
        <v>824</v>
      </c>
      <c r="I2195" s="190" t="s">
        <v>58</v>
      </c>
      <c r="Q2195" s="190">
        <v>2000</v>
      </c>
      <c r="V2195" s="190" t="s">
        <v>6148</v>
      </c>
      <c r="W2195" s="190" t="s">
        <v>6148</v>
      </c>
    </row>
    <row r="2196" spans="1:23" ht="17.25" customHeight="1" x14ac:dyDescent="0.2">
      <c r="A2196" s="190">
        <v>813971</v>
      </c>
      <c r="B2196" s="190" t="s">
        <v>2769</v>
      </c>
      <c r="C2196" s="190" t="s">
        <v>1151</v>
      </c>
      <c r="D2196" s="190" t="s">
        <v>3260</v>
      </c>
      <c r="E2196" s="190" t="s">
        <v>143</v>
      </c>
      <c r="F2196" s="193">
        <v>32160</v>
      </c>
      <c r="G2196" s="190" t="s">
        <v>3901</v>
      </c>
      <c r="H2196" s="190" t="s">
        <v>824</v>
      </c>
      <c r="I2196" s="190" t="s">
        <v>58</v>
      </c>
      <c r="Q2196" s="190">
        <v>2000</v>
      </c>
      <c r="V2196" s="190" t="s">
        <v>6148</v>
      </c>
      <c r="W2196" s="190" t="s">
        <v>6148</v>
      </c>
    </row>
    <row r="2197" spans="1:23" ht="17.25" customHeight="1" x14ac:dyDescent="0.2">
      <c r="A2197" s="190">
        <v>813739</v>
      </c>
      <c r="B2197" s="190" t="s">
        <v>2601</v>
      </c>
      <c r="C2197" s="190" t="s">
        <v>3829</v>
      </c>
      <c r="D2197" s="190" t="s">
        <v>311</v>
      </c>
      <c r="E2197" s="190" t="s">
        <v>143</v>
      </c>
      <c r="F2197" s="193">
        <v>32253</v>
      </c>
      <c r="G2197" s="190" t="s">
        <v>3830</v>
      </c>
      <c r="H2197" s="190" t="s">
        <v>824</v>
      </c>
      <c r="I2197" s="190" t="s">
        <v>58</v>
      </c>
      <c r="Q2197" s="190">
        <v>2000</v>
      </c>
      <c r="V2197" s="190" t="s">
        <v>6148</v>
      </c>
      <c r="W2197" s="190" t="s">
        <v>6148</v>
      </c>
    </row>
    <row r="2198" spans="1:23" ht="17.25" customHeight="1" x14ac:dyDescent="0.2">
      <c r="A2198" s="190">
        <v>812434</v>
      </c>
      <c r="B2198" s="190" t="s">
        <v>1723</v>
      </c>
      <c r="C2198" s="190" t="s">
        <v>104</v>
      </c>
      <c r="D2198" s="190" t="s">
        <v>305</v>
      </c>
      <c r="E2198" s="190" t="s">
        <v>143</v>
      </c>
      <c r="F2198" s="193">
        <v>32332</v>
      </c>
      <c r="G2198" s="190" t="s">
        <v>244</v>
      </c>
      <c r="H2198" s="190" t="s">
        <v>824</v>
      </c>
      <c r="I2198" s="190" t="s">
        <v>58</v>
      </c>
      <c r="Q2198" s="190">
        <v>2000</v>
      </c>
      <c r="V2198" s="190" t="s">
        <v>6148</v>
      </c>
      <c r="W2198" s="190" t="s">
        <v>6148</v>
      </c>
    </row>
    <row r="2199" spans="1:23" ht="17.25" customHeight="1" x14ac:dyDescent="0.2">
      <c r="A2199" s="190">
        <v>812478</v>
      </c>
      <c r="B2199" s="190" t="s">
        <v>1751</v>
      </c>
      <c r="C2199" s="190" t="s">
        <v>351</v>
      </c>
      <c r="D2199" s="190" t="s">
        <v>665</v>
      </c>
      <c r="E2199" s="190" t="s">
        <v>143</v>
      </c>
      <c r="F2199" s="193">
        <v>32379</v>
      </c>
      <c r="G2199" s="190" t="s">
        <v>3387</v>
      </c>
      <c r="H2199" s="190" t="s">
        <v>824</v>
      </c>
      <c r="I2199" s="190" t="s">
        <v>58</v>
      </c>
      <c r="Q2199" s="190">
        <v>2000</v>
      </c>
      <c r="V2199" s="190" t="s">
        <v>6148</v>
      </c>
      <c r="W2199" s="190" t="s">
        <v>6148</v>
      </c>
    </row>
    <row r="2200" spans="1:23" ht="17.25" customHeight="1" x14ac:dyDescent="0.2">
      <c r="A2200" s="190">
        <v>813666</v>
      </c>
      <c r="B2200" s="190" t="s">
        <v>2551</v>
      </c>
      <c r="C2200" s="190" t="s">
        <v>590</v>
      </c>
      <c r="D2200" s="190" t="s">
        <v>3809</v>
      </c>
      <c r="E2200" s="190" t="s">
        <v>143</v>
      </c>
      <c r="F2200" s="193">
        <v>32417</v>
      </c>
      <c r="G2200" s="190" t="s">
        <v>253</v>
      </c>
      <c r="H2200" s="190" t="s">
        <v>824</v>
      </c>
      <c r="I2200" s="190" t="s">
        <v>58</v>
      </c>
      <c r="Q2200" s="190">
        <v>2000</v>
      </c>
      <c r="W2200" s="190" t="s">
        <v>6148</v>
      </c>
    </row>
    <row r="2201" spans="1:23" ht="17.25" customHeight="1" x14ac:dyDescent="0.2">
      <c r="A2201" s="190">
        <v>812908</v>
      </c>
      <c r="B2201" s="190" t="s">
        <v>2048</v>
      </c>
      <c r="C2201" s="190" t="s">
        <v>3302</v>
      </c>
      <c r="D2201" s="190" t="s">
        <v>3555</v>
      </c>
      <c r="E2201" s="190" t="s">
        <v>143</v>
      </c>
      <c r="F2201" s="193">
        <v>32417</v>
      </c>
      <c r="G2201" s="190" t="s">
        <v>923</v>
      </c>
      <c r="H2201" s="190" t="s">
        <v>824</v>
      </c>
      <c r="I2201" s="190" t="s">
        <v>58</v>
      </c>
      <c r="Q2201" s="190">
        <v>2000</v>
      </c>
      <c r="V2201" s="190" t="s">
        <v>6148</v>
      </c>
      <c r="W2201" s="190" t="s">
        <v>6148</v>
      </c>
    </row>
    <row r="2202" spans="1:23" ht="17.25" customHeight="1" x14ac:dyDescent="0.2">
      <c r="A2202" s="190">
        <v>813541</v>
      </c>
      <c r="B2202" s="190" t="s">
        <v>2459</v>
      </c>
      <c r="C2202" s="190" t="s">
        <v>98</v>
      </c>
      <c r="D2202" s="190" t="s">
        <v>1026</v>
      </c>
      <c r="E2202" s="190" t="s">
        <v>143</v>
      </c>
      <c r="F2202" s="193">
        <v>32439</v>
      </c>
      <c r="G2202" s="190" t="s">
        <v>3761</v>
      </c>
      <c r="H2202" s="190" t="s">
        <v>825</v>
      </c>
      <c r="I2202" s="190" t="s">
        <v>58</v>
      </c>
      <c r="Q2202" s="190">
        <v>2000</v>
      </c>
      <c r="V2202" s="190" t="s">
        <v>6148</v>
      </c>
      <c r="W2202" s="190" t="s">
        <v>6148</v>
      </c>
    </row>
    <row r="2203" spans="1:23" ht="17.25" customHeight="1" x14ac:dyDescent="0.2">
      <c r="A2203" s="190">
        <v>814176</v>
      </c>
      <c r="B2203" s="190" t="s">
        <v>2910</v>
      </c>
      <c r="C2203" s="190" t="s">
        <v>354</v>
      </c>
      <c r="D2203" s="190" t="s">
        <v>1161</v>
      </c>
      <c r="E2203" s="190" t="s">
        <v>143</v>
      </c>
      <c r="F2203" s="193">
        <v>32582</v>
      </c>
      <c r="G2203" s="190" t="s">
        <v>244</v>
      </c>
      <c r="H2203" s="190" t="s">
        <v>824</v>
      </c>
      <c r="I2203" s="190" t="s">
        <v>58</v>
      </c>
      <c r="Q2203" s="190">
        <v>2000</v>
      </c>
      <c r="V2203" s="190" t="s">
        <v>6148</v>
      </c>
      <c r="W2203" s="190" t="s">
        <v>6148</v>
      </c>
    </row>
    <row r="2204" spans="1:23" ht="17.25" customHeight="1" x14ac:dyDescent="0.2">
      <c r="A2204" s="190">
        <v>812687</v>
      </c>
      <c r="B2204" s="190" t="s">
        <v>1888</v>
      </c>
      <c r="C2204" s="190" t="s">
        <v>354</v>
      </c>
      <c r="D2204" s="190" t="s">
        <v>418</v>
      </c>
      <c r="E2204" s="190" t="s">
        <v>143</v>
      </c>
      <c r="F2204" s="193">
        <v>32663</v>
      </c>
      <c r="G2204" s="190" t="s">
        <v>3464</v>
      </c>
      <c r="H2204" s="190" t="s">
        <v>824</v>
      </c>
      <c r="I2204" s="190" t="s">
        <v>58</v>
      </c>
      <c r="Q2204" s="190">
        <v>2000</v>
      </c>
      <c r="V2204" s="190" t="s">
        <v>6148</v>
      </c>
      <c r="W2204" s="190" t="s">
        <v>6148</v>
      </c>
    </row>
    <row r="2205" spans="1:23" ht="17.25" customHeight="1" x14ac:dyDescent="0.2">
      <c r="A2205" s="190">
        <v>813861</v>
      </c>
      <c r="B2205" s="190" t="s">
        <v>2688</v>
      </c>
      <c r="C2205" s="190" t="s">
        <v>125</v>
      </c>
      <c r="D2205" s="190" t="s">
        <v>512</v>
      </c>
      <c r="E2205" s="190" t="s">
        <v>143</v>
      </c>
      <c r="F2205" s="193">
        <v>32695</v>
      </c>
      <c r="G2205" s="190" t="s">
        <v>246</v>
      </c>
      <c r="H2205" s="190" t="s">
        <v>824</v>
      </c>
      <c r="I2205" s="190" t="s">
        <v>58</v>
      </c>
      <c r="Q2205" s="190">
        <v>2000</v>
      </c>
      <c r="V2205" s="190" t="s">
        <v>6148</v>
      </c>
      <c r="W2205" s="190" t="s">
        <v>6148</v>
      </c>
    </row>
    <row r="2206" spans="1:23" ht="17.25" customHeight="1" x14ac:dyDescent="0.2">
      <c r="A2206" s="190">
        <v>813975</v>
      </c>
      <c r="B2206" s="190" t="s">
        <v>2772</v>
      </c>
      <c r="C2206" s="190" t="s">
        <v>61</v>
      </c>
      <c r="D2206" s="190" t="s">
        <v>309</v>
      </c>
      <c r="E2206" s="190" t="s">
        <v>143</v>
      </c>
      <c r="F2206" s="193">
        <v>32831</v>
      </c>
      <c r="G2206" s="190" t="s">
        <v>3570</v>
      </c>
      <c r="H2206" s="190" t="s">
        <v>825</v>
      </c>
      <c r="I2206" s="190" t="s">
        <v>58</v>
      </c>
      <c r="Q2206" s="190">
        <v>2000</v>
      </c>
      <c r="V2206" s="190" t="s">
        <v>6148</v>
      </c>
      <c r="W2206" s="190" t="s">
        <v>6148</v>
      </c>
    </row>
    <row r="2207" spans="1:23" ht="17.25" customHeight="1" x14ac:dyDescent="0.2">
      <c r="A2207" s="190">
        <v>813303</v>
      </c>
      <c r="B2207" s="190" t="s">
        <v>2325</v>
      </c>
      <c r="C2207" s="190" t="s">
        <v>3688</v>
      </c>
      <c r="D2207" s="190" t="s">
        <v>3689</v>
      </c>
      <c r="E2207" s="190" t="s">
        <v>143</v>
      </c>
      <c r="F2207" s="193">
        <v>33005</v>
      </c>
      <c r="G2207" s="190" t="s">
        <v>1025</v>
      </c>
      <c r="H2207" s="190" t="s">
        <v>824</v>
      </c>
      <c r="I2207" s="190" t="s">
        <v>58</v>
      </c>
      <c r="Q2207" s="190">
        <v>2000</v>
      </c>
      <c r="V2207" s="190" t="s">
        <v>6148</v>
      </c>
      <c r="W2207" s="190" t="s">
        <v>6148</v>
      </c>
    </row>
    <row r="2208" spans="1:23" ht="17.25" customHeight="1" x14ac:dyDescent="0.2">
      <c r="A2208" s="190">
        <v>812137</v>
      </c>
      <c r="B2208" s="190" t="s">
        <v>1527</v>
      </c>
      <c r="C2208" s="190" t="s">
        <v>364</v>
      </c>
      <c r="D2208" s="190" t="s">
        <v>216</v>
      </c>
      <c r="E2208" s="190" t="s">
        <v>143</v>
      </c>
      <c r="F2208" s="193">
        <v>33035</v>
      </c>
      <c r="G2208" s="190" t="s">
        <v>244</v>
      </c>
      <c r="H2208" s="190" t="s">
        <v>824</v>
      </c>
      <c r="I2208" s="190" t="s">
        <v>58</v>
      </c>
      <c r="Q2208" s="190">
        <v>2000</v>
      </c>
      <c r="V2208" s="190" t="s">
        <v>6148</v>
      </c>
      <c r="W2208" s="190" t="s">
        <v>6148</v>
      </c>
    </row>
    <row r="2209" spans="1:23" ht="17.25" customHeight="1" x14ac:dyDescent="0.2">
      <c r="A2209" s="190">
        <v>811286</v>
      </c>
      <c r="B2209" s="190" t="s">
        <v>5276</v>
      </c>
      <c r="C2209" s="190" t="s">
        <v>664</v>
      </c>
      <c r="D2209" s="190" t="s">
        <v>194</v>
      </c>
      <c r="E2209" s="190" t="s">
        <v>143</v>
      </c>
      <c r="F2209" s="193">
        <v>33126</v>
      </c>
      <c r="G2209" s="190" t="s">
        <v>1254</v>
      </c>
      <c r="H2209" s="190" t="s">
        <v>824</v>
      </c>
      <c r="I2209" s="190" t="s">
        <v>58</v>
      </c>
      <c r="Q2209" s="190">
        <v>2000</v>
      </c>
      <c r="V2209" s="190" t="s">
        <v>6148</v>
      </c>
      <c r="W2209" s="190" t="s">
        <v>6148</v>
      </c>
    </row>
    <row r="2210" spans="1:23" ht="17.25" customHeight="1" x14ac:dyDescent="0.2">
      <c r="A2210" s="190">
        <v>814154</v>
      </c>
      <c r="B2210" s="190" t="s">
        <v>2898</v>
      </c>
      <c r="C2210" s="190" t="s">
        <v>638</v>
      </c>
      <c r="D2210" s="190" t="s">
        <v>235</v>
      </c>
      <c r="E2210" s="190" t="s">
        <v>143</v>
      </c>
      <c r="F2210" s="193">
        <v>33239</v>
      </c>
      <c r="G2210" s="190" t="s">
        <v>245</v>
      </c>
      <c r="H2210" s="190" t="s">
        <v>824</v>
      </c>
      <c r="I2210" s="190" t="s">
        <v>58</v>
      </c>
      <c r="Q2210" s="190">
        <v>2000</v>
      </c>
      <c r="V2210" s="190" t="s">
        <v>6148</v>
      </c>
      <c r="W2210" s="190" t="s">
        <v>6148</v>
      </c>
    </row>
    <row r="2211" spans="1:23" ht="17.25" customHeight="1" x14ac:dyDescent="0.2">
      <c r="A2211" s="190">
        <v>812768</v>
      </c>
      <c r="B2211" s="190" t="s">
        <v>1951</v>
      </c>
      <c r="C2211" s="190" t="s">
        <v>721</v>
      </c>
      <c r="D2211" s="190" t="s">
        <v>1147</v>
      </c>
      <c r="E2211" s="190" t="s">
        <v>143</v>
      </c>
      <c r="F2211" s="193">
        <v>33243</v>
      </c>
      <c r="G2211" s="190" t="s">
        <v>244</v>
      </c>
      <c r="H2211" s="190" t="s">
        <v>824</v>
      </c>
      <c r="I2211" s="190" t="s">
        <v>58</v>
      </c>
      <c r="Q2211" s="190">
        <v>2000</v>
      </c>
      <c r="V2211" s="190" t="s">
        <v>6148</v>
      </c>
      <c r="W2211" s="190" t="s">
        <v>6148</v>
      </c>
    </row>
    <row r="2212" spans="1:23" ht="17.25" customHeight="1" x14ac:dyDescent="0.2">
      <c r="A2212" s="190">
        <v>813278</v>
      </c>
      <c r="B2212" s="190" t="s">
        <v>2306</v>
      </c>
      <c r="C2212" s="190" t="s">
        <v>64</v>
      </c>
      <c r="D2212" s="190" t="s">
        <v>3282</v>
      </c>
      <c r="E2212" s="190" t="s">
        <v>143</v>
      </c>
      <c r="F2212" s="193">
        <v>33375</v>
      </c>
      <c r="G2212" s="190" t="s">
        <v>3679</v>
      </c>
      <c r="H2212" s="190" t="s">
        <v>824</v>
      </c>
      <c r="I2212" s="190" t="s">
        <v>58</v>
      </c>
      <c r="Q2212" s="190">
        <v>2000</v>
      </c>
      <c r="V2212" s="190" t="s">
        <v>6148</v>
      </c>
      <c r="W2212" s="190" t="s">
        <v>6148</v>
      </c>
    </row>
    <row r="2213" spans="1:23" ht="17.25" customHeight="1" x14ac:dyDescent="0.2">
      <c r="A2213" s="190">
        <v>814150</v>
      </c>
      <c r="B2213" s="190" t="s">
        <v>2894</v>
      </c>
      <c r="C2213" s="190" t="s">
        <v>398</v>
      </c>
      <c r="D2213" s="190" t="s">
        <v>749</v>
      </c>
      <c r="E2213" s="190" t="s">
        <v>143</v>
      </c>
      <c r="F2213" s="193">
        <v>33463</v>
      </c>
      <c r="G2213" s="190" t="s">
        <v>1265</v>
      </c>
      <c r="H2213" s="190" t="s">
        <v>824</v>
      </c>
      <c r="I2213" s="190" t="s">
        <v>58</v>
      </c>
      <c r="Q2213" s="190">
        <v>2000</v>
      </c>
      <c r="V2213" s="190" t="s">
        <v>6148</v>
      </c>
      <c r="W2213" s="190" t="s">
        <v>6148</v>
      </c>
    </row>
    <row r="2214" spans="1:23" ht="17.25" customHeight="1" x14ac:dyDescent="0.2">
      <c r="A2214" s="190">
        <v>813649</v>
      </c>
      <c r="B2214" s="190" t="s">
        <v>2538</v>
      </c>
      <c r="C2214" s="190" t="s">
        <v>106</v>
      </c>
      <c r="D2214" s="190" t="s">
        <v>190</v>
      </c>
      <c r="E2214" s="190" t="s">
        <v>143</v>
      </c>
      <c r="F2214" s="193">
        <v>33705</v>
      </c>
      <c r="G2214" s="190" t="s">
        <v>246</v>
      </c>
      <c r="H2214" s="190" t="s">
        <v>824</v>
      </c>
      <c r="I2214" s="190" t="s">
        <v>58</v>
      </c>
      <c r="Q2214" s="190">
        <v>2000</v>
      </c>
      <c r="V2214" s="190" t="s">
        <v>6148</v>
      </c>
      <c r="W2214" s="190" t="s">
        <v>6148</v>
      </c>
    </row>
    <row r="2215" spans="1:23" ht="17.25" customHeight="1" x14ac:dyDescent="0.2">
      <c r="A2215" s="190">
        <v>813299</v>
      </c>
      <c r="B2215" s="190" t="s">
        <v>2321</v>
      </c>
      <c r="C2215" s="190" t="s">
        <v>674</v>
      </c>
      <c r="D2215" s="190" t="s">
        <v>487</v>
      </c>
      <c r="E2215" s="190" t="s">
        <v>143</v>
      </c>
      <c r="F2215" s="193">
        <v>33748</v>
      </c>
      <c r="G2215" s="190" t="s">
        <v>3570</v>
      </c>
      <c r="H2215" s="190" t="s">
        <v>824</v>
      </c>
      <c r="I2215" s="190" t="s">
        <v>58</v>
      </c>
      <c r="Q2215" s="190">
        <v>2000</v>
      </c>
      <c r="V2215" s="190" t="s">
        <v>6148</v>
      </c>
      <c r="W2215" s="190" t="s">
        <v>6148</v>
      </c>
    </row>
    <row r="2216" spans="1:23" ht="17.25" customHeight="1" x14ac:dyDescent="0.2">
      <c r="A2216" s="190">
        <v>812839</v>
      </c>
      <c r="B2216" s="190" t="s">
        <v>1999</v>
      </c>
      <c r="C2216" s="190" t="s">
        <v>88</v>
      </c>
      <c r="D2216" s="190" t="s">
        <v>788</v>
      </c>
      <c r="E2216" s="190" t="s">
        <v>143</v>
      </c>
      <c r="F2216" s="193">
        <v>33771</v>
      </c>
      <c r="G2216" s="190" t="s">
        <v>244</v>
      </c>
      <c r="H2216" s="190" t="s">
        <v>824</v>
      </c>
      <c r="I2216" s="190" t="s">
        <v>58</v>
      </c>
      <c r="Q2216" s="190">
        <v>2000</v>
      </c>
      <c r="V2216" s="190" t="s">
        <v>6148</v>
      </c>
      <c r="W2216" s="190" t="s">
        <v>6148</v>
      </c>
    </row>
    <row r="2217" spans="1:23" ht="17.25" customHeight="1" x14ac:dyDescent="0.2">
      <c r="A2217" s="190">
        <v>813211</v>
      </c>
      <c r="B2217" s="190" t="s">
        <v>2260</v>
      </c>
      <c r="C2217" s="190" t="s">
        <v>310</v>
      </c>
      <c r="D2217" s="190" t="s">
        <v>627</v>
      </c>
      <c r="E2217" s="190" t="s">
        <v>143</v>
      </c>
      <c r="F2217" s="193">
        <v>33911</v>
      </c>
      <c r="G2217" s="190" t="s">
        <v>3652</v>
      </c>
      <c r="H2217" s="190" t="s">
        <v>824</v>
      </c>
      <c r="I2217" s="190" t="s">
        <v>58</v>
      </c>
      <c r="Q2217" s="190">
        <v>2000</v>
      </c>
      <c r="V2217" s="190" t="s">
        <v>6148</v>
      </c>
      <c r="W2217" s="190" t="s">
        <v>6148</v>
      </c>
    </row>
    <row r="2218" spans="1:23" ht="17.25" customHeight="1" x14ac:dyDescent="0.2">
      <c r="A2218" s="190">
        <v>813696</v>
      </c>
      <c r="B2218" s="190" t="s">
        <v>2569</v>
      </c>
      <c r="C2218" s="190" t="s">
        <v>459</v>
      </c>
      <c r="D2218" s="190" t="s">
        <v>228</v>
      </c>
      <c r="E2218" s="190" t="s">
        <v>143</v>
      </c>
      <c r="F2218" s="193">
        <v>33970</v>
      </c>
      <c r="G2218" s="190" t="s">
        <v>827</v>
      </c>
      <c r="H2218" s="190" t="s">
        <v>824</v>
      </c>
      <c r="I2218" s="190" t="s">
        <v>58</v>
      </c>
      <c r="Q2218" s="190">
        <v>2000</v>
      </c>
      <c r="V2218" s="190" t="s">
        <v>6148</v>
      </c>
      <c r="W2218" s="190" t="s">
        <v>6148</v>
      </c>
    </row>
    <row r="2219" spans="1:23" ht="17.25" customHeight="1" x14ac:dyDescent="0.2">
      <c r="A2219" s="190">
        <v>812612</v>
      </c>
      <c r="B2219" s="190" t="s">
        <v>1834</v>
      </c>
      <c r="C2219" s="190" t="s">
        <v>624</v>
      </c>
      <c r="D2219" s="190" t="s">
        <v>273</v>
      </c>
      <c r="E2219" s="190" t="s">
        <v>143</v>
      </c>
      <c r="F2219" s="193">
        <v>33970</v>
      </c>
      <c r="G2219" s="190" t="s">
        <v>3432</v>
      </c>
      <c r="H2219" s="190" t="s">
        <v>824</v>
      </c>
      <c r="I2219" s="190" t="s">
        <v>58</v>
      </c>
      <c r="Q2219" s="190">
        <v>2000</v>
      </c>
      <c r="V2219" s="190" t="s">
        <v>6148</v>
      </c>
      <c r="W2219" s="190" t="s">
        <v>6148</v>
      </c>
    </row>
    <row r="2220" spans="1:23" ht="17.25" customHeight="1" x14ac:dyDescent="0.2">
      <c r="A2220" s="190">
        <v>812419</v>
      </c>
      <c r="B2220" s="190" t="s">
        <v>1711</v>
      </c>
      <c r="C2220" s="190" t="s">
        <v>912</v>
      </c>
      <c r="D2220" s="190" t="s">
        <v>915</v>
      </c>
      <c r="E2220" s="190" t="s">
        <v>143</v>
      </c>
      <c r="F2220" s="193">
        <v>33970</v>
      </c>
      <c r="G2220" s="190" t="s">
        <v>3367</v>
      </c>
      <c r="H2220" s="190" t="s">
        <v>824</v>
      </c>
      <c r="I2220" s="190" t="s">
        <v>58</v>
      </c>
      <c r="Q2220" s="190">
        <v>2000</v>
      </c>
      <c r="V2220" s="190" t="s">
        <v>6148</v>
      </c>
      <c r="W2220" s="190" t="s">
        <v>6148</v>
      </c>
    </row>
    <row r="2221" spans="1:23" ht="17.25" customHeight="1" x14ac:dyDescent="0.2">
      <c r="A2221" s="190">
        <v>813676</v>
      </c>
      <c r="B2221" s="190" t="s">
        <v>2554</v>
      </c>
      <c r="C2221" s="190" t="s">
        <v>675</v>
      </c>
      <c r="D2221" s="190" t="s">
        <v>603</v>
      </c>
      <c r="E2221" s="190" t="s">
        <v>143</v>
      </c>
      <c r="F2221" s="193">
        <v>33990</v>
      </c>
      <c r="H2221" s="190" t="s">
        <v>824</v>
      </c>
      <c r="I2221" s="190" t="s">
        <v>58</v>
      </c>
      <c r="Q2221" s="190">
        <v>2000</v>
      </c>
      <c r="V2221" s="190" t="s">
        <v>6148</v>
      </c>
      <c r="W2221" s="190" t="s">
        <v>6148</v>
      </c>
    </row>
    <row r="2222" spans="1:23" ht="17.25" customHeight="1" x14ac:dyDescent="0.2">
      <c r="A2222" s="190">
        <v>812283</v>
      </c>
      <c r="B2222" s="190" t="s">
        <v>1622</v>
      </c>
      <c r="C2222" s="190" t="s">
        <v>57</v>
      </c>
      <c r="D2222" s="190" t="s">
        <v>185</v>
      </c>
      <c r="E2222" s="190" t="s">
        <v>143</v>
      </c>
      <c r="F2222" s="193">
        <v>34042</v>
      </c>
      <c r="G2222" s="190" t="s">
        <v>1074</v>
      </c>
      <c r="H2222" s="190" t="s">
        <v>824</v>
      </c>
      <c r="I2222" s="190" t="s">
        <v>58</v>
      </c>
      <c r="Q2222" s="190">
        <v>2000</v>
      </c>
      <c r="V2222" s="190" t="s">
        <v>6148</v>
      </c>
      <c r="W2222" s="190" t="s">
        <v>6148</v>
      </c>
    </row>
    <row r="2223" spans="1:23" ht="17.25" customHeight="1" x14ac:dyDescent="0.2">
      <c r="A2223" s="190">
        <v>812194</v>
      </c>
      <c r="B2223" s="190" t="s">
        <v>1568</v>
      </c>
      <c r="C2223" s="190" t="s">
        <v>83</v>
      </c>
      <c r="D2223" s="190" t="s">
        <v>177</v>
      </c>
      <c r="E2223" s="190" t="s">
        <v>143</v>
      </c>
      <c r="F2223" s="193">
        <v>34099</v>
      </c>
      <c r="G2223" s="190" t="s">
        <v>1020</v>
      </c>
      <c r="H2223" s="190" t="s">
        <v>824</v>
      </c>
      <c r="I2223" s="190" t="s">
        <v>58</v>
      </c>
      <c r="Q2223" s="190">
        <v>2000</v>
      </c>
      <c r="V2223" s="190" t="s">
        <v>6148</v>
      </c>
      <c r="W2223" s="190" t="s">
        <v>6148</v>
      </c>
    </row>
    <row r="2224" spans="1:23" ht="17.25" customHeight="1" x14ac:dyDescent="0.2">
      <c r="A2224" s="190">
        <v>813796</v>
      </c>
      <c r="B2224" s="190" t="s">
        <v>2640</v>
      </c>
      <c r="C2224" s="190" t="s">
        <v>70</v>
      </c>
      <c r="D2224" s="190" t="s">
        <v>161</v>
      </c>
      <c r="E2224" s="190" t="s">
        <v>143</v>
      </c>
      <c r="F2224" s="193">
        <v>34259</v>
      </c>
      <c r="G2224" s="190" t="s">
        <v>244</v>
      </c>
      <c r="H2224" s="190" t="s">
        <v>824</v>
      </c>
      <c r="I2224" s="190" t="s">
        <v>58</v>
      </c>
      <c r="Q2224" s="190">
        <v>2000</v>
      </c>
      <c r="V2224" s="190" t="s">
        <v>6148</v>
      </c>
      <c r="W2224" s="190" t="s">
        <v>6148</v>
      </c>
    </row>
    <row r="2225" spans="1:23" ht="17.25" customHeight="1" x14ac:dyDescent="0.2">
      <c r="A2225" s="190">
        <v>812891</v>
      </c>
      <c r="B2225" s="190" t="s">
        <v>2035</v>
      </c>
      <c r="C2225" s="190" t="s">
        <v>1290</v>
      </c>
      <c r="D2225" s="190" t="s">
        <v>163</v>
      </c>
      <c r="E2225" s="190" t="s">
        <v>143</v>
      </c>
      <c r="F2225" s="193">
        <v>34336</v>
      </c>
      <c r="G2225" s="190" t="s">
        <v>3551</v>
      </c>
      <c r="H2225" s="190" t="s">
        <v>824</v>
      </c>
      <c r="I2225" s="190" t="s">
        <v>58</v>
      </c>
      <c r="Q2225" s="190">
        <v>2000</v>
      </c>
      <c r="V2225" s="190" t="s">
        <v>6148</v>
      </c>
      <c r="W2225" s="190" t="s">
        <v>6148</v>
      </c>
    </row>
    <row r="2226" spans="1:23" ht="17.25" customHeight="1" x14ac:dyDescent="0.2">
      <c r="A2226" s="190">
        <v>812553</v>
      </c>
      <c r="B2226" s="190" t="s">
        <v>1794</v>
      </c>
      <c r="C2226" s="190" t="s">
        <v>63</v>
      </c>
      <c r="D2226" s="190" t="s">
        <v>171</v>
      </c>
      <c r="E2226" s="190" t="s">
        <v>143</v>
      </c>
      <c r="F2226" s="193">
        <v>34342</v>
      </c>
      <c r="G2226" s="190" t="s">
        <v>930</v>
      </c>
      <c r="H2226" s="190" t="s">
        <v>824</v>
      </c>
      <c r="I2226" s="190" t="s">
        <v>58</v>
      </c>
      <c r="Q2226" s="190">
        <v>2000</v>
      </c>
      <c r="V2226" s="190" t="s">
        <v>6148</v>
      </c>
      <c r="W2226" s="190" t="s">
        <v>6148</v>
      </c>
    </row>
    <row r="2227" spans="1:23" ht="17.25" customHeight="1" x14ac:dyDescent="0.2">
      <c r="A2227" s="190">
        <v>812825</v>
      </c>
      <c r="B2227" s="190" t="s">
        <v>1989</v>
      </c>
      <c r="C2227" s="190" t="s">
        <v>3519</v>
      </c>
      <c r="D2227" s="190" t="s">
        <v>1082</v>
      </c>
      <c r="E2227" s="190" t="s">
        <v>143</v>
      </c>
      <c r="F2227" s="193">
        <v>34349</v>
      </c>
      <c r="G2227" s="190" t="s">
        <v>3520</v>
      </c>
      <c r="H2227" s="190" t="s">
        <v>824</v>
      </c>
      <c r="I2227" s="190" t="s">
        <v>58</v>
      </c>
      <c r="Q2227" s="190">
        <v>2000</v>
      </c>
      <c r="V2227" s="190" t="s">
        <v>6148</v>
      </c>
      <c r="W2227" s="190" t="s">
        <v>6148</v>
      </c>
    </row>
    <row r="2228" spans="1:23" ht="17.25" customHeight="1" x14ac:dyDescent="0.2">
      <c r="A2228" s="190">
        <v>813763</v>
      </c>
      <c r="B2228" s="190" t="s">
        <v>2617</v>
      </c>
      <c r="C2228" s="190" t="s">
        <v>387</v>
      </c>
      <c r="D2228" s="190" t="s">
        <v>940</v>
      </c>
      <c r="E2228" s="190" t="s">
        <v>143</v>
      </c>
      <c r="F2228" s="193">
        <v>34353</v>
      </c>
      <c r="H2228" s="190" t="s">
        <v>824</v>
      </c>
      <c r="I2228" s="190" t="s">
        <v>58</v>
      </c>
      <c r="Q2228" s="190">
        <v>2000</v>
      </c>
      <c r="V2228" s="190" t="s">
        <v>6148</v>
      </c>
      <c r="W2228" s="190" t="s">
        <v>6148</v>
      </c>
    </row>
    <row r="2229" spans="1:23" ht="17.25" customHeight="1" x14ac:dyDescent="0.2">
      <c r="A2229" s="190">
        <v>813239</v>
      </c>
      <c r="B2229" s="190" t="s">
        <v>2278</v>
      </c>
      <c r="C2229" s="190" t="s">
        <v>92</v>
      </c>
      <c r="D2229" s="190" t="s">
        <v>477</v>
      </c>
      <c r="E2229" s="190" t="s">
        <v>143</v>
      </c>
      <c r="F2229" s="193">
        <v>34354</v>
      </c>
      <c r="G2229" s="190" t="s">
        <v>1253</v>
      </c>
      <c r="H2229" s="190" t="s">
        <v>824</v>
      </c>
      <c r="I2229" s="190" t="s">
        <v>58</v>
      </c>
      <c r="Q2229" s="190">
        <v>2000</v>
      </c>
      <c r="V2229" s="190" t="s">
        <v>6148</v>
      </c>
      <c r="W2229" s="190" t="s">
        <v>6148</v>
      </c>
    </row>
    <row r="2230" spans="1:23" ht="17.25" customHeight="1" x14ac:dyDescent="0.2">
      <c r="A2230" s="190">
        <v>814181</v>
      </c>
      <c r="B2230" s="190" t="s">
        <v>2914</v>
      </c>
      <c r="C2230" s="190" t="s">
        <v>79</v>
      </c>
      <c r="D2230" s="190" t="s">
        <v>3961</v>
      </c>
      <c r="E2230" s="190" t="s">
        <v>143</v>
      </c>
      <c r="F2230" s="193">
        <v>34434</v>
      </c>
      <c r="G2230" s="190" t="s">
        <v>1066</v>
      </c>
      <c r="H2230" s="190" t="s">
        <v>824</v>
      </c>
      <c r="I2230" s="190" t="s">
        <v>58</v>
      </c>
      <c r="Q2230" s="190">
        <v>2000</v>
      </c>
      <c r="V2230" s="190" t="s">
        <v>6148</v>
      </c>
      <c r="W2230" s="190" t="s">
        <v>6148</v>
      </c>
    </row>
    <row r="2231" spans="1:23" ht="17.25" customHeight="1" x14ac:dyDescent="0.2">
      <c r="A2231" s="190">
        <v>813645</v>
      </c>
      <c r="B2231" s="190" t="s">
        <v>2536</v>
      </c>
      <c r="C2231" s="190" t="s">
        <v>103</v>
      </c>
      <c r="D2231" s="190" t="s">
        <v>168</v>
      </c>
      <c r="E2231" s="190" t="s">
        <v>143</v>
      </c>
      <c r="F2231" s="193">
        <v>34455</v>
      </c>
      <c r="G2231" s="190" t="s">
        <v>827</v>
      </c>
      <c r="H2231" s="190" t="s">
        <v>824</v>
      </c>
      <c r="I2231" s="190" t="s">
        <v>58</v>
      </c>
      <c r="Q2231" s="190">
        <v>2000</v>
      </c>
      <c r="V2231" s="190" t="s">
        <v>6148</v>
      </c>
      <c r="W2231" s="190" t="s">
        <v>6148</v>
      </c>
    </row>
    <row r="2232" spans="1:23" ht="17.25" customHeight="1" x14ac:dyDescent="0.2">
      <c r="A2232" s="190">
        <v>813812</v>
      </c>
      <c r="B2232" s="190" t="s">
        <v>2653</v>
      </c>
      <c r="C2232" s="190" t="s">
        <v>337</v>
      </c>
      <c r="D2232" s="190" t="s">
        <v>307</v>
      </c>
      <c r="E2232" s="190" t="s">
        <v>143</v>
      </c>
      <c r="F2232" s="193">
        <v>34504</v>
      </c>
      <c r="G2232" s="190" t="s">
        <v>246</v>
      </c>
      <c r="H2232" s="190" t="s">
        <v>825</v>
      </c>
      <c r="I2232" s="190" t="s">
        <v>58</v>
      </c>
      <c r="Q2232" s="190">
        <v>2000</v>
      </c>
      <c r="V2232" s="190" t="s">
        <v>6148</v>
      </c>
      <c r="W2232" s="190" t="s">
        <v>6148</v>
      </c>
    </row>
    <row r="2233" spans="1:23" ht="17.25" customHeight="1" x14ac:dyDescent="0.2">
      <c r="A2233" s="190">
        <v>812360</v>
      </c>
      <c r="B2233" s="190" t="s">
        <v>1677</v>
      </c>
      <c r="C2233" s="190" t="s">
        <v>63</v>
      </c>
      <c r="D2233" s="190" t="s">
        <v>159</v>
      </c>
      <c r="E2233" s="190" t="s">
        <v>143</v>
      </c>
      <c r="F2233" s="193">
        <v>34515</v>
      </c>
      <c r="G2233" s="190" t="s">
        <v>921</v>
      </c>
      <c r="H2233" s="190" t="s">
        <v>824</v>
      </c>
      <c r="I2233" s="190" t="s">
        <v>58</v>
      </c>
      <c r="Q2233" s="190">
        <v>2000</v>
      </c>
      <c r="V2233" s="190" t="s">
        <v>6148</v>
      </c>
      <c r="W2233" s="190" t="s">
        <v>6148</v>
      </c>
    </row>
    <row r="2234" spans="1:23" ht="17.25" customHeight="1" x14ac:dyDescent="0.2">
      <c r="A2234" s="190">
        <v>812420</v>
      </c>
      <c r="B2234" s="190" t="s">
        <v>1712</v>
      </c>
      <c r="C2234" s="190" t="s">
        <v>100</v>
      </c>
      <c r="D2234" s="190" t="s">
        <v>187</v>
      </c>
      <c r="E2234" s="190" t="s">
        <v>143</v>
      </c>
      <c r="F2234" s="193">
        <v>34549</v>
      </c>
      <c r="G2234" s="190" t="s">
        <v>3217</v>
      </c>
      <c r="H2234" s="190" t="s">
        <v>824</v>
      </c>
      <c r="I2234" s="190" t="s">
        <v>58</v>
      </c>
      <c r="Q2234" s="190">
        <v>2000</v>
      </c>
      <c r="V2234" s="190" t="s">
        <v>6148</v>
      </c>
      <c r="W2234" s="190" t="s">
        <v>6148</v>
      </c>
    </row>
    <row r="2235" spans="1:23" ht="17.25" customHeight="1" x14ac:dyDescent="0.2">
      <c r="A2235" s="190">
        <v>813571</v>
      </c>
      <c r="B2235" s="190" t="s">
        <v>2480</v>
      </c>
      <c r="C2235" s="190" t="s">
        <v>3302</v>
      </c>
      <c r="D2235" s="190" t="s">
        <v>622</v>
      </c>
      <c r="E2235" s="190" t="s">
        <v>143</v>
      </c>
      <c r="F2235" s="193">
        <v>34582</v>
      </c>
      <c r="G2235" s="190" t="s">
        <v>3771</v>
      </c>
      <c r="H2235" s="190" t="s">
        <v>824</v>
      </c>
      <c r="I2235" s="190" t="s">
        <v>58</v>
      </c>
      <c r="Q2235" s="190">
        <v>2000</v>
      </c>
      <c r="V2235" s="190" t="s">
        <v>6148</v>
      </c>
      <c r="W2235" s="190" t="s">
        <v>6148</v>
      </c>
    </row>
    <row r="2236" spans="1:23" ht="17.25" customHeight="1" x14ac:dyDescent="0.2">
      <c r="A2236" s="190">
        <v>813578</v>
      </c>
      <c r="B2236" s="190" t="s">
        <v>2486</v>
      </c>
      <c r="C2236" s="190" t="s">
        <v>450</v>
      </c>
      <c r="D2236" s="190" t="s">
        <v>3779</v>
      </c>
      <c r="E2236" s="190" t="s">
        <v>143</v>
      </c>
      <c r="F2236" s="193">
        <v>34602</v>
      </c>
      <c r="G2236" s="190" t="s">
        <v>3315</v>
      </c>
      <c r="H2236" s="190" t="s">
        <v>824</v>
      </c>
      <c r="I2236" s="190" t="s">
        <v>58</v>
      </c>
      <c r="Q2236" s="190">
        <v>2000</v>
      </c>
      <c r="V2236" s="190" t="s">
        <v>6148</v>
      </c>
      <c r="W2236" s="190" t="s">
        <v>6148</v>
      </c>
    </row>
    <row r="2237" spans="1:23" ht="17.25" customHeight="1" x14ac:dyDescent="0.2">
      <c r="A2237" s="190">
        <v>813602</v>
      </c>
      <c r="B2237" s="190" t="s">
        <v>2502</v>
      </c>
      <c r="C2237" s="190" t="s">
        <v>57</v>
      </c>
      <c r="D2237" s="190" t="s">
        <v>3788</v>
      </c>
      <c r="E2237" s="190" t="s">
        <v>143</v>
      </c>
      <c r="F2237" s="193">
        <v>34611</v>
      </c>
      <c r="G2237" s="190" t="s">
        <v>3789</v>
      </c>
      <c r="H2237" s="190" t="s">
        <v>824</v>
      </c>
      <c r="I2237" s="190" t="s">
        <v>58</v>
      </c>
      <c r="Q2237" s="190">
        <v>2000</v>
      </c>
      <c r="V2237" s="190" t="s">
        <v>6148</v>
      </c>
      <c r="W2237" s="190" t="s">
        <v>6148</v>
      </c>
    </row>
    <row r="2238" spans="1:23" ht="17.25" customHeight="1" x14ac:dyDescent="0.2">
      <c r="A2238" s="190">
        <v>813230</v>
      </c>
      <c r="B2238" s="190" t="s">
        <v>2274</v>
      </c>
      <c r="C2238" s="190" t="s">
        <v>3663</v>
      </c>
      <c r="D2238" s="190" t="s">
        <v>3664</v>
      </c>
      <c r="E2238" s="190" t="s">
        <v>143</v>
      </c>
      <c r="F2238" s="193">
        <v>34638</v>
      </c>
      <c r="G2238" s="190" t="s">
        <v>244</v>
      </c>
      <c r="H2238" s="190" t="s">
        <v>824</v>
      </c>
      <c r="I2238" s="190" t="s">
        <v>58</v>
      </c>
      <c r="Q2238" s="190">
        <v>2000</v>
      </c>
      <c r="V2238" s="190" t="s">
        <v>6148</v>
      </c>
      <c r="W2238" s="190" t="s">
        <v>6148</v>
      </c>
    </row>
    <row r="2239" spans="1:23" ht="17.25" customHeight="1" x14ac:dyDescent="0.2">
      <c r="A2239" s="190">
        <v>811040</v>
      </c>
      <c r="B2239" s="190" t="s">
        <v>5127</v>
      </c>
      <c r="C2239" s="190" t="s">
        <v>1346</v>
      </c>
      <c r="D2239" s="190" t="s">
        <v>3685</v>
      </c>
      <c r="E2239" s="190" t="s">
        <v>143</v>
      </c>
      <c r="F2239" s="193">
        <v>34700</v>
      </c>
      <c r="G2239" s="190" t="s">
        <v>5999</v>
      </c>
      <c r="H2239" s="190" t="s">
        <v>824</v>
      </c>
      <c r="I2239" s="190" t="s">
        <v>58</v>
      </c>
      <c r="Q2239" s="190">
        <v>2000</v>
      </c>
      <c r="V2239" s="190" t="s">
        <v>6148</v>
      </c>
      <c r="W2239" s="190" t="s">
        <v>6148</v>
      </c>
    </row>
    <row r="2240" spans="1:23" ht="17.25" customHeight="1" x14ac:dyDescent="0.2">
      <c r="A2240" s="190">
        <v>813768</v>
      </c>
      <c r="B2240" s="190" t="s">
        <v>2620</v>
      </c>
      <c r="C2240" s="190" t="s">
        <v>349</v>
      </c>
      <c r="D2240" s="190" t="s">
        <v>492</v>
      </c>
      <c r="E2240" s="190" t="s">
        <v>143</v>
      </c>
      <c r="F2240" s="193">
        <v>34715</v>
      </c>
      <c r="G2240" s="190" t="s">
        <v>244</v>
      </c>
      <c r="H2240" s="190" t="s">
        <v>824</v>
      </c>
      <c r="I2240" s="190" t="s">
        <v>58</v>
      </c>
      <c r="Q2240" s="190">
        <v>2000</v>
      </c>
      <c r="V2240" s="190" t="s">
        <v>6148</v>
      </c>
      <c r="W2240" s="190" t="s">
        <v>6148</v>
      </c>
    </row>
    <row r="2241" spans="1:23" ht="17.25" customHeight="1" x14ac:dyDescent="0.2">
      <c r="A2241" s="190">
        <v>813191</v>
      </c>
      <c r="B2241" s="190" t="s">
        <v>2246</v>
      </c>
      <c r="C2241" s="190" t="s">
        <v>80</v>
      </c>
      <c r="D2241" s="190" t="s">
        <v>137</v>
      </c>
      <c r="E2241" s="190" t="s">
        <v>143</v>
      </c>
      <c r="F2241" s="193">
        <v>34718</v>
      </c>
      <c r="G2241" s="190" t="s">
        <v>984</v>
      </c>
      <c r="H2241" s="190" t="s">
        <v>824</v>
      </c>
      <c r="I2241" s="190" t="s">
        <v>58</v>
      </c>
      <c r="Q2241" s="190">
        <v>2000</v>
      </c>
      <c r="V2241" s="190" t="s">
        <v>6148</v>
      </c>
      <c r="W2241" s="190" t="s">
        <v>6148</v>
      </c>
    </row>
    <row r="2242" spans="1:23" ht="17.25" customHeight="1" x14ac:dyDescent="0.2">
      <c r="A2242" s="190">
        <v>813675</v>
      </c>
      <c r="B2242" s="190" t="s">
        <v>2553</v>
      </c>
      <c r="C2242" s="190" t="s">
        <v>3812</v>
      </c>
      <c r="D2242" s="190" t="s">
        <v>1015</v>
      </c>
      <c r="E2242" s="190" t="s">
        <v>143</v>
      </c>
      <c r="F2242" s="193">
        <v>34728</v>
      </c>
      <c r="G2242" s="190" t="s">
        <v>3813</v>
      </c>
      <c r="H2242" s="190" t="s">
        <v>825</v>
      </c>
      <c r="I2242" s="190" t="s">
        <v>58</v>
      </c>
      <c r="Q2242" s="190">
        <v>2000</v>
      </c>
      <c r="V2242" s="190" t="s">
        <v>6148</v>
      </c>
      <c r="W2242" s="190" t="s">
        <v>6148</v>
      </c>
    </row>
    <row r="2243" spans="1:23" ht="17.25" customHeight="1" x14ac:dyDescent="0.2">
      <c r="A2243" s="190">
        <v>813603</v>
      </c>
      <c r="B2243" s="190" t="s">
        <v>2503</v>
      </c>
      <c r="C2243" s="190" t="s">
        <v>83</v>
      </c>
      <c r="D2243" s="190" t="s">
        <v>191</v>
      </c>
      <c r="E2243" s="190" t="s">
        <v>143</v>
      </c>
      <c r="F2243" s="193">
        <v>34786</v>
      </c>
      <c r="G2243" s="190" t="s">
        <v>244</v>
      </c>
      <c r="H2243" s="190" t="s">
        <v>824</v>
      </c>
      <c r="I2243" s="190" t="s">
        <v>58</v>
      </c>
      <c r="Q2243" s="190">
        <v>2000</v>
      </c>
      <c r="V2243" s="190" t="s">
        <v>6148</v>
      </c>
      <c r="W2243" s="190" t="s">
        <v>6148</v>
      </c>
    </row>
    <row r="2244" spans="1:23" ht="17.25" customHeight="1" x14ac:dyDescent="0.2">
      <c r="A2244" s="190">
        <v>813617</v>
      </c>
      <c r="B2244" s="190" t="s">
        <v>2514</v>
      </c>
      <c r="C2244" s="190" t="s">
        <v>62</v>
      </c>
      <c r="D2244" s="190" t="s">
        <v>357</v>
      </c>
      <c r="E2244" s="190" t="s">
        <v>143</v>
      </c>
      <c r="F2244" s="193">
        <v>34860</v>
      </c>
      <c r="G2244" s="190" t="s">
        <v>244</v>
      </c>
      <c r="H2244" s="190" t="s">
        <v>824</v>
      </c>
      <c r="I2244" s="190" t="s">
        <v>58</v>
      </c>
      <c r="Q2244" s="190">
        <v>2000</v>
      </c>
      <c r="V2244" s="190" t="s">
        <v>6148</v>
      </c>
      <c r="W2244" s="190" t="s">
        <v>6148</v>
      </c>
    </row>
    <row r="2245" spans="1:23" ht="17.25" customHeight="1" x14ac:dyDescent="0.2">
      <c r="A2245" s="190">
        <v>813308</v>
      </c>
      <c r="B2245" s="190" t="s">
        <v>2328</v>
      </c>
      <c r="C2245" s="190" t="s">
        <v>575</v>
      </c>
      <c r="D2245" s="190" t="s">
        <v>538</v>
      </c>
      <c r="E2245" s="190" t="s">
        <v>143</v>
      </c>
      <c r="F2245" s="193">
        <v>34876</v>
      </c>
      <c r="G2245" s="190" t="s">
        <v>1152</v>
      </c>
      <c r="H2245" s="190" t="s">
        <v>824</v>
      </c>
      <c r="I2245" s="190" t="s">
        <v>58</v>
      </c>
      <c r="Q2245" s="190">
        <v>2000</v>
      </c>
      <c r="V2245" s="190" t="s">
        <v>6148</v>
      </c>
      <c r="W2245" s="190" t="s">
        <v>6148</v>
      </c>
    </row>
    <row r="2246" spans="1:23" ht="17.25" customHeight="1" x14ac:dyDescent="0.2">
      <c r="A2246" s="190">
        <v>814199</v>
      </c>
      <c r="B2246" s="190" t="s">
        <v>2930</v>
      </c>
      <c r="C2246" s="190" t="s">
        <v>63</v>
      </c>
      <c r="D2246" s="190" t="s">
        <v>178</v>
      </c>
      <c r="E2246" s="190" t="s">
        <v>143</v>
      </c>
      <c r="F2246" s="193">
        <v>34987</v>
      </c>
      <c r="G2246" s="190" t="s">
        <v>831</v>
      </c>
      <c r="H2246" s="190" t="s">
        <v>824</v>
      </c>
      <c r="I2246" s="190" t="s">
        <v>58</v>
      </c>
      <c r="Q2246" s="190">
        <v>2000</v>
      </c>
      <c r="V2246" s="190" t="s">
        <v>6148</v>
      </c>
      <c r="W2246" s="190" t="s">
        <v>6148</v>
      </c>
    </row>
    <row r="2247" spans="1:23" ht="17.25" customHeight="1" x14ac:dyDescent="0.2">
      <c r="A2247" s="190">
        <v>813572</v>
      </c>
      <c r="B2247" s="190" t="s">
        <v>2481</v>
      </c>
      <c r="C2247" s="190" t="s">
        <v>417</v>
      </c>
      <c r="D2247" s="190" t="s">
        <v>167</v>
      </c>
      <c r="E2247" s="190" t="s">
        <v>143</v>
      </c>
      <c r="F2247" s="193">
        <v>35065</v>
      </c>
      <c r="G2247" s="190" t="s">
        <v>244</v>
      </c>
      <c r="H2247" s="190" t="s">
        <v>824</v>
      </c>
      <c r="I2247" s="190" t="s">
        <v>58</v>
      </c>
      <c r="Q2247" s="190">
        <v>2000</v>
      </c>
      <c r="V2247" s="190" t="s">
        <v>6148</v>
      </c>
      <c r="W2247" s="190" t="s">
        <v>6148</v>
      </c>
    </row>
    <row r="2248" spans="1:23" ht="17.25" customHeight="1" x14ac:dyDescent="0.2">
      <c r="A2248" s="190">
        <v>813611</v>
      </c>
      <c r="B2248" s="190" t="s">
        <v>2510</v>
      </c>
      <c r="C2248" s="190" t="s">
        <v>3793</v>
      </c>
      <c r="D2248" s="190" t="s">
        <v>179</v>
      </c>
      <c r="E2248" s="190" t="s">
        <v>143</v>
      </c>
      <c r="F2248" s="193">
        <v>35065</v>
      </c>
      <c r="G2248" s="190" t="s">
        <v>1225</v>
      </c>
      <c r="H2248" s="190" t="s">
        <v>824</v>
      </c>
      <c r="I2248" s="190" t="s">
        <v>58</v>
      </c>
      <c r="Q2248" s="190">
        <v>2000</v>
      </c>
      <c r="V2248" s="190" t="s">
        <v>6148</v>
      </c>
      <c r="W2248" s="190" t="s">
        <v>6148</v>
      </c>
    </row>
    <row r="2249" spans="1:23" ht="17.25" customHeight="1" x14ac:dyDescent="0.2">
      <c r="A2249" s="190">
        <v>813271</v>
      </c>
      <c r="B2249" s="190" t="s">
        <v>2302</v>
      </c>
      <c r="C2249" s="190" t="s">
        <v>3521</v>
      </c>
      <c r="D2249" s="190" t="s">
        <v>216</v>
      </c>
      <c r="E2249" s="190" t="s">
        <v>143</v>
      </c>
      <c r="F2249" s="193">
        <v>35111</v>
      </c>
      <c r="G2249" s="190" t="s">
        <v>244</v>
      </c>
      <c r="H2249" s="190" t="s">
        <v>825</v>
      </c>
      <c r="I2249" s="190" t="s">
        <v>58</v>
      </c>
      <c r="Q2249" s="190">
        <v>2000</v>
      </c>
      <c r="V2249" s="190" t="s">
        <v>6148</v>
      </c>
      <c r="W2249" s="190" t="s">
        <v>6148</v>
      </c>
    </row>
    <row r="2250" spans="1:23" ht="17.25" customHeight="1" x14ac:dyDescent="0.2">
      <c r="A2250" s="190">
        <v>812426</v>
      </c>
      <c r="B2250" s="190" t="s">
        <v>1717</v>
      </c>
      <c r="C2250" s="190" t="s">
        <v>3372</v>
      </c>
      <c r="D2250" s="190" t="s">
        <v>790</v>
      </c>
      <c r="E2250" s="190" t="s">
        <v>143</v>
      </c>
      <c r="F2250" s="193">
        <v>35196</v>
      </c>
      <c r="G2250" s="190" t="s">
        <v>1129</v>
      </c>
      <c r="H2250" s="190" t="s">
        <v>824</v>
      </c>
      <c r="I2250" s="190" t="s">
        <v>58</v>
      </c>
      <c r="Q2250" s="190">
        <v>2000</v>
      </c>
      <c r="V2250" s="190" t="s">
        <v>6148</v>
      </c>
      <c r="W2250" s="190" t="s">
        <v>6148</v>
      </c>
    </row>
    <row r="2251" spans="1:23" ht="17.25" customHeight="1" x14ac:dyDescent="0.2">
      <c r="A2251" s="190">
        <v>812335</v>
      </c>
      <c r="B2251" s="190" t="s">
        <v>1660</v>
      </c>
      <c r="C2251" s="190" t="s">
        <v>3335</v>
      </c>
      <c r="D2251" s="190" t="s">
        <v>967</v>
      </c>
      <c r="E2251" s="190" t="s">
        <v>143</v>
      </c>
      <c r="F2251" s="193">
        <v>35208</v>
      </c>
      <c r="G2251" s="190" t="s">
        <v>3336</v>
      </c>
      <c r="H2251" s="190" t="s">
        <v>824</v>
      </c>
      <c r="I2251" s="190" t="s">
        <v>58</v>
      </c>
      <c r="Q2251" s="190">
        <v>2000</v>
      </c>
      <c r="V2251" s="190" t="s">
        <v>6148</v>
      </c>
      <c r="W2251" s="190" t="s">
        <v>6148</v>
      </c>
    </row>
    <row r="2252" spans="1:23" ht="17.25" customHeight="1" x14ac:dyDescent="0.2">
      <c r="A2252" s="190">
        <v>813957</v>
      </c>
      <c r="B2252" s="190" t="s">
        <v>2760</v>
      </c>
      <c r="C2252" s="190" t="s">
        <v>127</v>
      </c>
      <c r="D2252" s="190" t="s">
        <v>3897</v>
      </c>
      <c r="E2252" s="190" t="s">
        <v>143</v>
      </c>
      <c r="F2252" s="193">
        <v>35320</v>
      </c>
      <c r="G2252" s="190" t="s">
        <v>3898</v>
      </c>
      <c r="H2252" s="190" t="s">
        <v>824</v>
      </c>
      <c r="I2252" s="190" t="s">
        <v>58</v>
      </c>
      <c r="Q2252" s="190">
        <v>2000</v>
      </c>
      <c r="V2252" s="190" t="s">
        <v>6148</v>
      </c>
      <c r="W2252" s="190" t="s">
        <v>6148</v>
      </c>
    </row>
    <row r="2253" spans="1:23" ht="17.25" customHeight="1" x14ac:dyDescent="0.2">
      <c r="A2253" s="190">
        <v>812513</v>
      </c>
      <c r="B2253" s="190" t="s">
        <v>1770</v>
      </c>
      <c r="C2253" s="190" t="s">
        <v>108</v>
      </c>
      <c r="D2253" s="190" t="s">
        <v>160</v>
      </c>
      <c r="E2253" s="190" t="s">
        <v>143</v>
      </c>
      <c r="F2253" s="193">
        <v>35365</v>
      </c>
      <c r="G2253" s="190" t="s">
        <v>244</v>
      </c>
      <c r="H2253" s="190" t="s">
        <v>824</v>
      </c>
      <c r="I2253" s="190" t="s">
        <v>58</v>
      </c>
      <c r="Q2253" s="190">
        <v>2000</v>
      </c>
      <c r="V2253" s="190" t="s">
        <v>6148</v>
      </c>
      <c r="W2253" s="190" t="s">
        <v>6148</v>
      </c>
    </row>
    <row r="2254" spans="1:23" ht="17.25" customHeight="1" x14ac:dyDescent="0.2">
      <c r="A2254" s="190">
        <v>812884</v>
      </c>
      <c r="B2254" s="190" t="s">
        <v>2029</v>
      </c>
      <c r="C2254" s="190" t="s">
        <v>3545</v>
      </c>
      <c r="D2254" s="190" t="s">
        <v>3546</v>
      </c>
      <c r="E2254" s="190" t="s">
        <v>143</v>
      </c>
      <c r="F2254" s="193">
        <v>35421</v>
      </c>
      <c r="G2254" s="190" t="s">
        <v>254</v>
      </c>
      <c r="H2254" s="190" t="s">
        <v>824</v>
      </c>
      <c r="I2254" s="190" t="s">
        <v>58</v>
      </c>
      <c r="Q2254" s="190">
        <v>2000</v>
      </c>
      <c r="V2254" s="190" t="s">
        <v>6148</v>
      </c>
      <c r="W2254" s="190" t="s">
        <v>6148</v>
      </c>
    </row>
    <row r="2255" spans="1:23" ht="17.25" customHeight="1" x14ac:dyDescent="0.2">
      <c r="A2255" s="190">
        <v>813950</v>
      </c>
      <c r="B2255" s="190" t="s">
        <v>2754</v>
      </c>
      <c r="C2255" s="190" t="s">
        <v>894</v>
      </c>
      <c r="D2255" s="190" t="s">
        <v>184</v>
      </c>
      <c r="E2255" s="190" t="s">
        <v>143</v>
      </c>
      <c r="F2255" s="193">
        <v>35431</v>
      </c>
      <c r="G2255" s="190" t="s">
        <v>1078</v>
      </c>
      <c r="H2255" s="190" t="s">
        <v>824</v>
      </c>
      <c r="I2255" s="190" t="s">
        <v>58</v>
      </c>
      <c r="Q2255" s="190">
        <v>2000</v>
      </c>
      <c r="V2255" s="190" t="s">
        <v>6148</v>
      </c>
      <c r="W2255" s="190" t="s">
        <v>6148</v>
      </c>
    </row>
    <row r="2256" spans="1:23" ht="17.25" customHeight="1" x14ac:dyDescent="0.2">
      <c r="A2256" s="190">
        <v>812151</v>
      </c>
      <c r="B2256" s="190" t="s">
        <v>1534</v>
      </c>
      <c r="C2256" s="190" t="s">
        <v>81</v>
      </c>
      <c r="D2256" s="190" t="s">
        <v>198</v>
      </c>
      <c r="E2256" s="190" t="s">
        <v>143</v>
      </c>
      <c r="F2256" s="193">
        <v>35441</v>
      </c>
      <c r="G2256" s="190" t="s">
        <v>244</v>
      </c>
      <c r="H2256" s="190" t="s">
        <v>824</v>
      </c>
      <c r="I2256" s="190" t="s">
        <v>58</v>
      </c>
      <c r="Q2256" s="190">
        <v>2000</v>
      </c>
      <c r="V2256" s="190" t="s">
        <v>6148</v>
      </c>
      <c r="W2256" s="190" t="s">
        <v>6148</v>
      </c>
    </row>
    <row r="2257" spans="1:23" ht="17.25" customHeight="1" x14ac:dyDescent="0.2">
      <c r="A2257" s="190">
        <v>812857</v>
      </c>
      <c r="B2257" s="190" t="s">
        <v>2013</v>
      </c>
      <c r="C2257" s="190" t="s">
        <v>83</v>
      </c>
      <c r="D2257" s="190" t="s">
        <v>224</v>
      </c>
      <c r="E2257" s="190" t="s">
        <v>143</v>
      </c>
      <c r="F2257" s="193">
        <v>35449</v>
      </c>
      <c r="G2257" s="190" t="s">
        <v>983</v>
      </c>
      <c r="H2257" s="190" t="s">
        <v>824</v>
      </c>
      <c r="I2257" s="190" t="s">
        <v>58</v>
      </c>
      <c r="Q2257" s="190">
        <v>2000</v>
      </c>
      <c r="V2257" s="190" t="s">
        <v>6148</v>
      </c>
      <c r="W2257" s="190" t="s">
        <v>6148</v>
      </c>
    </row>
    <row r="2258" spans="1:23" ht="17.25" customHeight="1" x14ac:dyDescent="0.2">
      <c r="A2258" s="190">
        <v>812352</v>
      </c>
      <c r="B2258" s="190" t="s">
        <v>1670</v>
      </c>
      <c r="C2258" s="190" t="s">
        <v>459</v>
      </c>
      <c r="D2258" s="190" t="s">
        <v>164</v>
      </c>
      <c r="E2258" s="190" t="s">
        <v>143</v>
      </c>
      <c r="F2258" s="193">
        <v>35520</v>
      </c>
      <c r="G2258" s="190" t="s">
        <v>244</v>
      </c>
      <c r="H2258" s="190" t="s">
        <v>824</v>
      </c>
      <c r="I2258" s="190" t="s">
        <v>58</v>
      </c>
      <c r="Q2258" s="190">
        <v>2000</v>
      </c>
      <c r="V2258" s="190" t="s">
        <v>6148</v>
      </c>
      <c r="W2258" s="190" t="s">
        <v>6148</v>
      </c>
    </row>
    <row r="2259" spans="1:23" ht="17.25" customHeight="1" x14ac:dyDescent="0.2">
      <c r="A2259" s="190">
        <v>814187</v>
      </c>
      <c r="B2259" s="190" t="s">
        <v>2920</v>
      </c>
      <c r="C2259" s="190" t="s">
        <v>496</v>
      </c>
      <c r="D2259" s="190" t="s">
        <v>160</v>
      </c>
      <c r="E2259" s="190" t="s">
        <v>143</v>
      </c>
      <c r="F2259" s="193">
        <v>35530</v>
      </c>
      <c r="G2259" s="190" t="s">
        <v>858</v>
      </c>
      <c r="H2259" s="190" t="s">
        <v>824</v>
      </c>
      <c r="I2259" s="190" t="s">
        <v>58</v>
      </c>
      <c r="Q2259" s="190">
        <v>2000</v>
      </c>
      <c r="V2259" s="190" t="s">
        <v>6148</v>
      </c>
      <c r="W2259" s="190" t="s">
        <v>6148</v>
      </c>
    </row>
    <row r="2260" spans="1:23" ht="17.25" customHeight="1" x14ac:dyDescent="0.2">
      <c r="A2260" s="190">
        <v>813591</v>
      </c>
      <c r="B2260" s="190" t="s">
        <v>2494</v>
      </c>
      <c r="C2260" s="190" t="s">
        <v>933</v>
      </c>
      <c r="D2260" s="190" t="s">
        <v>179</v>
      </c>
      <c r="E2260" s="190" t="s">
        <v>143</v>
      </c>
      <c r="F2260" s="193">
        <v>35535</v>
      </c>
      <c r="G2260" s="190" t="s">
        <v>254</v>
      </c>
      <c r="H2260" s="190" t="s">
        <v>824</v>
      </c>
      <c r="I2260" s="190" t="s">
        <v>58</v>
      </c>
      <c r="Q2260" s="190">
        <v>2000</v>
      </c>
      <c r="V2260" s="190" t="s">
        <v>6148</v>
      </c>
      <c r="W2260" s="190" t="s">
        <v>6148</v>
      </c>
    </row>
    <row r="2261" spans="1:23" ht="17.25" customHeight="1" x14ac:dyDescent="0.2">
      <c r="A2261" s="190">
        <v>813803</v>
      </c>
      <c r="B2261" s="190" t="s">
        <v>2646</v>
      </c>
      <c r="C2261" s="190" t="s">
        <v>1070</v>
      </c>
      <c r="D2261" s="190" t="s">
        <v>3851</v>
      </c>
      <c r="E2261" s="190" t="s">
        <v>143</v>
      </c>
      <c r="F2261" s="193">
        <v>35540</v>
      </c>
      <c r="G2261" s="190" t="s">
        <v>3852</v>
      </c>
      <c r="H2261" s="190" t="s">
        <v>825</v>
      </c>
      <c r="I2261" s="190" t="s">
        <v>58</v>
      </c>
      <c r="Q2261" s="190">
        <v>2000</v>
      </c>
      <c r="V2261" s="190" t="s">
        <v>6148</v>
      </c>
      <c r="W2261" s="190" t="s">
        <v>6148</v>
      </c>
    </row>
    <row r="2262" spans="1:23" ht="17.25" customHeight="1" x14ac:dyDescent="0.2">
      <c r="A2262" s="190">
        <v>805317</v>
      </c>
      <c r="B2262" s="190" t="s">
        <v>4278</v>
      </c>
      <c r="C2262" s="190" t="s">
        <v>80</v>
      </c>
      <c r="D2262" s="190" t="s">
        <v>5754</v>
      </c>
      <c r="E2262" s="190" t="s">
        <v>143</v>
      </c>
      <c r="F2262" s="193">
        <v>35551</v>
      </c>
      <c r="G2262" s="190" t="s">
        <v>244</v>
      </c>
      <c r="H2262" s="190" t="s">
        <v>824</v>
      </c>
      <c r="I2262" s="190" t="s">
        <v>58</v>
      </c>
      <c r="Q2262" s="190">
        <v>2000</v>
      </c>
      <c r="V2262" s="190" t="s">
        <v>6148</v>
      </c>
      <c r="W2262" s="190" t="s">
        <v>6148</v>
      </c>
    </row>
    <row r="2263" spans="1:23" ht="17.25" customHeight="1" x14ac:dyDescent="0.2">
      <c r="A2263" s="190">
        <v>813620</v>
      </c>
      <c r="B2263" s="190" t="s">
        <v>2516</v>
      </c>
      <c r="C2263" s="190" t="s">
        <v>57</v>
      </c>
      <c r="D2263" s="190" t="s">
        <v>311</v>
      </c>
      <c r="E2263" s="190" t="s">
        <v>143</v>
      </c>
      <c r="F2263" s="193">
        <v>35563</v>
      </c>
      <c r="G2263" s="190" t="s">
        <v>1074</v>
      </c>
      <c r="H2263" s="190" t="s">
        <v>824</v>
      </c>
      <c r="I2263" s="190" t="s">
        <v>58</v>
      </c>
      <c r="Q2263" s="190">
        <v>2000</v>
      </c>
      <c r="V2263" s="190" t="s">
        <v>6148</v>
      </c>
      <c r="W2263" s="190" t="s">
        <v>6148</v>
      </c>
    </row>
    <row r="2264" spans="1:23" ht="17.25" customHeight="1" x14ac:dyDescent="0.2">
      <c r="A2264" s="190">
        <v>805891</v>
      </c>
      <c r="B2264" s="190" t="s">
        <v>4309</v>
      </c>
      <c r="C2264" s="190" t="s">
        <v>5631</v>
      </c>
      <c r="D2264" s="190" t="s">
        <v>5762</v>
      </c>
      <c r="E2264" s="190" t="s">
        <v>143</v>
      </c>
      <c r="F2264" s="193">
        <v>35578</v>
      </c>
      <c r="G2264" s="190" t="s">
        <v>5763</v>
      </c>
      <c r="H2264" s="190" t="s">
        <v>824</v>
      </c>
      <c r="I2264" s="190" t="s">
        <v>58</v>
      </c>
      <c r="Q2264" s="190">
        <v>2000</v>
      </c>
      <c r="V2264" s="190" t="s">
        <v>6148</v>
      </c>
      <c r="W2264" s="190" t="s">
        <v>6148</v>
      </c>
    </row>
    <row r="2265" spans="1:23" ht="17.25" customHeight="1" x14ac:dyDescent="0.2">
      <c r="A2265" s="190">
        <v>813810</v>
      </c>
      <c r="B2265" s="190" t="s">
        <v>2651</v>
      </c>
      <c r="C2265" s="190" t="s">
        <v>624</v>
      </c>
      <c r="D2265" s="190" t="s">
        <v>546</v>
      </c>
      <c r="E2265" s="190" t="s">
        <v>143</v>
      </c>
      <c r="F2265" s="193">
        <v>35588</v>
      </c>
      <c r="G2265" s="190" t="s">
        <v>254</v>
      </c>
      <c r="H2265" s="190" t="s">
        <v>824</v>
      </c>
      <c r="I2265" s="190" t="s">
        <v>58</v>
      </c>
      <c r="Q2265" s="190">
        <v>2000</v>
      </c>
      <c r="V2265" s="190" t="s">
        <v>6148</v>
      </c>
      <c r="W2265" s="190" t="s">
        <v>6148</v>
      </c>
    </row>
    <row r="2266" spans="1:23" ht="17.25" customHeight="1" x14ac:dyDescent="0.2">
      <c r="A2266" s="190">
        <v>813747</v>
      </c>
      <c r="B2266" s="190" t="s">
        <v>2607</v>
      </c>
      <c r="C2266" s="190" t="s">
        <v>3759</v>
      </c>
      <c r="D2266" s="190" t="s">
        <v>190</v>
      </c>
      <c r="E2266" s="190" t="s">
        <v>143</v>
      </c>
      <c r="F2266" s="193">
        <v>35600</v>
      </c>
      <c r="G2266" s="190" t="s">
        <v>244</v>
      </c>
      <c r="H2266" s="190" t="s">
        <v>824</v>
      </c>
      <c r="I2266" s="190" t="s">
        <v>58</v>
      </c>
      <c r="Q2266" s="190">
        <v>2000</v>
      </c>
      <c r="V2266" s="190" t="s">
        <v>6148</v>
      </c>
      <c r="W2266" s="190" t="s">
        <v>6148</v>
      </c>
    </row>
    <row r="2267" spans="1:23" ht="17.25" customHeight="1" x14ac:dyDescent="0.2">
      <c r="A2267" s="190">
        <v>813682</v>
      </c>
      <c r="B2267" s="190" t="s">
        <v>2558</v>
      </c>
      <c r="C2267" s="190" t="s">
        <v>115</v>
      </c>
      <c r="D2267" s="190" t="s">
        <v>640</v>
      </c>
      <c r="E2267" s="190" t="s">
        <v>143</v>
      </c>
      <c r="F2267" s="193">
        <v>35796</v>
      </c>
      <c r="G2267" s="190" t="s">
        <v>250</v>
      </c>
      <c r="H2267" s="190" t="s">
        <v>824</v>
      </c>
      <c r="I2267" s="190" t="s">
        <v>58</v>
      </c>
      <c r="Q2267" s="190">
        <v>2000</v>
      </c>
      <c r="V2267" s="190" t="s">
        <v>6148</v>
      </c>
      <c r="W2267" s="190" t="s">
        <v>6148</v>
      </c>
    </row>
    <row r="2268" spans="1:23" ht="17.25" customHeight="1" x14ac:dyDescent="0.2">
      <c r="A2268" s="190">
        <v>813199</v>
      </c>
      <c r="B2268" s="190" t="s">
        <v>2251</v>
      </c>
      <c r="C2268" s="190" t="s">
        <v>653</v>
      </c>
      <c r="D2268" s="190" t="s">
        <v>462</v>
      </c>
      <c r="E2268" s="190" t="s">
        <v>143</v>
      </c>
      <c r="F2268" s="193">
        <v>35796</v>
      </c>
      <c r="G2268" s="190" t="s">
        <v>244</v>
      </c>
      <c r="H2268" s="190" t="s">
        <v>824</v>
      </c>
      <c r="I2268" s="190" t="s">
        <v>58</v>
      </c>
      <c r="Q2268" s="190">
        <v>2000</v>
      </c>
      <c r="V2268" s="190" t="s">
        <v>6148</v>
      </c>
      <c r="W2268" s="190" t="s">
        <v>6148</v>
      </c>
    </row>
    <row r="2269" spans="1:23" ht="17.25" customHeight="1" x14ac:dyDescent="0.2">
      <c r="A2269" s="190">
        <v>812197</v>
      </c>
      <c r="B2269" s="190" t="s">
        <v>1570</v>
      </c>
      <c r="C2269" s="190" t="s">
        <v>3286</v>
      </c>
      <c r="D2269" s="190" t="s">
        <v>3287</v>
      </c>
      <c r="E2269" s="190" t="s">
        <v>143</v>
      </c>
      <c r="F2269" s="193">
        <v>35809</v>
      </c>
      <c r="G2269" s="190" t="s">
        <v>244</v>
      </c>
      <c r="H2269" s="190" t="s">
        <v>824</v>
      </c>
      <c r="I2269" s="190" t="s">
        <v>58</v>
      </c>
      <c r="Q2269" s="190">
        <v>2000</v>
      </c>
      <c r="V2269" s="190" t="s">
        <v>6148</v>
      </c>
      <c r="W2269" s="190" t="s">
        <v>6148</v>
      </c>
    </row>
    <row r="2270" spans="1:23" ht="17.25" customHeight="1" x14ac:dyDescent="0.2">
      <c r="A2270" s="190">
        <v>812851</v>
      </c>
      <c r="B2270" s="190" t="s">
        <v>2007</v>
      </c>
      <c r="C2270" s="190" t="s">
        <v>344</v>
      </c>
      <c r="D2270" s="190" t="s">
        <v>3530</v>
      </c>
      <c r="E2270" s="190" t="s">
        <v>143</v>
      </c>
      <c r="F2270" s="193">
        <v>35909</v>
      </c>
      <c r="G2270" s="190" t="s">
        <v>244</v>
      </c>
      <c r="H2270" s="190" t="s">
        <v>824</v>
      </c>
      <c r="I2270" s="190" t="s">
        <v>58</v>
      </c>
      <c r="Q2270" s="190">
        <v>2000</v>
      </c>
      <c r="V2270" s="190" t="s">
        <v>6148</v>
      </c>
      <c r="W2270" s="190" t="s">
        <v>6148</v>
      </c>
    </row>
    <row r="2271" spans="1:23" ht="17.25" customHeight="1" x14ac:dyDescent="0.2">
      <c r="A2271" s="190">
        <v>812692</v>
      </c>
      <c r="B2271" s="190" t="s">
        <v>1893</v>
      </c>
      <c r="C2271" s="190" t="s">
        <v>108</v>
      </c>
      <c r="D2271" s="190" t="s">
        <v>3467</v>
      </c>
      <c r="E2271" s="190" t="s">
        <v>143</v>
      </c>
      <c r="F2271" s="193">
        <v>35910</v>
      </c>
      <c r="G2271" s="190" t="s">
        <v>976</v>
      </c>
      <c r="H2271" s="190" t="s">
        <v>824</v>
      </c>
      <c r="I2271" s="190" t="s">
        <v>58</v>
      </c>
      <c r="Q2271" s="190">
        <v>2000</v>
      </c>
      <c r="V2271" s="190" t="s">
        <v>6148</v>
      </c>
      <c r="W2271" s="190" t="s">
        <v>6148</v>
      </c>
    </row>
    <row r="2272" spans="1:23" ht="17.25" customHeight="1" x14ac:dyDescent="0.2">
      <c r="A2272" s="190">
        <v>813805</v>
      </c>
      <c r="B2272" s="190" t="s">
        <v>2647</v>
      </c>
      <c r="C2272" s="190" t="s">
        <v>92</v>
      </c>
      <c r="D2272" s="190" t="s">
        <v>556</v>
      </c>
      <c r="E2272" s="190" t="s">
        <v>143</v>
      </c>
      <c r="F2272" s="193">
        <v>35913</v>
      </c>
      <c r="G2272" s="190" t="s">
        <v>1020</v>
      </c>
      <c r="H2272" s="190" t="s">
        <v>824</v>
      </c>
      <c r="I2272" s="190" t="s">
        <v>58</v>
      </c>
      <c r="Q2272" s="190">
        <v>2000</v>
      </c>
      <c r="V2272" s="190" t="s">
        <v>6148</v>
      </c>
      <c r="W2272" s="190" t="s">
        <v>6148</v>
      </c>
    </row>
    <row r="2273" spans="1:23" ht="17.25" customHeight="1" x14ac:dyDescent="0.2">
      <c r="A2273" s="190">
        <v>811399</v>
      </c>
      <c r="B2273" s="190" t="s">
        <v>5348</v>
      </c>
      <c r="C2273" s="190" t="s">
        <v>856</v>
      </c>
      <c r="D2273" s="190" t="s">
        <v>3815</v>
      </c>
      <c r="E2273" s="190" t="s">
        <v>143</v>
      </c>
      <c r="F2273" s="193">
        <v>35916</v>
      </c>
      <c r="G2273" s="190" t="s">
        <v>244</v>
      </c>
      <c r="H2273" s="190" t="s">
        <v>824</v>
      </c>
      <c r="I2273" s="190" t="s">
        <v>58</v>
      </c>
      <c r="Q2273" s="190">
        <v>2000</v>
      </c>
      <c r="V2273" s="190" t="s">
        <v>6148</v>
      </c>
      <c r="W2273" s="190" t="s">
        <v>6148</v>
      </c>
    </row>
    <row r="2274" spans="1:23" ht="17.25" customHeight="1" x14ac:dyDescent="0.2">
      <c r="A2274" s="190">
        <v>813686</v>
      </c>
      <c r="B2274" s="190" t="s">
        <v>2562</v>
      </c>
      <c r="C2274" s="190" t="s">
        <v>3811</v>
      </c>
      <c r="D2274" s="190" t="s">
        <v>3815</v>
      </c>
      <c r="E2274" s="190" t="s">
        <v>143</v>
      </c>
      <c r="F2274" s="193">
        <v>35929</v>
      </c>
      <c r="G2274" s="190" t="s">
        <v>3816</v>
      </c>
      <c r="H2274" s="190" t="s">
        <v>824</v>
      </c>
      <c r="I2274" s="190" t="s">
        <v>58</v>
      </c>
      <c r="Q2274" s="190">
        <v>2000</v>
      </c>
      <c r="V2274" s="190" t="s">
        <v>6148</v>
      </c>
      <c r="W2274" s="190" t="s">
        <v>6148</v>
      </c>
    </row>
    <row r="2275" spans="1:23" ht="17.25" customHeight="1" x14ac:dyDescent="0.2">
      <c r="A2275" s="190">
        <v>813290</v>
      </c>
      <c r="B2275" s="190" t="s">
        <v>2314</v>
      </c>
      <c r="C2275" s="190" t="s">
        <v>57</v>
      </c>
      <c r="D2275" s="190" t="s">
        <v>953</v>
      </c>
      <c r="E2275" s="190" t="s">
        <v>143</v>
      </c>
      <c r="F2275" s="193">
        <v>35942</v>
      </c>
      <c r="G2275" s="190" t="s">
        <v>949</v>
      </c>
      <c r="H2275" s="190" t="s">
        <v>824</v>
      </c>
      <c r="I2275" s="190" t="s">
        <v>58</v>
      </c>
      <c r="Q2275" s="190">
        <v>2000</v>
      </c>
      <c r="V2275" s="190" t="s">
        <v>6148</v>
      </c>
      <c r="W2275" s="190" t="s">
        <v>6148</v>
      </c>
    </row>
    <row r="2276" spans="1:23" ht="17.25" customHeight="1" x14ac:dyDescent="0.2">
      <c r="A2276" s="190">
        <v>812154</v>
      </c>
      <c r="B2276" s="190" t="s">
        <v>1537</v>
      </c>
      <c r="C2276" s="190" t="s">
        <v>3271</v>
      </c>
      <c r="D2276" s="190" t="s">
        <v>3272</v>
      </c>
      <c r="E2276" s="190" t="s">
        <v>143</v>
      </c>
      <c r="F2276" s="193">
        <v>35989</v>
      </c>
      <c r="G2276" s="190" t="s">
        <v>244</v>
      </c>
      <c r="H2276" s="190" t="s">
        <v>824</v>
      </c>
      <c r="I2276" s="190" t="s">
        <v>58</v>
      </c>
      <c r="Q2276" s="190">
        <v>2000</v>
      </c>
      <c r="V2276" s="190" t="s">
        <v>6148</v>
      </c>
      <c r="W2276" s="190" t="s">
        <v>6148</v>
      </c>
    </row>
    <row r="2277" spans="1:23" ht="17.25" customHeight="1" x14ac:dyDescent="0.2">
      <c r="A2277" s="190">
        <v>813642</v>
      </c>
      <c r="B2277" s="190" t="s">
        <v>2534</v>
      </c>
      <c r="C2277" s="190" t="s">
        <v>595</v>
      </c>
      <c r="D2277" s="190" t="s">
        <v>1015</v>
      </c>
      <c r="E2277" s="190" t="s">
        <v>143</v>
      </c>
      <c r="F2277" s="193">
        <v>36006</v>
      </c>
      <c r="G2277" s="190" t="s">
        <v>827</v>
      </c>
      <c r="H2277" s="190" t="s">
        <v>825</v>
      </c>
      <c r="I2277" s="190" t="s">
        <v>58</v>
      </c>
      <c r="Q2277" s="190">
        <v>2000</v>
      </c>
      <c r="V2277" s="190" t="s">
        <v>6148</v>
      </c>
      <c r="W2277" s="190" t="s">
        <v>6148</v>
      </c>
    </row>
    <row r="2278" spans="1:23" ht="17.25" customHeight="1" x14ac:dyDescent="0.2">
      <c r="A2278" s="190">
        <v>812489</v>
      </c>
      <c r="B2278" s="190" t="s">
        <v>1756</v>
      </c>
      <c r="C2278" s="190" t="s">
        <v>912</v>
      </c>
      <c r="D2278" s="190" t="s">
        <v>210</v>
      </c>
      <c r="E2278" s="190" t="s">
        <v>143</v>
      </c>
      <c r="F2278" s="193">
        <v>36052</v>
      </c>
      <c r="G2278" s="190" t="s">
        <v>244</v>
      </c>
      <c r="H2278" s="190" t="s">
        <v>824</v>
      </c>
      <c r="I2278" s="190" t="s">
        <v>58</v>
      </c>
      <c r="Q2278" s="190">
        <v>2000</v>
      </c>
      <c r="V2278" s="190" t="s">
        <v>6148</v>
      </c>
      <c r="W2278" s="190" t="s">
        <v>6148</v>
      </c>
    </row>
    <row r="2279" spans="1:23" ht="17.25" customHeight="1" x14ac:dyDescent="0.2">
      <c r="A2279" s="190">
        <v>813651</v>
      </c>
      <c r="B2279" s="190" t="s">
        <v>2540</v>
      </c>
      <c r="C2279" s="190" t="s">
        <v>384</v>
      </c>
      <c r="D2279" s="190" t="s">
        <v>158</v>
      </c>
      <c r="E2279" s="190" t="s">
        <v>143</v>
      </c>
      <c r="F2279" s="193">
        <v>36093</v>
      </c>
      <c r="G2279" s="190" t="s">
        <v>244</v>
      </c>
      <c r="H2279" s="190" t="s">
        <v>824</v>
      </c>
      <c r="I2279" s="190" t="s">
        <v>58</v>
      </c>
      <c r="Q2279" s="190">
        <v>2000</v>
      </c>
      <c r="V2279" s="190" t="s">
        <v>6148</v>
      </c>
      <c r="W2279" s="190" t="s">
        <v>6148</v>
      </c>
    </row>
    <row r="2280" spans="1:23" ht="17.25" customHeight="1" x14ac:dyDescent="0.2">
      <c r="A2280" s="190">
        <v>812895</v>
      </c>
      <c r="B2280" s="190" t="s">
        <v>2038</v>
      </c>
      <c r="C2280" s="190" t="s">
        <v>310</v>
      </c>
      <c r="D2280" s="190" t="s">
        <v>178</v>
      </c>
      <c r="E2280" s="190" t="s">
        <v>143</v>
      </c>
      <c r="F2280" s="193">
        <v>36161</v>
      </c>
      <c r="G2280" s="190" t="s">
        <v>3552</v>
      </c>
      <c r="H2280" s="190" t="s">
        <v>824</v>
      </c>
      <c r="I2280" s="190" t="s">
        <v>58</v>
      </c>
      <c r="Q2280" s="190">
        <v>2000</v>
      </c>
      <c r="V2280" s="190" t="s">
        <v>6148</v>
      </c>
      <c r="W2280" s="190" t="s">
        <v>6148</v>
      </c>
    </row>
    <row r="2281" spans="1:23" ht="17.25" customHeight="1" x14ac:dyDescent="0.2">
      <c r="A2281" s="190">
        <v>812084</v>
      </c>
      <c r="B2281" s="190" t="s">
        <v>1487</v>
      </c>
      <c r="C2281" s="190" t="s">
        <v>3244</v>
      </c>
      <c r="D2281" s="190" t="s">
        <v>182</v>
      </c>
      <c r="E2281" s="190" t="s">
        <v>143</v>
      </c>
      <c r="F2281" s="193">
        <v>36161</v>
      </c>
      <c r="G2281" s="190" t="s">
        <v>244</v>
      </c>
      <c r="H2281" s="190" t="s">
        <v>824</v>
      </c>
      <c r="I2281" s="190" t="s">
        <v>58</v>
      </c>
      <c r="Q2281" s="190">
        <v>2000</v>
      </c>
      <c r="V2281" s="190" t="s">
        <v>6148</v>
      </c>
      <c r="W2281" s="190" t="s">
        <v>6148</v>
      </c>
    </row>
    <row r="2282" spans="1:23" ht="17.25" customHeight="1" x14ac:dyDescent="0.2">
      <c r="A2282" s="190">
        <v>813985</v>
      </c>
      <c r="B2282" s="190" t="s">
        <v>2781</v>
      </c>
      <c r="C2282" s="190" t="s">
        <v>61</v>
      </c>
      <c r="D2282" s="190" t="s">
        <v>945</v>
      </c>
      <c r="E2282" s="190" t="s">
        <v>143</v>
      </c>
      <c r="F2282" s="193">
        <v>36161</v>
      </c>
      <c r="G2282" s="190" t="s">
        <v>827</v>
      </c>
      <c r="H2282" s="190" t="s">
        <v>825</v>
      </c>
      <c r="I2282" s="190" t="s">
        <v>58</v>
      </c>
      <c r="Q2282" s="190">
        <v>2000</v>
      </c>
      <c r="V2282" s="190" t="s">
        <v>6148</v>
      </c>
      <c r="W2282" s="190" t="s">
        <v>6148</v>
      </c>
    </row>
    <row r="2283" spans="1:23" ht="17.25" customHeight="1" x14ac:dyDescent="0.2">
      <c r="A2283" s="190">
        <v>812490</v>
      </c>
      <c r="B2283" s="190" t="s">
        <v>1757</v>
      </c>
      <c r="C2283" s="190" t="s">
        <v>76</v>
      </c>
      <c r="D2283" s="190" t="s">
        <v>191</v>
      </c>
      <c r="E2283" s="190" t="s">
        <v>143</v>
      </c>
      <c r="F2283" s="193">
        <v>36173</v>
      </c>
      <c r="G2283" s="190" t="s">
        <v>244</v>
      </c>
      <c r="H2283" s="190" t="s">
        <v>824</v>
      </c>
      <c r="I2283" s="190" t="s">
        <v>58</v>
      </c>
      <c r="Q2283" s="190">
        <v>2000</v>
      </c>
      <c r="V2283" s="190" t="s">
        <v>6148</v>
      </c>
      <c r="W2283" s="190" t="s">
        <v>6148</v>
      </c>
    </row>
    <row r="2284" spans="1:23" ht="17.25" customHeight="1" x14ac:dyDescent="0.2">
      <c r="A2284" s="190">
        <v>813552</v>
      </c>
      <c r="B2284" s="190" t="s">
        <v>2465</v>
      </c>
      <c r="C2284" s="190" t="s">
        <v>525</v>
      </c>
      <c r="D2284" s="190" t="s">
        <v>986</v>
      </c>
      <c r="E2284" s="190" t="s">
        <v>143</v>
      </c>
      <c r="F2284" s="193">
        <v>36175</v>
      </c>
      <c r="G2284" s="190" t="s">
        <v>3762</v>
      </c>
      <c r="H2284" s="190" t="s">
        <v>824</v>
      </c>
      <c r="I2284" s="190" t="s">
        <v>58</v>
      </c>
      <c r="Q2284" s="190">
        <v>2000</v>
      </c>
      <c r="V2284" s="190" t="s">
        <v>6148</v>
      </c>
      <c r="W2284" s="190" t="s">
        <v>6148</v>
      </c>
    </row>
    <row r="2285" spans="1:23" ht="17.25" customHeight="1" x14ac:dyDescent="0.2">
      <c r="A2285" s="190">
        <v>812535</v>
      </c>
      <c r="B2285" s="190" t="s">
        <v>1785</v>
      </c>
      <c r="C2285" s="190" t="s">
        <v>111</v>
      </c>
      <c r="D2285" s="190" t="s">
        <v>3408</v>
      </c>
      <c r="E2285" s="190" t="s">
        <v>143</v>
      </c>
      <c r="F2285" s="193">
        <v>36185</v>
      </c>
      <c r="G2285" s="190" t="s">
        <v>3409</v>
      </c>
      <c r="H2285" s="190" t="s">
        <v>824</v>
      </c>
      <c r="I2285" s="190" t="s">
        <v>58</v>
      </c>
      <c r="Q2285" s="190">
        <v>2000</v>
      </c>
      <c r="V2285" s="190" t="s">
        <v>6148</v>
      </c>
      <c r="W2285" s="190" t="s">
        <v>6148</v>
      </c>
    </row>
    <row r="2286" spans="1:23" ht="17.25" customHeight="1" x14ac:dyDescent="0.2">
      <c r="A2286" s="190">
        <v>814182</v>
      </c>
      <c r="B2286" s="190" t="s">
        <v>2915</v>
      </c>
      <c r="C2286" s="190" t="s">
        <v>403</v>
      </c>
      <c r="D2286" s="190" t="s">
        <v>179</v>
      </c>
      <c r="E2286" s="190" t="s">
        <v>143</v>
      </c>
      <c r="F2286" s="193">
        <v>36214</v>
      </c>
      <c r="G2286" s="190" t="s">
        <v>244</v>
      </c>
      <c r="H2286" s="190" t="s">
        <v>824</v>
      </c>
      <c r="I2286" s="190" t="s">
        <v>58</v>
      </c>
      <c r="Q2286" s="190">
        <v>2000</v>
      </c>
      <c r="V2286" s="190" t="s">
        <v>6148</v>
      </c>
      <c r="W2286" s="190" t="s">
        <v>6148</v>
      </c>
    </row>
    <row r="2287" spans="1:23" ht="17.25" customHeight="1" x14ac:dyDescent="0.2">
      <c r="A2287" s="190">
        <v>813314</v>
      </c>
      <c r="B2287" s="190" t="s">
        <v>2331</v>
      </c>
      <c r="C2287" s="190" t="s">
        <v>100</v>
      </c>
      <c r="D2287" s="190" t="s">
        <v>3692</v>
      </c>
      <c r="E2287" s="190" t="s">
        <v>143</v>
      </c>
      <c r="F2287" s="193">
        <v>36270</v>
      </c>
      <c r="G2287" s="190" t="s">
        <v>3693</v>
      </c>
      <c r="H2287" s="190" t="s">
        <v>824</v>
      </c>
      <c r="I2287" s="190" t="s">
        <v>58</v>
      </c>
      <c r="Q2287" s="190">
        <v>2000</v>
      </c>
      <c r="V2287" s="190" t="s">
        <v>6148</v>
      </c>
      <c r="W2287" s="190" t="s">
        <v>6148</v>
      </c>
    </row>
    <row r="2288" spans="1:23" ht="17.25" customHeight="1" x14ac:dyDescent="0.2">
      <c r="A2288" s="190">
        <v>812522</v>
      </c>
      <c r="B2288" s="190" t="s">
        <v>1776</v>
      </c>
      <c r="C2288" s="190" t="s">
        <v>897</v>
      </c>
      <c r="D2288" s="190" t="s">
        <v>339</v>
      </c>
      <c r="E2288" s="190" t="s">
        <v>143</v>
      </c>
      <c r="F2288" s="193">
        <v>36326</v>
      </c>
      <c r="G2288" s="190" t="s">
        <v>244</v>
      </c>
      <c r="H2288" s="190" t="s">
        <v>824</v>
      </c>
      <c r="I2288" s="190" t="s">
        <v>58</v>
      </c>
      <c r="Q2288" s="190">
        <v>2000</v>
      </c>
      <c r="V2288" s="190" t="s">
        <v>6148</v>
      </c>
      <c r="W2288" s="190" t="s">
        <v>6148</v>
      </c>
    </row>
    <row r="2289" spans="1:23" ht="17.25" customHeight="1" x14ac:dyDescent="0.2">
      <c r="A2289" s="190">
        <v>814155</v>
      </c>
      <c r="B2289" s="190" t="s">
        <v>2899</v>
      </c>
      <c r="C2289" s="190" t="s">
        <v>3952</v>
      </c>
      <c r="D2289" s="190" t="s">
        <v>3953</v>
      </c>
      <c r="E2289" s="190" t="s">
        <v>143</v>
      </c>
      <c r="F2289" s="193">
        <v>36389</v>
      </c>
      <c r="G2289" s="190" t="s">
        <v>827</v>
      </c>
      <c r="H2289" s="190" t="s">
        <v>824</v>
      </c>
      <c r="I2289" s="190" t="s">
        <v>58</v>
      </c>
      <c r="Q2289" s="190">
        <v>2000</v>
      </c>
      <c r="V2289" s="190" t="s">
        <v>6148</v>
      </c>
      <c r="W2289" s="190" t="s">
        <v>6148</v>
      </c>
    </row>
    <row r="2290" spans="1:23" ht="17.25" customHeight="1" x14ac:dyDescent="0.2">
      <c r="A2290" s="190">
        <v>813759</v>
      </c>
      <c r="B2290" s="190" t="s">
        <v>2613</v>
      </c>
      <c r="C2290" s="190" t="s">
        <v>96</v>
      </c>
      <c r="D2290" s="190" t="s">
        <v>166</v>
      </c>
      <c r="E2290" s="190" t="s">
        <v>143</v>
      </c>
      <c r="F2290" s="193">
        <v>36392</v>
      </c>
      <c r="G2290" s="190" t="s">
        <v>244</v>
      </c>
      <c r="H2290" s="190" t="s">
        <v>824</v>
      </c>
      <c r="I2290" s="190" t="s">
        <v>58</v>
      </c>
      <c r="Q2290" s="190">
        <v>2000</v>
      </c>
      <c r="V2290" s="190" t="s">
        <v>6148</v>
      </c>
      <c r="W2290" s="190" t="s">
        <v>6148</v>
      </c>
    </row>
    <row r="2291" spans="1:23" ht="17.25" customHeight="1" x14ac:dyDescent="0.2">
      <c r="A2291" s="190">
        <v>813724</v>
      </c>
      <c r="B2291" s="190" t="s">
        <v>2588</v>
      </c>
      <c r="C2291" s="190" t="s">
        <v>63</v>
      </c>
      <c r="D2291" s="190" t="s">
        <v>371</v>
      </c>
      <c r="E2291" s="190" t="s">
        <v>143</v>
      </c>
      <c r="F2291" s="193">
        <v>36408</v>
      </c>
      <c r="G2291" s="190" t="s">
        <v>244</v>
      </c>
      <c r="H2291" s="190" t="s">
        <v>825</v>
      </c>
      <c r="I2291" s="190" t="s">
        <v>58</v>
      </c>
      <c r="Q2291" s="190">
        <v>2000</v>
      </c>
      <c r="V2291" s="190" t="s">
        <v>6148</v>
      </c>
      <c r="W2291" s="190" t="s">
        <v>6148</v>
      </c>
    </row>
    <row r="2292" spans="1:23" ht="17.25" customHeight="1" x14ac:dyDescent="0.2">
      <c r="A2292" s="190">
        <v>812853</v>
      </c>
      <c r="B2292" s="190" t="s">
        <v>2009</v>
      </c>
      <c r="C2292" s="190" t="s">
        <v>3533</v>
      </c>
      <c r="D2292" s="190" t="s">
        <v>166</v>
      </c>
      <c r="E2292" s="190" t="s">
        <v>143</v>
      </c>
      <c r="F2292" s="193">
        <v>36447</v>
      </c>
      <c r="G2292" s="190" t="s">
        <v>244</v>
      </c>
      <c r="H2292" s="190" t="s">
        <v>824</v>
      </c>
      <c r="I2292" s="190" t="s">
        <v>58</v>
      </c>
      <c r="Q2292" s="190">
        <v>2000</v>
      </c>
      <c r="V2292" s="190" t="s">
        <v>6148</v>
      </c>
      <c r="W2292" s="190" t="s">
        <v>6148</v>
      </c>
    </row>
    <row r="2293" spans="1:23" ht="17.25" customHeight="1" x14ac:dyDescent="0.2">
      <c r="A2293" s="190">
        <v>813744</v>
      </c>
      <c r="B2293" s="190" t="s">
        <v>2604</v>
      </c>
      <c r="C2293" s="190" t="s">
        <v>468</v>
      </c>
      <c r="D2293" s="190" t="s">
        <v>191</v>
      </c>
      <c r="E2293" s="190" t="s">
        <v>143</v>
      </c>
      <c r="F2293" s="193">
        <v>36477</v>
      </c>
      <c r="G2293" s="190" t="s">
        <v>974</v>
      </c>
      <c r="H2293" s="190" t="s">
        <v>824</v>
      </c>
      <c r="I2293" s="190" t="s">
        <v>58</v>
      </c>
      <c r="Q2293" s="190">
        <v>2000</v>
      </c>
      <c r="V2293" s="190" t="s">
        <v>6148</v>
      </c>
      <c r="W2293" s="190" t="s">
        <v>6148</v>
      </c>
    </row>
    <row r="2294" spans="1:23" ht="17.25" customHeight="1" x14ac:dyDescent="0.2">
      <c r="A2294" s="190">
        <v>813924</v>
      </c>
      <c r="B2294" s="190" t="s">
        <v>2737</v>
      </c>
      <c r="C2294" s="190" t="s">
        <v>3886</v>
      </c>
      <c r="D2294" s="190" t="s">
        <v>227</v>
      </c>
      <c r="E2294" s="190" t="s">
        <v>143</v>
      </c>
      <c r="F2294" s="193">
        <v>36526</v>
      </c>
      <c r="G2294" s="190" t="s">
        <v>3887</v>
      </c>
      <c r="H2294" s="190" t="s">
        <v>824</v>
      </c>
      <c r="I2294" s="190" t="s">
        <v>58</v>
      </c>
      <c r="Q2294" s="190">
        <v>2000</v>
      </c>
      <c r="V2294" s="190" t="s">
        <v>6148</v>
      </c>
      <c r="W2294" s="190" t="s">
        <v>6148</v>
      </c>
    </row>
    <row r="2295" spans="1:23" ht="17.25" customHeight="1" x14ac:dyDescent="0.2">
      <c r="A2295" s="190">
        <v>813579</v>
      </c>
      <c r="B2295" s="190" t="s">
        <v>2487</v>
      </c>
      <c r="C2295" s="190" t="s">
        <v>180</v>
      </c>
      <c r="D2295" s="190" t="s">
        <v>566</v>
      </c>
      <c r="E2295" s="190" t="s">
        <v>143</v>
      </c>
      <c r="F2295" s="193">
        <v>36526</v>
      </c>
      <c r="G2295" s="190" t="s">
        <v>244</v>
      </c>
      <c r="H2295" s="190" t="s">
        <v>824</v>
      </c>
      <c r="I2295" s="190" t="s">
        <v>58</v>
      </c>
      <c r="Q2295" s="190">
        <v>2000</v>
      </c>
      <c r="V2295" s="190" t="s">
        <v>6148</v>
      </c>
      <c r="W2295" s="190" t="s">
        <v>6148</v>
      </c>
    </row>
    <row r="2296" spans="1:23" ht="17.25" customHeight="1" x14ac:dyDescent="0.2">
      <c r="A2296" s="190">
        <v>813728</v>
      </c>
      <c r="B2296" s="190" t="s">
        <v>2591</v>
      </c>
      <c r="C2296" s="190" t="s">
        <v>1337</v>
      </c>
      <c r="D2296" s="190" t="s">
        <v>622</v>
      </c>
      <c r="E2296" s="190" t="s">
        <v>143</v>
      </c>
      <c r="F2296" s="193">
        <v>36526</v>
      </c>
      <c r="G2296" s="190" t="s">
        <v>3485</v>
      </c>
      <c r="H2296" s="190" t="s">
        <v>824</v>
      </c>
      <c r="I2296" s="190" t="s">
        <v>58</v>
      </c>
      <c r="Q2296" s="190">
        <v>2000</v>
      </c>
      <c r="V2296" s="190" t="s">
        <v>6148</v>
      </c>
      <c r="W2296" s="190" t="s">
        <v>6148</v>
      </c>
    </row>
    <row r="2297" spans="1:23" ht="17.25" customHeight="1" x14ac:dyDescent="0.2">
      <c r="A2297" s="190">
        <v>812912</v>
      </c>
      <c r="B2297" s="190" t="s">
        <v>2051</v>
      </c>
      <c r="C2297" s="190" t="s">
        <v>90</v>
      </c>
      <c r="D2297" s="190" t="s">
        <v>167</v>
      </c>
      <c r="E2297" s="190" t="s">
        <v>143</v>
      </c>
      <c r="F2297" s="193">
        <v>36536</v>
      </c>
      <c r="G2297" s="190" t="s">
        <v>244</v>
      </c>
      <c r="H2297" s="190" t="s">
        <v>824</v>
      </c>
      <c r="I2297" s="190" t="s">
        <v>58</v>
      </c>
      <c r="Q2297" s="190">
        <v>2000</v>
      </c>
      <c r="V2297" s="190" t="s">
        <v>6148</v>
      </c>
      <c r="W2297" s="190" t="s">
        <v>6148</v>
      </c>
    </row>
    <row r="2298" spans="1:23" ht="17.25" customHeight="1" x14ac:dyDescent="0.2">
      <c r="A2298" s="190">
        <v>813790</v>
      </c>
      <c r="B2298" s="190" t="s">
        <v>2636</v>
      </c>
      <c r="C2298" s="190" t="s">
        <v>61</v>
      </c>
      <c r="D2298" s="190" t="s">
        <v>182</v>
      </c>
      <c r="E2298" s="190" t="s">
        <v>143</v>
      </c>
      <c r="F2298" s="193">
        <v>36555</v>
      </c>
      <c r="G2298" s="190" t="s">
        <v>244</v>
      </c>
      <c r="H2298" s="190" t="s">
        <v>824</v>
      </c>
      <c r="I2298" s="190" t="s">
        <v>58</v>
      </c>
      <c r="Q2298" s="190">
        <v>2000</v>
      </c>
      <c r="V2298" s="190" t="s">
        <v>6148</v>
      </c>
      <c r="W2298" s="190" t="s">
        <v>6148</v>
      </c>
    </row>
    <row r="2299" spans="1:23" ht="17.25" customHeight="1" x14ac:dyDescent="0.2">
      <c r="A2299" s="190">
        <v>813767</v>
      </c>
      <c r="B2299" s="190" t="s">
        <v>2619</v>
      </c>
      <c r="C2299" s="190" t="s">
        <v>125</v>
      </c>
      <c r="D2299" s="190" t="s">
        <v>477</v>
      </c>
      <c r="E2299" s="190" t="s">
        <v>143</v>
      </c>
      <c r="F2299" s="193">
        <v>36609</v>
      </c>
      <c r="H2299" s="190" t="s">
        <v>824</v>
      </c>
      <c r="I2299" s="190" t="s">
        <v>58</v>
      </c>
      <c r="Q2299" s="190">
        <v>2000</v>
      </c>
      <c r="V2299" s="190" t="s">
        <v>6148</v>
      </c>
      <c r="W2299" s="190" t="s">
        <v>6148</v>
      </c>
    </row>
    <row r="2300" spans="1:23" ht="17.25" customHeight="1" x14ac:dyDescent="0.2">
      <c r="A2300" s="190">
        <v>813627</v>
      </c>
      <c r="B2300" s="190" t="s">
        <v>2522</v>
      </c>
      <c r="C2300" s="190" t="s">
        <v>3797</v>
      </c>
      <c r="D2300" s="190" t="s">
        <v>448</v>
      </c>
      <c r="E2300" s="190" t="s">
        <v>143</v>
      </c>
      <c r="F2300" s="193">
        <v>36647</v>
      </c>
      <c r="G2300" s="190" t="s">
        <v>244</v>
      </c>
      <c r="H2300" s="190" t="s">
        <v>824</v>
      </c>
      <c r="I2300" s="190" t="s">
        <v>58</v>
      </c>
      <c r="Q2300" s="190">
        <v>2000</v>
      </c>
      <c r="V2300" s="190" t="s">
        <v>6148</v>
      </c>
      <c r="W2300" s="190" t="s">
        <v>6148</v>
      </c>
    </row>
    <row r="2301" spans="1:23" ht="17.25" customHeight="1" x14ac:dyDescent="0.2">
      <c r="A2301" s="190">
        <v>813781</v>
      </c>
      <c r="B2301" s="190" t="s">
        <v>2629</v>
      </c>
      <c r="C2301" s="190" t="s">
        <v>103</v>
      </c>
      <c r="D2301" s="190" t="s">
        <v>161</v>
      </c>
      <c r="E2301" s="190" t="s">
        <v>143</v>
      </c>
      <c r="F2301" s="193">
        <v>36744</v>
      </c>
      <c r="G2301" s="190" t="s">
        <v>254</v>
      </c>
      <c r="H2301" s="190" t="s">
        <v>824</v>
      </c>
      <c r="I2301" s="190" t="s">
        <v>58</v>
      </c>
      <c r="Q2301" s="190">
        <v>2000</v>
      </c>
      <c r="V2301" s="190" t="s">
        <v>6148</v>
      </c>
      <c r="W2301" s="190" t="s">
        <v>6148</v>
      </c>
    </row>
    <row r="2302" spans="1:23" ht="17.25" customHeight="1" x14ac:dyDescent="0.2">
      <c r="A2302" s="190">
        <v>813577</v>
      </c>
      <c r="B2302" s="190" t="s">
        <v>2485</v>
      </c>
      <c r="C2302" s="190" t="s">
        <v>3776</v>
      </c>
      <c r="D2302" s="190" t="s">
        <v>3777</v>
      </c>
      <c r="E2302" s="190" t="s">
        <v>143</v>
      </c>
      <c r="F2302" s="193">
        <v>36757</v>
      </c>
      <c r="G2302" s="190" t="s">
        <v>3778</v>
      </c>
      <c r="H2302" s="190" t="s">
        <v>824</v>
      </c>
      <c r="I2302" s="190" t="s">
        <v>58</v>
      </c>
      <c r="Q2302" s="190">
        <v>2000</v>
      </c>
      <c r="V2302" s="190" t="s">
        <v>6148</v>
      </c>
      <c r="W2302" s="190" t="s">
        <v>6148</v>
      </c>
    </row>
    <row r="2303" spans="1:23" ht="17.25" customHeight="1" x14ac:dyDescent="0.2">
      <c r="A2303" s="190">
        <v>813685</v>
      </c>
      <c r="B2303" s="190" t="s">
        <v>2561</v>
      </c>
      <c r="C2303" s="190" t="s">
        <v>393</v>
      </c>
      <c r="D2303" s="190" t="s">
        <v>194</v>
      </c>
      <c r="E2303" s="190" t="s">
        <v>143</v>
      </c>
      <c r="F2303" s="193">
        <v>36760</v>
      </c>
      <c r="G2303" s="190" t="s">
        <v>244</v>
      </c>
      <c r="H2303" s="190" t="s">
        <v>824</v>
      </c>
      <c r="I2303" s="190" t="s">
        <v>58</v>
      </c>
      <c r="Q2303" s="190">
        <v>2000</v>
      </c>
      <c r="V2303" s="190" t="s">
        <v>6148</v>
      </c>
      <c r="W2303" s="190" t="s">
        <v>6148</v>
      </c>
    </row>
    <row r="2304" spans="1:23" ht="17.25" customHeight="1" x14ac:dyDescent="0.2">
      <c r="A2304" s="190">
        <v>813720</v>
      </c>
      <c r="B2304" s="190" t="s">
        <v>2586</v>
      </c>
      <c r="C2304" s="190" t="s">
        <v>368</v>
      </c>
      <c r="D2304" s="190" t="s">
        <v>780</v>
      </c>
      <c r="E2304" s="190" t="s">
        <v>143</v>
      </c>
      <c r="F2304" s="193">
        <v>36764</v>
      </c>
      <c r="G2304" s="190" t="s">
        <v>244</v>
      </c>
      <c r="H2304" s="190" t="s">
        <v>824</v>
      </c>
      <c r="I2304" s="190" t="s">
        <v>58</v>
      </c>
      <c r="Q2304" s="190">
        <v>2000</v>
      </c>
      <c r="V2304" s="190" t="s">
        <v>6148</v>
      </c>
      <c r="W2304" s="190" t="s">
        <v>6148</v>
      </c>
    </row>
    <row r="2305" spans="1:23" ht="17.25" customHeight="1" x14ac:dyDescent="0.2">
      <c r="A2305" s="190">
        <v>814102</v>
      </c>
      <c r="B2305" s="190" t="s">
        <v>2864</v>
      </c>
      <c r="C2305" s="190" t="s">
        <v>65</v>
      </c>
      <c r="D2305" s="190" t="s">
        <v>546</v>
      </c>
      <c r="E2305" s="190" t="s">
        <v>143</v>
      </c>
      <c r="F2305" s="193">
        <v>36830</v>
      </c>
      <c r="G2305" s="190" t="s">
        <v>827</v>
      </c>
      <c r="H2305" s="190" t="s">
        <v>824</v>
      </c>
      <c r="I2305" s="190" t="s">
        <v>58</v>
      </c>
      <c r="Q2305" s="190">
        <v>2000</v>
      </c>
      <c r="V2305" s="190" t="s">
        <v>6148</v>
      </c>
      <c r="W2305" s="190" t="s">
        <v>6148</v>
      </c>
    </row>
    <row r="2306" spans="1:23" ht="17.25" customHeight="1" x14ac:dyDescent="0.2">
      <c r="A2306" s="190">
        <v>813785</v>
      </c>
      <c r="B2306" s="190" t="s">
        <v>2631</v>
      </c>
      <c r="C2306" s="190" t="s">
        <v>340</v>
      </c>
      <c r="D2306" s="190" t="s">
        <v>166</v>
      </c>
      <c r="E2306" s="190" t="s">
        <v>143</v>
      </c>
      <c r="F2306" s="193">
        <v>36892</v>
      </c>
      <c r="G2306" s="190" t="s">
        <v>244</v>
      </c>
      <c r="H2306" s="190" t="s">
        <v>824</v>
      </c>
      <c r="I2306" s="190" t="s">
        <v>58</v>
      </c>
      <c r="Q2306" s="190">
        <v>2000</v>
      </c>
      <c r="V2306" s="190" t="s">
        <v>6148</v>
      </c>
      <c r="W2306" s="190" t="s">
        <v>6148</v>
      </c>
    </row>
    <row r="2307" spans="1:23" ht="17.25" customHeight="1" x14ac:dyDescent="0.2">
      <c r="A2307" s="190">
        <v>813680</v>
      </c>
      <c r="B2307" s="190" t="s">
        <v>2556</v>
      </c>
      <c r="C2307" s="190" t="s">
        <v>130</v>
      </c>
      <c r="D2307" s="190" t="s">
        <v>192</v>
      </c>
      <c r="E2307" s="190" t="s">
        <v>143</v>
      </c>
      <c r="F2307" s="193">
        <v>36892</v>
      </c>
      <c r="G2307" s="190" t="s">
        <v>244</v>
      </c>
      <c r="H2307" s="190" t="s">
        <v>824</v>
      </c>
      <c r="I2307" s="190" t="s">
        <v>58</v>
      </c>
      <c r="Q2307" s="190">
        <v>2000</v>
      </c>
      <c r="V2307" s="190" t="s">
        <v>6148</v>
      </c>
      <c r="W2307" s="190" t="s">
        <v>6148</v>
      </c>
    </row>
    <row r="2308" spans="1:23" ht="17.25" customHeight="1" x14ac:dyDescent="0.2">
      <c r="A2308" s="190">
        <v>813698</v>
      </c>
      <c r="B2308" s="190" t="s">
        <v>2570</v>
      </c>
      <c r="C2308" s="190" t="s">
        <v>564</v>
      </c>
      <c r="D2308" s="190" t="s">
        <v>184</v>
      </c>
      <c r="E2308" s="190" t="s">
        <v>143</v>
      </c>
      <c r="F2308" s="193">
        <v>36915</v>
      </c>
      <c r="G2308" s="190" t="s">
        <v>525</v>
      </c>
      <c r="H2308" s="190" t="s">
        <v>824</v>
      </c>
      <c r="I2308" s="190" t="s">
        <v>58</v>
      </c>
      <c r="Q2308" s="190">
        <v>2000</v>
      </c>
      <c r="V2308" s="190" t="s">
        <v>6148</v>
      </c>
      <c r="W2308" s="190" t="s">
        <v>6148</v>
      </c>
    </row>
    <row r="2309" spans="1:23" ht="17.25" customHeight="1" x14ac:dyDescent="0.2">
      <c r="A2309" s="190">
        <v>812695</v>
      </c>
      <c r="B2309" s="190" t="s">
        <v>1896</v>
      </c>
      <c r="C2309" s="190" t="s">
        <v>3469</v>
      </c>
      <c r="D2309" s="190" t="s">
        <v>519</v>
      </c>
      <c r="E2309" s="190" t="s">
        <v>143</v>
      </c>
      <c r="F2309" s="193">
        <v>37257</v>
      </c>
      <c r="G2309" s="190" t="s">
        <v>245</v>
      </c>
      <c r="H2309" s="190" t="s">
        <v>824</v>
      </c>
      <c r="I2309" s="190" t="s">
        <v>58</v>
      </c>
      <c r="Q2309" s="190">
        <v>2000</v>
      </c>
      <c r="V2309" s="190" t="s">
        <v>6148</v>
      </c>
      <c r="W2309" s="190" t="s">
        <v>6148</v>
      </c>
    </row>
    <row r="2310" spans="1:23" ht="17.25" customHeight="1" x14ac:dyDescent="0.2">
      <c r="A2310" s="190">
        <v>813733</v>
      </c>
      <c r="B2310" s="190" t="s">
        <v>2595</v>
      </c>
      <c r="C2310" s="190" t="s">
        <v>354</v>
      </c>
      <c r="D2310" s="190" t="s">
        <v>169</v>
      </c>
      <c r="E2310" s="190" t="s">
        <v>143</v>
      </c>
      <c r="G2310" s="190" t="s">
        <v>900</v>
      </c>
      <c r="H2310" s="190" t="s">
        <v>824</v>
      </c>
      <c r="I2310" s="190" t="s">
        <v>58</v>
      </c>
      <c r="Q2310" s="190">
        <v>2000</v>
      </c>
      <c r="V2310" s="190" t="s">
        <v>6148</v>
      </c>
      <c r="W2310" s="190" t="s">
        <v>6148</v>
      </c>
    </row>
    <row r="2311" spans="1:23" ht="17.25" customHeight="1" x14ac:dyDescent="0.2">
      <c r="A2311" s="190">
        <v>813285</v>
      </c>
      <c r="B2311" s="190" t="s">
        <v>2309</v>
      </c>
      <c r="C2311" s="190" t="s">
        <v>79</v>
      </c>
      <c r="D2311" s="190" t="s">
        <v>998</v>
      </c>
      <c r="E2311" s="190" t="s">
        <v>143</v>
      </c>
      <c r="G2311" s="190" t="s">
        <v>1063</v>
      </c>
      <c r="H2311" s="190" t="s">
        <v>824</v>
      </c>
      <c r="I2311" s="190" t="s">
        <v>58</v>
      </c>
      <c r="Q2311" s="190">
        <v>2000</v>
      </c>
      <c r="V2311" s="190" t="s">
        <v>6148</v>
      </c>
      <c r="W2311" s="190" t="s">
        <v>6148</v>
      </c>
    </row>
    <row r="2312" spans="1:23" ht="17.25" customHeight="1" x14ac:dyDescent="0.2">
      <c r="A2312" s="190">
        <v>813921</v>
      </c>
      <c r="B2312" s="190" t="s">
        <v>2734</v>
      </c>
      <c r="C2312" s="190" t="s">
        <v>104</v>
      </c>
      <c r="D2312" s="190" t="s">
        <v>161</v>
      </c>
      <c r="E2312" s="190" t="s">
        <v>142</v>
      </c>
      <c r="F2312" s="193">
        <v>25204</v>
      </c>
      <c r="G2312" s="190" t="s">
        <v>1106</v>
      </c>
      <c r="H2312" s="190" t="s">
        <v>824</v>
      </c>
      <c r="I2312" s="190" t="s">
        <v>58</v>
      </c>
      <c r="Q2312" s="190">
        <v>2000</v>
      </c>
      <c r="V2312" s="190" t="s">
        <v>6148</v>
      </c>
      <c r="W2312" s="190" t="s">
        <v>6148</v>
      </c>
    </row>
    <row r="2313" spans="1:23" ht="17.25" customHeight="1" x14ac:dyDescent="0.2">
      <c r="A2313" s="190">
        <v>813594</v>
      </c>
      <c r="B2313" s="190" t="s">
        <v>2496</v>
      </c>
      <c r="C2313" s="190" t="s">
        <v>1029</v>
      </c>
      <c r="D2313" s="190" t="s">
        <v>3784</v>
      </c>
      <c r="E2313" s="190" t="s">
        <v>142</v>
      </c>
      <c r="F2313" s="193">
        <v>27459</v>
      </c>
      <c r="H2313" s="190" t="s">
        <v>824</v>
      </c>
      <c r="I2313" s="190" t="s">
        <v>58</v>
      </c>
      <c r="Q2313" s="190">
        <v>2000</v>
      </c>
      <c r="V2313" s="190" t="s">
        <v>6148</v>
      </c>
      <c r="W2313" s="190" t="s">
        <v>6148</v>
      </c>
    </row>
    <row r="2314" spans="1:23" ht="17.25" customHeight="1" x14ac:dyDescent="0.2">
      <c r="A2314" s="190">
        <v>813932</v>
      </c>
      <c r="B2314" s="190" t="s">
        <v>2742</v>
      </c>
      <c r="C2314" s="190" t="s">
        <v>358</v>
      </c>
      <c r="D2314" s="190" t="s">
        <v>339</v>
      </c>
      <c r="E2314" s="190" t="s">
        <v>142</v>
      </c>
      <c r="F2314" s="193">
        <v>28250</v>
      </c>
      <c r="H2314" s="190" t="s">
        <v>824</v>
      </c>
      <c r="I2314" s="190" t="s">
        <v>58</v>
      </c>
      <c r="Q2314" s="190">
        <v>2000</v>
      </c>
      <c r="V2314" s="190" t="s">
        <v>6148</v>
      </c>
      <c r="W2314" s="190" t="s">
        <v>6148</v>
      </c>
    </row>
    <row r="2315" spans="1:23" ht="17.25" customHeight="1" x14ac:dyDescent="0.2">
      <c r="A2315" s="190">
        <v>813149</v>
      </c>
      <c r="B2315" s="190" t="s">
        <v>2218</v>
      </c>
      <c r="C2315" s="190" t="s">
        <v>403</v>
      </c>
      <c r="D2315" s="190" t="s">
        <v>902</v>
      </c>
      <c r="E2315" s="190" t="s">
        <v>142</v>
      </c>
      <c r="F2315" s="193">
        <v>28286</v>
      </c>
      <c r="G2315" s="190" t="s">
        <v>3464</v>
      </c>
      <c r="H2315" s="190" t="s">
        <v>824</v>
      </c>
      <c r="I2315" s="190" t="s">
        <v>58</v>
      </c>
      <c r="Q2315" s="190">
        <v>2000</v>
      </c>
      <c r="V2315" s="190" t="s">
        <v>6148</v>
      </c>
      <c r="W2315" s="190" t="s">
        <v>6148</v>
      </c>
    </row>
    <row r="2316" spans="1:23" ht="17.25" customHeight="1" x14ac:dyDescent="0.2">
      <c r="A2316" s="190">
        <v>812759</v>
      </c>
      <c r="B2316" s="190" t="s">
        <v>1944</v>
      </c>
      <c r="C2316" s="190" t="s">
        <v>65</v>
      </c>
      <c r="D2316" s="190" t="s">
        <v>477</v>
      </c>
      <c r="E2316" s="190" t="s">
        <v>142</v>
      </c>
      <c r="F2316" s="193">
        <v>29221</v>
      </c>
      <c r="G2316" s="190" t="s">
        <v>3495</v>
      </c>
      <c r="H2316" s="190" t="s">
        <v>824</v>
      </c>
      <c r="I2316" s="190" t="s">
        <v>58</v>
      </c>
      <c r="Q2316" s="190">
        <v>2000</v>
      </c>
      <c r="V2316" s="190" t="s">
        <v>6148</v>
      </c>
      <c r="W2316" s="190" t="s">
        <v>6148</v>
      </c>
    </row>
    <row r="2317" spans="1:23" ht="17.25" customHeight="1" x14ac:dyDescent="0.2">
      <c r="A2317" s="190">
        <v>812579</v>
      </c>
      <c r="B2317" s="190" t="s">
        <v>1810</v>
      </c>
      <c r="C2317" s="190" t="s">
        <v>431</v>
      </c>
      <c r="D2317" s="190" t="s">
        <v>601</v>
      </c>
      <c r="E2317" s="190" t="s">
        <v>142</v>
      </c>
      <c r="F2317" s="193">
        <v>29706</v>
      </c>
      <c r="G2317" s="190" t="s">
        <v>244</v>
      </c>
      <c r="H2317" s="190" t="s">
        <v>824</v>
      </c>
      <c r="I2317" s="190" t="s">
        <v>58</v>
      </c>
      <c r="Q2317" s="190">
        <v>2000</v>
      </c>
      <c r="V2317" s="190" t="s">
        <v>6148</v>
      </c>
      <c r="W2317" s="190" t="s">
        <v>6148</v>
      </c>
    </row>
    <row r="2318" spans="1:23" ht="17.25" customHeight="1" x14ac:dyDescent="0.2">
      <c r="A2318" s="190">
        <v>814020</v>
      </c>
      <c r="B2318" s="190" t="s">
        <v>2808</v>
      </c>
      <c r="C2318" s="190" t="s">
        <v>60</v>
      </c>
      <c r="D2318" s="190" t="s">
        <v>1015</v>
      </c>
      <c r="E2318" s="190" t="s">
        <v>142</v>
      </c>
      <c r="F2318" s="193">
        <v>29712</v>
      </c>
      <c r="G2318" s="190" t="s">
        <v>244</v>
      </c>
      <c r="H2318" s="190" t="s">
        <v>824</v>
      </c>
      <c r="I2318" s="190" t="s">
        <v>58</v>
      </c>
      <c r="Q2318" s="190">
        <v>2000</v>
      </c>
      <c r="V2318" s="190" t="s">
        <v>6148</v>
      </c>
      <c r="W2318" s="190" t="s">
        <v>6148</v>
      </c>
    </row>
    <row r="2319" spans="1:23" ht="17.25" customHeight="1" x14ac:dyDescent="0.2">
      <c r="A2319" s="190">
        <v>812381</v>
      </c>
      <c r="B2319" s="190" t="s">
        <v>1690</v>
      </c>
      <c r="C2319" s="190" t="s">
        <v>57</v>
      </c>
      <c r="D2319" s="190" t="s">
        <v>3359</v>
      </c>
      <c r="E2319" s="190" t="s">
        <v>142</v>
      </c>
      <c r="F2319" s="193">
        <v>29753</v>
      </c>
      <c r="G2319" s="190" t="s">
        <v>244</v>
      </c>
      <c r="H2319" s="190" t="s">
        <v>824</v>
      </c>
      <c r="I2319" s="190" t="s">
        <v>58</v>
      </c>
      <c r="Q2319" s="190">
        <v>2000</v>
      </c>
      <c r="V2319" s="190" t="s">
        <v>6148</v>
      </c>
      <c r="W2319" s="190" t="s">
        <v>6148</v>
      </c>
    </row>
    <row r="2320" spans="1:23" ht="17.25" customHeight="1" x14ac:dyDescent="0.2">
      <c r="A2320" s="190">
        <v>813774</v>
      </c>
      <c r="B2320" s="190" t="s">
        <v>2625</v>
      </c>
      <c r="C2320" s="190" t="s">
        <v>87</v>
      </c>
      <c r="D2320" s="190" t="s">
        <v>3841</v>
      </c>
      <c r="E2320" s="190" t="s">
        <v>142</v>
      </c>
      <c r="F2320" s="193">
        <v>29787</v>
      </c>
      <c r="G2320" s="190" t="s">
        <v>244</v>
      </c>
      <c r="H2320" s="190" t="s">
        <v>824</v>
      </c>
      <c r="I2320" s="190" t="s">
        <v>58</v>
      </c>
      <c r="Q2320" s="190">
        <v>2000</v>
      </c>
      <c r="V2320" s="190" t="s">
        <v>6148</v>
      </c>
      <c r="W2320" s="190" t="s">
        <v>6148</v>
      </c>
    </row>
    <row r="2321" spans="1:23" ht="17.25" customHeight="1" x14ac:dyDescent="0.2">
      <c r="A2321" s="190">
        <v>814080</v>
      </c>
      <c r="B2321" s="190" t="s">
        <v>2854</v>
      </c>
      <c r="C2321" s="190" t="s">
        <v>3666</v>
      </c>
      <c r="D2321" s="190" t="s">
        <v>381</v>
      </c>
      <c r="E2321" s="190" t="s">
        <v>142</v>
      </c>
      <c r="F2321" s="193">
        <v>30038</v>
      </c>
      <c r="G2321" s="190" t="s">
        <v>254</v>
      </c>
      <c r="H2321" s="190" t="s">
        <v>824</v>
      </c>
      <c r="I2321" s="190" t="s">
        <v>58</v>
      </c>
      <c r="Q2321" s="190">
        <v>2000</v>
      </c>
      <c r="V2321" s="190" t="s">
        <v>6148</v>
      </c>
      <c r="W2321" s="190" t="s">
        <v>6148</v>
      </c>
    </row>
    <row r="2322" spans="1:23" ht="17.25" customHeight="1" x14ac:dyDescent="0.2">
      <c r="A2322" s="190">
        <v>813026</v>
      </c>
      <c r="B2322" s="190" t="s">
        <v>2133</v>
      </c>
      <c r="C2322" s="190" t="s">
        <v>403</v>
      </c>
      <c r="D2322" s="190" t="s">
        <v>3435</v>
      </c>
      <c r="E2322" s="190" t="s">
        <v>142</v>
      </c>
      <c r="F2322" s="193">
        <v>30057</v>
      </c>
      <c r="G2322" s="190" t="s">
        <v>1137</v>
      </c>
      <c r="H2322" s="190" t="s">
        <v>824</v>
      </c>
      <c r="I2322" s="190" t="s">
        <v>58</v>
      </c>
      <c r="Q2322" s="190">
        <v>2000</v>
      </c>
      <c r="V2322" s="190" t="s">
        <v>6148</v>
      </c>
      <c r="W2322" s="190" t="s">
        <v>6148</v>
      </c>
    </row>
    <row r="2323" spans="1:23" ht="17.25" customHeight="1" x14ac:dyDescent="0.2">
      <c r="A2323" s="190">
        <v>813930</v>
      </c>
      <c r="B2323" s="190" t="s">
        <v>2741</v>
      </c>
      <c r="C2323" s="190" t="s">
        <v>673</v>
      </c>
      <c r="D2323" s="190" t="s">
        <v>370</v>
      </c>
      <c r="E2323" s="190" t="s">
        <v>142</v>
      </c>
      <c r="F2323" s="193">
        <v>30072</v>
      </c>
      <c r="G2323" s="190" t="s">
        <v>827</v>
      </c>
      <c r="H2323" s="190" t="s">
        <v>824</v>
      </c>
      <c r="I2323" s="190" t="s">
        <v>58</v>
      </c>
      <c r="Q2323" s="190">
        <v>2000</v>
      </c>
      <c r="V2323" s="190" t="s">
        <v>6148</v>
      </c>
      <c r="W2323" s="190" t="s">
        <v>6148</v>
      </c>
    </row>
    <row r="2324" spans="1:23" ht="17.25" customHeight="1" x14ac:dyDescent="0.2">
      <c r="A2324" s="190">
        <v>813813</v>
      </c>
      <c r="B2324" s="190" t="s">
        <v>1811</v>
      </c>
      <c r="C2324" s="190" t="s">
        <v>341</v>
      </c>
      <c r="D2324" s="190" t="s">
        <v>3854</v>
      </c>
      <c r="E2324" s="190" t="s">
        <v>142</v>
      </c>
      <c r="F2324" s="193">
        <v>30078</v>
      </c>
      <c r="G2324" s="190" t="s">
        <v>253</v>
      </c>
      <c r="H2324" s="190" t="s">
        <v>824</v>
      </c>
      <c r="I2324" s="190" t="s">
        <v>58</v>
      </c>
      <c r="Q2324" s="190">
        <v>2000</v>
      </c>
      <c r="V2324" s="190" t="s">
        <v>6148</v>
      </c>
      <c r="W2324" s="190" t="s">
        <v>6148</v>
      </c>
    </row>
    <row r="2325" spans="1:23" ht="17.25" customHeight="1" x14ac:dyDescent="0.2">
      <c r="A2325" s="190">
        <v>813973</v>
      </c>
      <c r="B2325" s="190" t="s">
        <v>2770</v>
      </c>
      <c r="C2325" s="190" t="s">
        <v>79</v>
      </c>
      <c r="D2325" s="190" t="s">
        <v>209</v>
      </c>
      <c r="E2325" s="190" t="s">
        <v>142</v>
      </c>
      <c r="F2325" s="193">
        <v>30115</v>
      </c>
      <c r="G2325" s="190" t="s">
        <v>1001</v>
      </c>
      <c r="H2325" s="190" t="s">
        <v>824</v>
      </c>
      <c r="I2325" s="190" t="s">
        <v>58</v>
      </c>
      <c r="Q2325" s="190">
        <v>2000</v>
      </c>
      <c r="V2325" s="190" t="s">
        <v>6148</v>
      </c>
      <c r="W2325" s="190" t="s">
        <v>6148</v>
      </c>
    </row>
    <row r="2326" spans="1:23" ht="17.25" customHeight="1" x14ac:dyDescent="0.2">
      <c r="A2326" s="190">
        <v>814189</v>
      </c>
      <c r="B2326" s="190" t="s">
        <v>2921</v>
      </c>
      <c r="C2326" s="190" t="s">
        <v>3963</v>
      </c>
      <c r="D2326" s="190" t="s">
        <v>535</v>
      </c>
      <c r="E2326" s="190" t="s">
        <v>142</v>
      </c>
      <c r="F2326" s="193">
        <v>30222</v>
      </c>
      <c r="G2326" s="190" t="s">
        <v>3964</v>
      </c>
      <c r="H2326" s="190" t="s">
        <v>824</v>
      </c>
      <c r="I2326" s="190" t="s">
        <v>58</v>
      </c>
      <c r="Q2326" s="190">
        <v>2000</v>
      </c>
      <c r="V2326" s="190" t="s">
        <v>6148</v>
      </c>
      <c r="W2326" s="190" t="s">
        <v>6148</v>
      </c>
    </row>
    <row r="2327" spans="1:23" ht="17.25" customHeight="1" x14ac:dyDescent="0.2">
      <c r="A2327" s="190">
        <v>811581</v>
      </c>
      <c r="B2327" s="190" t="s">
        <v>5453</v>
      </c>
      <c r="C2327" s="190" t="s">
        <v>348</v>
      </c>
      <c r="D2327" s="190" t="s">
        <v>560</v>
      </c>
      <c r="E2327" s="190" t="s">
        <v>142</v>
      </c>
      <c r="F2327" s="193">
        <v>30317</v>
      </c>
      <c r="G2327" s="190" t="s">
        <v>249</v>
      </c>
      <c r="H2327" s="190" t="s">
        <v>824</v>
      </c>
      <c r="I2327" s="190" t="s">
        <v>58</v>
      </c>
      <c r="Q2327" s="190">
        <v>2000</v>
      </c>
      <c r="V2327" s="190" t="s">
        <v>6148</v>
      </c>
      <c r="W2327" s="190" t="s">
        <v>6148</v>
      </c>
    </row>
    <row r="2328" spans="1:23" ht="17.25" customHeight="1" x14ac:dyDescent="0.2">
      <c r="A2328" s="190">
        <v>813765</v>
      </c>
      <c r="B2328" s="190" t="s">
        <v>2618</v>
      </c>
      <c r="C2328" s="190" t="s">
        <v>118</v>
      </c>
      <c r="D2328" s="190" t="s">
        <v>3838</v>
      </c>
      <c r="E2328" s="190" t="s">
        <v>142</v>
      </c>
      <c r="F2328" s="193">
        <v>30317</v>
      </c>
      <c r="G2328" s="190" t="s">
        <v>3839</v>
      </c>
      <c r="H2328" s="190" t="s">
        <v>824</v>
      </c>
      <c r="I2328" s="190" t="s">
        <v>58</v>
      </c>
      <c r="Q2328" s="190">
        <v>2000</v>
      </c>
      <c r="V2328" s="190" t="s">
        <v>6148</v>
      </c>
      <c r="W2328" s="190" t="s">
        <v>6148</v>
      </c>
    </row>
    <row r="2329" spans="1:23" ht="17.25" customHeight="1" x14ac:dyDescent="0.2">
      <c r="A2329" s="190">
        <v>813593</v>
      </c>
      <c r="B2329" s="190" t="s">
        <v>2495</v>
      </c>
      <c r="C2329" s="190" t="s">
        <v>384</v>
      </c>
      <c r="D2329" s="190" t="s">
        <v>3783</v>
      </c>
      <c r="E2329" s="190" t="s">
        <v>142</v>
      </c>
      <c r="F2329" s="193">
        <v>30440</v>
      </c>
      <c r="H2329" s="190" t="s">
        <v>824</v>
      </c>
      <c r="I2329" s="190" t="s">
        <v>58</v>
      </c>
      <c r="Q2329" s="190">
        <v>2000</v>
      </c>
      <c r="V2329" s="190" t="s">
        <v>6148</v>
      </c>
      <c r="W2329" s="190" t="s">
        <v>6148</v>
      </c>
    </row>
    <row r="2330" spans="1:23" ht="17.25" customHeight="1" x14ac:dyDescent="0.2">
      <c r="A2330" s="190">
        <v>812238</v>
      </c>
      <c r="B2330" s="190" t="s">
        <v>1595</v>
      </c>
      <c r="C2330" s="190" t="s">
        <v>59</v>
      </c>
      <c r="D2330" s="190" t="s">
        <v>1311</v>
      </c>
      <c r="E2330" s="190" t="s">
        <v>142</v>
      </c>
      <c r="F2330" s="193">
        <v>30548</v>
      </c>
      <c r="G2330" s="190" t="s">
        <v>931</v>
      </c>
      <c r="H2330" s="190" t="s">
        <v>824</v>
      </c>
      <c r="I2330" s="190" t="s">
        <v>58</v>
      </c>
      <c r="Q2330" s="190">
        <v>2000</v>
      </c>
      <c r="V2330" s="190" t="s">
        <v>6148</v>
      </c>
      <c r="W2330" s="190" t="s">
        <v>6148</v>
      </c>
    </row>
    <row r="2331" spans="1:23" ht="17.25" customHeight="1" x14ac:dyDescent="0.2">
      <c r="A2331" s="190">
        <v>813588</v>
      </c>
      <c r="B2331" s="190" t="s">
        <v>2493</v>
      </c>
      <c r="C2331" s="190" t="s">
        <v>883</v>
      </c>
      <c r="D2331" s="190" t="s">
        <v>3213</v>
      </c>
      <c r="E2331" s="190" t="s">
        <v>142</v>
      </c>
      <c r="F2331" s="193">
        <v>30686</v>
      </c>
      <c r="G2331" s="190" t="s">
        <v>831</v>
      </c>
      <c r="H2331" s="190" t="s">
        <v>824</v>
      </c>
      <c r="I2331" s="190" t="s">
        <v>58</v>
      </c>
      <c r="Q2331" s="190">
        <v>2000</v>
      </c>
      <c r="V2331" s="190" t="s">
        <v>6148</v>
      </c>
      <c r="W2331" s="190" t="s">
        <v>6148</v>
      </c>
    </row>
    <row r="2332" spans="1:23" ht="17.25" customHeight="1" x14ac:dyDescent="0.2">
      <c r="A2332" s="190">
        <v>813640</v>
      </c>
      <c r="B2332" s="190" t="s">
        <v>2532</v>
      </c>
      <c r="C2332" s="190" t="s">
        <v>68</v>
      </c>
      <c r="D2332" s="190" t="s">
        <v>196</v>
      </c>
      <c r="E2332" s="190" t="s">
        <v>142</v>
      </c>
      <c r="F2332" s="193">
        <v>30740</v>
      </c>
      <c r="G2332" s="190" t="s">
        <v>827</v>
      </c>
      <c r="H2332" s="190" t="s">
        <v>824</v>
      </c>
      <c r="I2332" s="190" t="s">
        <v>58</v>
      </c>
      <c r="Q2332" s="190">
        <v>2000</v>
      </c>
      <c r="V2332" s="190" t="s">
        <v>6148</v>
      </c>
      <c r="W2332" s="190" t="s">
        <v>6148</v>
      </c>
    </row>
    <row r="2333" spans="1:23" ht="17.25" customHeight="1" x14ac:dyDescent="0.2">
      <c r="A2333" s="190">
        <v>813881</v>
      </c>
      <c r="B2333" s="190" t="s">
        <v>2703</v>
      </c>
      <c r="C2333" s="190" t="s">
        <v>563</v>
      </c>
      <c r="D2333" s="190" t="s">
        <v>3347</v>
      </c>
      <c r="E2333" s="190" t="s">
        <v>142</v>
      </c>
      <c r="F2333" s="193">
        <v>30925</v>
      </c>
      <c r="H2333" s="190" t="s">
        <v>824</v>
      </c>
      <c r="I2333" s="190" t="s">
        <v>58</v>
      </c>
      <c r="Q2333" s="190">
        <v>2000</v>
      </c>
      <c r="V2333" s="190" t="s">
        <v>6148</v>
      </c>
      <c r="W2333" s="190" t="s">
        <v>6148</v>
      </c>
    </row>
    <row r="2334" spans="1:23" ht="17.25" customHeight="1" x14ac:dyDescent="0.2">
      <c r="A2334" s="190">
        <v>813786</v>
      </c>
      <c r="B2334" s="190" t="s">
        <v>2632</v>
      </c>
      <c r="C2334" s="190" t="s">
        <v>1112</v>
      </c>
      <c r="D2334" s="190" t="s">
        <v>1161</v>
      </c>
      <c r="E2334" s="190" t="s">
        <v>142</v>
      </c>
      <c r="F2334" s="193">
        <v>30981</v>
      </c>
      <c r="G2334" s="190" t="s">
        <v>244</v>
      </c>
      <c r="H2334" s="190" t="s">
        <v>824</v>
      </c>
      <c r="I2334" s="190" t="s">
        <v>58</v>
      </c>
      <c r="Q2334" s="190">
        <v>2000</v>
      </c>
      <c r="V2334" s="190" t="s">
        <v>6148</v>
      </c>
      <c r="W2334" s="190" t="s">
        <v>6148</v>
      </c>
    </row>
    <row r="2335" spans="1:23" ht="17.25" customHeight="1" x14ac:dyDescent="0.2">
      <c r="A2335" s="190">
        <v>801179</v>
      </c>
      <c r="B2335" s="190" t="s">
        <v>4157</v>
      </c>
      <c r="C2335" s="190" t="s">
        <v>347</v>
      </c>
      <c r="D2335" s="190" t="s">
        <v>5722</v>
      </c>
      <c r="E2335" s="190" t="s">
        <v>142</v>
      </c>
      <c r="F2335" s="193">
        <v>31048</v>
      </c>
      <c r="G2335" s="190" t="s">
        <v>244</v>
      </c>
      <c r="H2335" s="190" t="s">
        <v>824</v>
      </c>
      <c r="I2335" s="190" t="s">
        <v>58</v>
      </c>
      <c r="Q2335" s="190">
        <v>2000</v>
      </c>
      <c r="V2335" s="190" t="s">
        <v>6148</v>
      </c>
      <c r="W2335" s="190" t="s">
        <v>6148</v>
      </c>
    </row>
    <row r="2336" spans="1:23" ht="17.25" customHeight="1" x14ac:dyDescent="0.2">
      <c r="A2336" s="190">
        <v>813515</v>
      </c>
      <c r="B2336" s="190" t="s">
        <v>2441</v>
      </c>
      <c r="C2336" s="190" t="s">
        <v>3754</v>
      </c>
      <c r="D2336" s="190" t="s">
        <v>3755</v>
      </c>
      <c r="E2336" s="190" t="s">
        <v>142</v>
      </c>
      <c r="F2336" s="193">
        <v>31069</v>
      </c>
      <c r="G2336" s="190" t="s">
        <v>3756</v>
      </c>
      <c r="H2336" s="190" t="s">
        <v>824</v>
      </c>
      <c r="I2336" s="190" t="s">
        <v>58</v>
      </c>
      <c r="Q2336" s="190">
        <v>2000</v>
      </c>
      <c r="V2336" s="190" t="s">
        <v>6148</v>
      </c>
      <c r="W2336" s="190" t="s">
        <v>6148</v>
      </c>
    </row>
    <row r="2337" spans="1:23" ht="17.25" customHeight="1" x14ac:dyDescent="0.2">
      <c r="A2337" s="190">
        <v>813916</v>
      </c>
      <c r="B2337" s="190" t="s">
        <v>2730</v>
      </c>
      <c r="C2337" s="190" t="s">
        <v>772</v>
      </c>
      <c r="D2337" s="190" t="s">
        <v>3685</v>
      </c>
      <c r="E2337" s="190" t="s">
        <v>142</v>
      </c>
      <c r="F2337" s="193">
        <v>31168</v>
      </c>
      <c r="G2337" s="190" t="s">
        <v>3882</v>
      </c>
      <c r="H2337" s="190" t="s">
        <v>824</v>
      </c>
      <c r="I2337" s="190" t="s">
        <v>58</v>
      </c>
      <c r="Q2337" s="190">
        <v>2000</v>
      </c>
      <c r="V2337" s="190" t="s">
        <v>6148</v>
      </c>
      <c r="W2337" s="190" t="s">
        <v>6148</v>
      </c>
    </row>
    <row r="2338" spans="1:23" ht="17.25" customHeight="1" x14ac:dyDescent="0.2">
      <c r="A2338" s="190">
        <v>813527</v>
      </c>
      <c r="B2338" s="190" t="s">
        <v>2449</v>
      </c>
      <c r="C2338" s="190" t="s">
        <v>791</v>
      </c>
      <c r="D2338" s="190" t="s">
        <v>196</v>
      </c>
      <c r="E2338" s="190" t="s">
        <v>142</v>
      </c>
      <c r="F2338" s="193">
        <v>31272</v>
      </c>
      <c r="G2338" s="190" t="s">
        <v>3760</v>
      </c>
      <c r="H2338" s="190" t="s">
        <v>824</v>
      </c>
      <c r="I2338" s="190" t="s">
        <v>58</v>
      </c>
      <c r="Q2338" s="190">
        <v>2000</v>
      </c>
      <c r="V2338" s="190" t="s">
        <v>6148</v>
      </c>
      <c r="W2338" s="190" t="s">
        <v>6148</v>
      </c>
    </row>
    <row r="2339" spans="1:23" ht="17.25" customHeight="1" x14ac:dyDescent="0.2">
      <c r="A2339" s="190">
        <v>814042</v>
      </c>
      <c r="B2339" s="190" t="s">
        <v>2826</v>
      </c>
      <c r="C2339" s="190" t="s">
        <v>310</v>
      </c>
      <c r="D2339" s="190" t="s">
        <v>1012</v>
      </c>
      <c r="E2339" s="190" t="s">
        <v>142</v>
      </c>
      <c r="F2339" s="193">
        <v>31376</v>
      </c>
      <c r="G2339" s="190" t="s">
        <v>3920</v>
      </c>
      <c r="H2339" s="190" t="s">
        <v>824</v>
      </c>
      <c r="I2339" s="190" t="s">
        <v>58</v>
      </c>
      <c r="Q2339" s="190">
        <v>2000</v>
      </c>
      <c r="V2339" s="190" t="s">
        <v>6148</v>
      </c>
      <c r="W2339" s="190" t="s">
        <v>6148</v>
      </c>
    </row>
    <row r="2340" spans="1:23" ht="17.25" customHeight="1" x14ac:dyDescent="0.2">
      <c r="A2340" s="190">
        <v>813558</v>
      </c>
      <c r="B2340" s="190" t="s">
        <v>2469</v>
      </c>
      <c r="C2340" s="190" t="s">
        <v>3764</v>
      </c>
      <c r="D2340" s="190" t="s">
        <v>3765</v>
      </c>
      <c r="E2340" s="190" t="s">
        <v>142</v>
      </c>
      <c r="F2340" s="193">
        <v>31413</v>
      </c>
      <c r="G2340" s="190" t="s">
        <v>3751</v>
      </c>
      <c r="H2340" s="190" t="s">
        <v>824</v>
      </c>
      <c r="I2340" s="190" t="s">
        <v>58</v>
      </c>
      <c r="Q2340" s="190">
        <v>2000</v>
      </c>
      <c r="V2340" s="190" t="s">
        <v>6148</v>
      </c>
      <c r="W2340" s="190" t="s">
        <v>6148</v>
      </c>
    </row>
    <row r="2341" spans="1:23" ht="17.25" customHeight="1" x14ac:dyDescent="0.2">
      <c r="A2341" s="190">
        <v>814192</v>
      </c>
      <c r="B2341" s="190" t="s">
        <v>2924</v>
      </c>
      <c r="C2341" s="190" t="s">
        <v>3965</v>
      </c>
      <c r="D2341" s="190" t="s">
        <v>747</v>
      </c>
      <c r="E2341" s="190" t="s">
        <v>142</v>
      </c>
      <c r="F2341" s="193">
        <v>31419</v>
      </c>
      <c r="G2341" s="190" t="s">
        <v>244</v>
      </c>
      <c r="H2341" s="190" t="s">
        <v>824</v>
      </c>
      <c r="I2341" s="190" t="s">
        <v>58</v>
      </c>
      <c r="Q2341" s="190">
        <v>2000</v>
      </c>
      <c r="V2341" s="190" t="s">
        <v>6148</v>
      </c>
      <c r="W2341" s="190" t="s">
        <v>6148</v>
      </c>
    </row>
    <row r="2342" spans="1:23" ht="17.25" customHeight="1" x14ac:dyDescent="0.2">
      <c r="A2342" s="190">
        <v>813563</v>
      </c>
      <c r="B2342" s="190" t="s">
        <v>2473</v>
      </c>
      <c r="C2342" s="190" t="s">
        <v>3767</v>
      </c>
      <c r="D2342" s="190" t="s">
        <v>216</v>
      </c>
      <c r="E2342" s="190" t="s">
        <v>142</v>
      </c>
      <c r="F2342" s="193">
        <v>31692</v>
      </c>
      <c r="G2342" s="190" t="s">
        <v>995</v>
      </c>
      <c r="H2342" s="190" t="s">
        <v>825</v>
      </c>
      <c r="I2342" s="190" t="s">
        <v>58</v>
      </c>
      <c r="Q2342" s="190">
        <v>2000</v>
      </c>
      <c r="V2342" s="190" t="s">
        <v>6148</v>
      </c>
      <c r="W2342" s="190" t="s">
        <v>6148</v>
      </c>
    </row>
    <row r="2343" spans="1:23" ht="17.25" customHeight="1" x14ac:dyDescent="0.2">
      <c r="A2343" s="190">
        <v>813902</v>
      </c>
      <c r="B2343" s="190" t="s">
        <v>2722</v>
      </c>
      <c r="C2343" s="190" t="s">
        <v>3522</v>
      </c>
      <c r="D2343" s="190" t="s">
        <v>176</v>
      </c>
      <c r="E2343" s="190" t="s">
        <v>142</v>
      </c>
      <c r="F2343" s="193">
        <v>31778</v>
      </c>
      <c r="H2343" s="190" t="s">
        <v>824</v>
      </c>
      <c r="I2343" s="190" t="s">
        <v>58</v>
      </c>
      <c r="Q2343" s="190">
        <v>2000</v>
      </c>
      <c r="V2343" s="190" t="s">
        <v>6148</v>
      </c>
      <c r="W2343" s="190" t="s">
        <v>6148</v>
      </c>
    </row>
    <row r="2344" spans="1:23" ht="17.25" customHeight="1" x14ac:dyDescent="0.2">
      <c r="A2344" s="190">
        <v>813516</v>
      </c>
      <c r="B2344" s="190" t="s">
        <v>2442</v>
      </c>
      <c r="C2344" s="190" t="s">
        <v>403</v>
      </c>
      <c r="D2344" s="190" t="s">
        <v>477</v>
      </c>
      <c r="E2344" s="190" t="s">
        <v>142</v>
      </c>
      <c r="F2344" s="193">
        <v>31789</v>
      </c>
      <c r="H2344" s="190" t="s">
        <v>824</v>
      </c>
      <c r="I2344" s="190" t="s">
        <v>58</v>
      </c>
      <c r="Q2344" s="190">
        <v>2000</v>
      </c>
      <c r="V2344" s="190" t="s">
        <v>6148</v>
      </c>
      <c r="W2344" s="190" t="s">
        <v>6148</v>
      </c>
    </row>
    <row r="2345" spans="1:23" ht="17.25" customHeight="1" x14ac:dyDescent="0.2">
      <c r="A2345" s="190">
        <v>813897</v>
      </c>
      <c r="B2345" s="190" t="s">
        <v>2717</v>
      </c>
      <c r="C2345" s="190" t="s">
        <v>442</v>
      </c>
      <c r="D2345" s="190" t="s">
        <v>1228</v>
      </c>
      <c r="E2345" s="190" t="s">
        <v>142</v>
      </c>
      <c r="F2345" s="193">
        <v>31797</v>
      </c>
      <c r="H2345" s="190" t="s">
        <v>824</v>
      </c>
      <c r="I2345" s="190" t="s">
        <v>58</v>
      </c>
      <c r="Q2345" s="190">
        <v>2000</v>
      </c>
      <c r="V2345" s="190" t="s">
        <v>6148</v>
      </c>
      <c r="W2345" s="190" t="s">
        <v>6148</v>
      </c>
    </row>
    <row r="2346" spans="1:23" ht="17.25" customHeight="1" x14ac:dyDescent="0.2">
      <c r="A2346" s="190">
        <v>812504</v>
      </c>
      <c r="B2346" s="190" t="s">
        <v>1765</v>
      </c>
      <c r="C2346" s="190" t="s">
        <v>935</v>
      </c>
      <c r="D2346" s="190" t="s">
        <v>3397</v>
      </c>
      <c r="E2346" s="190" t="s">
        <v>142</v>
      </c>
      <c r="F2346" s="193">
        <v>31959</v>
      </c>
      <c r="G2346" s="190" t="s">
        <v>245</v>
      </c>
      <c r="H2346" s="190" t="s">
        <v>824</v>
      </c>
      <c r="I2346" s="190" t="s">
        <v>58</v>
      </c>
      <c r="Q2346" s="190">
        <v>2000</v>
      </c>
      <c r="V2346" s="190" t="s">
        <v>6148</v>
      </c>
      <c r="W2346" s="190" t="s">
        <v>6148</v>
      </c>
    </row>
    <row r="2347" spans="1:23" ht="17.25" customHeight="1" x14ac:dyDescent="0.2">
      <c r="A2347" s="190">
        <v>813683</v>
      </c>
      <c r="B2347" s="190" t="s">
        <v>2559</v>
      </c>
      <c r="C2347" s="190" t="s">
        <v>94</v>
      </c>
      <c r="D2347" s="190" t="s">
        <v>188</v>
      </c>
      <c r="E2347" s="190" t="s">
        <v>142</v>
      </c>
      <c r="F2347" s="193">
        <v>31973</v>
      </c>
      <c r="G2347" s="190" t="s">
        <v>246</v>
      </c>
      <c r="H2347" s="190" t="s">
        <v>824</v>
      </c>
      <c r="I2347" s="190" t="s">
        <v>58</v>
      </c>
      <c r="Q2347" s="190">
        <v>2000</v>
      </c>
      <c r="V2347" s="190" t="s">
        <v>6148</v>
      </c>
      <c r="W2347" s="190" t="s">
        <v>6148</v>
      </c>
    </row>
    <row r="2348" spans="1:23" ht="17.25" customHeight="1" x14ac:dyDescent="0.2">
      <c r="A2348" s="190">
        <v>812157</v>
      </c>
      <c r="B2348" s="190" t="s">
        <v>1539</v>
      </c>
      <c r="C2348" s="190" t="s">
        <v>533</v>
      </c>
      <c r="D2348" s="190" t="s">
        <v>166</v>
      </c>
      <c r="E2348" s="190" t="s">
        <v>142</v>
      </c>
      <c r="F2348" s="193">
        <v>32053</v>
      </c>
      <c r="G2348" s="190" t="s">
        <v>244</v>
      </c>
      <c r="H2348" s="190" t="s">
        <v>824</v>
      </c>
      <c r="I2348" s="190" t="s">
        <v>58</v>
      </c>
      <c r="Q2348" s="190">
        <v>2000</v>
      </c>
      <c r="V2348" s="190" t="s">
        <v>6148</v>
      </c>
      <c r="W2348" s="190" t="s">
        <v>6148</v>
      </c>
    </row>
    <row r="2349" spans="1:23" ht="17.25" customHeight="1" x14ac:dyDescent="0.2">
      <c r="A2349" s="190">
        <v>812164</v>
      </c>
      <c r="B2349" s="190" t="s">
        <v>1545</v>
      </c>
      <c r="C2349" s="190" t="s">
        <v>66</v>
      </c>
      <c r="D2349" s="190" t="s">
        <v>382</v>
      </c>
      <c r="E2349" s="190" t="s">
        <v>142</v>
      </c>
      <c r="F2349" s="193">
        <v>32196</v>
      </c>
      <c r="G2349" s="190" t="s">
        <v>244</v>
      </c>
      <c r="H2349" s="190" t="s">
        <v>824</v>
      </c>
      <c r="I2349" s="190" t="s">
        <v>58</v>
      </c>
      <c r="Q2349" s="190">
        <v>2000</v>
      </c>
      <c r="V2349" s="190" t="s">
        <v>6148</v>
      </c>
      <c r="W2349" s="190" t="s">
        <v>6148</v>
      </c>
    </row>
    <row r="2350" spans="1:23" ht="17.25" customHeight="1" x14ac:dyDescent="0.2">
      <c r="A2350" s="190">
        <v>814164</v>
      </c>
      <c r="B2350" s="190" t="s">
        <v>2902</v>
      </c>
      <c r="C2350" s="190" t="s">
        <v>79</v>
      </c>
      <c r="D2350" s="190" t="s">
        <v>3954</v>
      </c>
      <c r="E2350" s="190" t="s">
        <v>142</v>
      </c>
      <c r="F2350" s="193">
        <v>32319</v>
      </c>
      <c r="G2350" s="190" t="s">
        <v>3955</v>
      </c>
      <c r="H2350" s="190" t="s">
        <v>824</v>
      </c>
      <c r="I2350" s="190" t="s">
        <v>58</v>
      </c>
      <c r="Q2350" s="190">
        <v>2000</v>
      </c>
      <c r="V2350" s="190" t="s">
        <v>6148</v>
      </c>
      <c r="W2350" s="190" t="s">
        <v>6148</v>
      </c>
    </row>
    <row r="2351" spans="1:23" ht="17.25" customHeight="1" x14ac:dyDescent="0.2">
      <c r="A2351" s="190">
        <v>814161</v>
      </c>
      <c r="B2351" s="190" t="s">
        <v>2901</v>
      </c>
      <c r="C2351" s="190" t="s">
        <v>384</v>
      </c>
      <c r="D2351" s="190" t="s">
        <v>161</v>
      </c>
      <c r="E2351" s="190" t="s">
        <v>142</v>
      </c>
      <c r="F2351" s="193">
        <v>32489</v>
      </c>
      <c r="G2351" s="190" t="s">
        <v>253</v>
      </c>
      <c r="H2351" s="190" t="s">
        <v>824</v>
      </c>
      <c r="I2351" s="190" t="s">
        <v>58</v>
      </c>
      <c r="Q2351" s="190">
        <v>2000</v>
      </c>
      <c r="V2351" s="190" t="s">
        <v>6148</v>
      </c>
      <c r="W2351" s="190" t="s">
        <v>6148</v>
      </c>
    </row>
    <row r="2352" spans="1:23" ht="17.25" customHeight="1" x14ac:dyDescent="0.2">
      <c r="A2352" s="190">
        <v>812583</v>
      </c>
      <c r="B2352" s="190" t="s">
        <v>1812</v>
      </c>
      <c r="C2352" s="190" t="s">
        <v>92</v>
      </c>
      <c r="D2352" s="190" t="s">
        <v>375</v>
      </c>
      <c r="E2352" s="190" t="s">
        <v>142</v>
      </c>
      <c r="F2352" s="193">
        <v>32522</v>
      </c>
      <c r="G2352" s="190" t="s">
        <v>3419</v>
      </c>
      <c r="H2352" s="190" t="s">
        <v>824</v>
      </c>
      <c r="I2352" s="190" t="s">
        <v>58</v>
      </c>
      <c r="Q2352" s="190">
        <v>2000</v>
      </c>
      <c r="V2352" s="190" t="s">
        <v>6148</v>
      </c>
      <c r="W2352" s="190" t="s">
        <v>6148</v>
      </c>
    </row>
    <row r="2353" spans="1:23" ht="17.25" customHeight="1" x14ac:dyDescent="0.2">
      <c r="A2353" s="190">
        <v>813362</v>
      </c>
      <c r="B2353" s="190" t="s">
        <v>2366</v>
      </c>
      <c r="C2353" s="190" t="s">
        <v>74</v>
      </c>
      <c r="D2353" s="190" t="s">
        <v>210</v>
      </c>
      <c r="E2353" s="190" t="s">
        <v>142</v>
      </c>
      <c r="F2353" s="193">
        <v>32565</v>
      </c>
      <c r="G2353" s="190" t="s">
        <v>3711</v>
      </c>
      <c r="H2353" s="190" t="s">
        <v>824</v>
      </c>
      <c r="I2353" s="190" t="s">
        <v>58</v>
      </c>
      <c r="Q2353" s="190">
        <v>2000</v>
      </c>
      <c r="V2353" s="190" t="s">
        <v>6148</v>
      </c>
      <c r="W2353" s="190" t="s">
        <v>6148</v>
      </c>
    </row>
    <row r="2354" spans="1:23" ht="17.25" customHeight="1" x14ac:dyDescent="0.2">
      <c r="A2354" s="190">
        <v>812670</v>
      </c>
      <c r="B2354" s="190" t="s">
        <v>1875</v>
      </c>
      <c r="C2354" s="190" t="s">
        <v>64</v>
      </c>
      <c r="D2354" s="190" t="s">
        <v>596</v>
      </c>
      <c r="E2354" s="190" t="s">
        <v>142</v>
      </c>
      <c r="F2354" s="193">
        <v>32799</v>
      </c>
      <c r="G2354" s="190" t="s">
        <v>251</v>
      </c>
      <c r="H2354" s="190" t="s">
        <v>824</v>
      </c>
      <c r="I2354" s="190" t="s">
        <v>58</v>
      </c>
      <c r="Q2354" s="190">
        <v>2000</v>
      </c>
      <c r="V2354" s="190" t="s">
        <v>6148</v>
      </c>
      <c r="W2354" s="190" t="s">
        <v>6148</v>
      </c>
    </row>
    <row r="2355" spans="1:23" ht="17.25" customHeight="1" x14ac:dyDescent="0.2">
      <c r="A2355" s="190">
        <v>813834</v>
      </c>
      <c r="B2355" s="190" t="s">
        <v>2667</v>
      </c>
      <c r="C2355" s="190" t="s">
        <v>63</v>
      </c>
      <c r="D2355" s="190" t="s">
        <v>1201</v>
      </c>
      <c r="E2355" s="190" t="s">
        <v>142</v>
      </c>
      <c r="F2355" s="193">
        <v>32874</v>
      </c>
      <c r="H2355" s="190" t="s">
        <v>824</v>
      </c>
      <c r="I2355" s="190" t="s">
        <v>58</v>
      </c>
      <c r="Q2355" s="190">
        <v>2000</v>
      </c>
      <c r="V2355" s="190" t="s">
        <v>6148</v>
      </c>
      <c r="W2355" s="190" t="s">
        <v>6148</v>
      </c>
    </row>
    <row r="2356" spans="1:23" ht="17.25" customHeight="1" x14ac:dyDescent="0.2">
      <c r="A2356" s="190">
        <v>801736</v>
      </c>
      <c r="B2356" s="190" t="s">
        <v>4163</v>
      </c>
      <c r="C2356" s="190" t="s">
        <v>67</v>
      </c>
      <c r="D2356" s="190" t="s">
        <v>166</v>
      </c>
      <c r="E2356" s="190" t="s">
        <v>142</v>
      </c>
      <c r="F2356" s="193">
        <v>32875</v>
      </c>
      <c r="G2356" s="190" t="s">
        <v>1224</v>
      </c>
      <c r="H2356" s="190" t="s">
        <v>824</v>
      </c>
      <c r="I2356" s="190" t="s">
        <v>58</v>
      </c>
      <c r="Q2356" s="190">
        <v>2000</v>
      </c>
      <c r="V2356" s="190" t="s">
        <v>6148</v>
      </c>
      <c r="W2356" s="190" t="s">
        <v>6148</v>
      </c>
    </row>
    <row r="2357" spans="1:23" ht="17.25" customHeight="1" x14ac:dyDescent="0.2">
      <c r="A2357" s="190">
        <v>812300</v>
      </c>
      <c r="B2357" s="190" t="s">
        <v>1635</v>
      </c>
      <c r="C2357" s="190" t="s">
        <v>3324</v>
      </c>
      <c r="D2357" s="190" t="s">
        <v>3325</v>
      </c>
      <c r="E2357" s="190" t="s">
        <v>142</v>
      </c>
      <c r="F2357" s="193">
        <v>32987</v>
      </c>
      <c r="G2357" s="190" t="s">
        <v>858</v>
      </c>
      <c r="H2357" s="190" t="s">
        <v>824</v>
      </c>
      <c r="I2357" s="190" t="s">
        <v>58</v>
      </c>
      <c r="Q2357" s="190">
        <v>2000</v>
      </c>
      <c r="V2357" s="190" t="s">
        <v>6148</v>
      </c>
      <c r="W2357" s="190" t="s">
        <v>6148</v>
      </c>
    </row>
    <row r="2358" spans="1:23" ht="17.25" customHeight="1" x14ac:dyDescent="0.2">
      <c r="A2358" s="190">
        <v>813456</v>
      </c>
      <c r="B2358" s="190" t="s">
        <v>2399</v>
      </c>
      <c r="C2358" s="190" t="s">
        <v>97</v>
      </c>
      <c r="D2358" s="190" t="s">
        <v>178</v>
      </c>
      <c r="E2358" s="190" t="s">
        <v>142</v>
      </c>
      <c r="F2358" s="193">
        <v>33021</v>
      </c>
      <c r="G2358" s="190" t="s">
        <v>246</v>
      </c>
      <c r="H2358" s="190" t="s">
        <v>824</v>
      </c>
      <c r="I2358" s="190" t="s">
        <v>58</v>
      </c>
      <c r="Q2358" s="190">
        <v>2000</v>
      </c>
      <c r="V2358" s="190" t="s">
        <v>6148</v>
      </c>
      <c r="W2358" s="190" t="s">
        <v>6148</v>
      </c>
    </row>
    <row r="2359" spans="1:23" ht="17.25" customHeight="1" x14ac:dyDescent="0.2">
      <c r="A2359" s="190">
        <v>813842</v>
      </c>
      <c r="B2359" s="190" t="s">
        <v>2673</v>
      </c>
      <c r="C2359" s="190" t="s">
        <v>124</v>
      </c>
      <c r="D2359" s="190" t="s">
        <v>498</v>
      </c>
      <c r="E2359" s="190" t="s">
        <v>142</v>
      </c>
      <c r="F2359" s="193">
        <v>33033</v>
      </c>
      <c r="G2359" s="190" t="s">
        <v>244</v>
      </c>
      <c r="H2359" s="190" t="s">
        <v>824</v>
      </c>
      <c r="I2359" s="190" t="s">
        <v>58</v>
      </c>
      <c r="Q2359" s="190">
        <v>2000</v>
      </c>
      <c r="V2359" s="190" t="s">
        <v>6148</v>
      </c>
      <c r="W2359" s="190" t="s">
        <v>6148</v>
      </c>
    </row>
    <row r="2360" spans="1:23" ht="17.25" customHeight="1" x14ac:dyDescent="0.2">
      <c r="A2360" s="190">
        <v>810811</v>
      </c>
      <c r="B2360" s="190" t="s">
        <v>4979</v>
      </c>
      <c r="C2360" s="190" t="s">
        <v>683</v>
      </c>
      <c r="D2360" s="190" t="s">
        <v>329</v>
      </c>
      <c r="E2360" s="190" t="s">
        <v>142</v>
      </c>
      <c r="F2360" s="193">
        <v>33126</v>
      </c>
      <c r="G2360" s="190" t="s">
        <v>827</v>
      </c>
      <c r="H2360" s="190" t="s">
        <v>824</v>
      </c>
      <c r="I2360" s="190" t="s">
        <v>58</v>
      </c>
      <c r="Q2360" s="190">
        <v>2000</v>
      </c>
      <c r="V2360" s="190" t="s">
        <v>6148</v>
      </c>
      <c r="W2360" s="190" t="s">
        <v>6148</v>
      </c>
    </row>
    <row r="2361" spans="1:23" ht="17.25" customHeight="1" x14ac:dyDescent="0.2">
      <c r="A2361" s="190">
        <v>813833</v>
      </c>
      <c r="B2361" s="190" t="s">
        <v>2666</v>
      </c>
      <c r="C2361" s="190" t="s">
        <v>92</v>
      </c>
      <c r="D2361" s="190" t="s">
        <v>512</v>
      </c>
      <c r="E2361" s="190" t="s">
        <v>142</v>
      </c>
      <c r="F2361" s="193">
        <v>33239</v>
      </c>
      <c r="G2361" s="190" t="s">
        <v>993</v>
      </c>
      <c r="H2361" s="190" t="s">
        <v>824</v>
      </c>
      <c r="I2361" s="190" t="s">
        <v>58</v>
      </c>
      <c r="Q2361" s="190">
        <v>2000</v>
      </c>
      <c r="V2361" s="190" t="s">
        <v>6148</v>
      </c>
      <c r="W2361" s="190" t="s">
        <v>6148</v>
      </c>
    </row>
    <row r="2362" spans="1:23" ht="17.25" customHeight="1" x14ac:dyDescent="0.2">
      <c r="A2362" s="190">
        <v>813561</v>
      </c>
      <c r="B2362" s="190" t="s">
        <v>1298</v>
      </c>
      <c r="C2362" s="190" t="s">
        <v>466</v>
      </c>
      <c r="D2362" s="190" t="s">
        <v>188</v>
      </c>
      <c r="E2362" s="190" t="s">
        <v>142</v>
      </c>
      <c r="F2362" s="193">
        <v>33325</v>
      </c>
      <c r="G2362" s="190" t="s">
        <v>943</v>
      </c>
      <c r="H2362" s="190" t="s">
        <v>825</v>
      </c>
      <c r="I2362" s="190" t="s">
        <v>58</v>
      </c>
      <c r="Q2362" s="190">
        <v>2000</v>
      </c>
      <c r="V2362" s="190" t="s">
        <v>6148</v>
      </c>
      <c r="W2362" s="190" t="s">
        <v>6148</v>
      </c>
    </row>
    <row r="2363" spans="1:23" ht="17.25" customHeight="1" x14ac:dyDescent="0.2">
      <c r="A2363" s="190">
        <v>813883</v>
      </c>
      <c r="B2363" s="190" t="s">
        <v>2705</v>
      </c>
      <c r="C2363" s="190" t="s">
        <v>3312</v>
      </c>
      <c r="D2363" s="190" t="s">
        <v>216</v>
      </c>
      <c r="E2363" s="190" t="s">
        <v>142</v>
      </c>
      <c r="F2363" s="193">
        <v>33457</v>
      </c>
      <c r="G2363" s="190" t="s">
        <v>3217</v>
      </c>
      <c r="H2363" s="190" t="s">
        <v>824</v>
      </c>
      <c r="I2363" s="190" t="s">
        <v>58</v>
      </c>
      <c r="Q2363" s="190">
        <v>2000</v>
      </c>
      <c r="V2363" s="190" t="s">
        <v>6148</v>
      </c>
      <c r="W2363" s="190" t="s">
        <v>6148</v>
      </c>
    </row>
    <row r="2364" spans="1:23" ht="17.25" customHeight="1" x14ac:dyDescent="0.2">
      <c r="A2364" s="190">
        <v>814050</v>
      </c>
      <c r="B2364" s="190" t="s">
        <v>2833</v>
      </c>
      <c r="C2364" s="190" t="s">
        <v>3924</v>
      </c>
      <c r="D2364" s="190" t="s">
        <v>3435</v>
      </c>
      <c r="E2364" s="190" t="s">
        <v>142</v>
      </c>
      <c r="F2364" s="193">
        <v>33512</v>
      </c>
      <c r="G2364" s="190" t="s">
        <v>252</v>
      </c>
      <c r="H2364" s="190" t="s">
        <v>824</v>
      </c>
      <c r="I2364" s="190" t="s">
        <v>58</v>
      </c>
      <c r="Q2364" s="190">
        <v>2000</v>
      </c>
      <c r="V2364" s="190" t="s">
        <v>6148</v>
      </c>
      <c r="W2364" s="190" t="s">
        <v>6148</v>
      </c>
    </row>
    <row r="2365" spans="1:23" ht="17.25" customHeight="1" x14ac:dyDescent="0.2">
      <c r="A2365" s="190">
        <v>814018</v>
      </c>
      <c r="B2365" s="190" t="s">
        <v>2806</v>
      </c>
      <c r="C2365" s="190" t="s">
        <v>111</v>
      </c>
      <c r="D2365" s="190" t="s">
        <v>216</v>
      </c>
      <c r="E2365" s="190" t="s">
        <v>142</v>
      </c>
      <c r="F2365" s="193">
        <v>33635</v>
      </c>
      <c r="G2365" s="190" t="s">
        <v>244</v>
      </c>
      <c r="H2365" s="190" t="s">
        <v>824</v>
      </c>
      <c r="I2365" s="190" t="s">
        <v>58</v>
      </c>
      <c r="Q2365" s="190">
        <v>2000</v>
      </c>
      <c r="V2365" s="190" t="s">
        <v>6148</v>
      </c>
      <c r="W2365" s="190" t="s">
        <v>6148</v>
      </c>
    </row>
    <row r="2366" spans="1:23" ht="17.25" customHeight="1" x14ac:dyDescent="0.2">
      <c r="A2366" s="190">
        <v>813641</v>
      </c>
      <c r="B2366" s="190" t="s">
        <v>2533</v>
      </c>
      <c r="C2366" s="190" t="s">
        <v>83</v>
      </c>
      <c r="D2366" s="190" t="s">
        <v>410</v>
      </c>
      <c r="E2366" s="190" t="s">
        <v>142</v>
      </c>
      <c r="F2366" s="193">
        <v>33774</v>
      </c>
      <c r="H2366" s="190" t="s">
        <v>824</v>
      </c>
      <c r="I2366" s="190" t="s">
        <v>58</v>
      </c>
      <c r="Q2366" s="190">
        <v>2000</v>
      </c>
      <c r="V2366" s="190" t="s">
        <v>6148</v>
      </c>
      <c r="W2366" s="190" t="s">
        <v>6148</v>
      </c>
    </row>
    <row r="2367" spans="1:23" ht="17.25" customHeight="1" x14ac:dyDescent="0.2">
      <c r="A2367" s="190">
        <v>813699</v>
      </c>
      <c r="B2367" s="190" t="s">
        <v>2571</v>
      </c>
      <c r="C2367" s="190" t="s">
        <v>656</v>
      </c>
      <c r="D2367" s="190" t="s">
        <v>1069</v>
      </c>
      <c r="E2367" s="190" t="s">
        <v>142</v>
      </c>
      <c r="F2367" s="193">
        <v>33875</v>
      </c>
      <c r="G2367" s="190" t="s">
        <v>3195</v>
      </c>
      <c r="H2367" s="190" t="s">
        <v>824</v>
      </c>
      <c r="I2367" s="190" t="s">
        <v>58</v>
      </c>
      <c r="Q2367" s="190">
        <v>2000</v>
      </c>
      <c r="V2367" s="190" t="s">
        <v>6148</v>
      </c>
      <c r="W2367" s="190" t="s">
        <v>6148</v>
      </c>
    </row>
    <row r="2368" spans="1:23" ht="17.25" customHeight="1" x14ac:dyDescent="0.2">
      <c r="A2368" s="190">
        <v>813489</v>
      </c>
      <c r="B2368" s="190" t="s">
        <v>2422</v>
      </c>
      <c r="C2368" s="190" t="s">
        <v>988</v>
      </c>
      <c r="D2368" s="190" t="s">
        <v>3742</v>
      </c>
      <c r="E2368" s="190" t="s">
        <v>142</v>
      </c>
      <c r="F2368" s="193">
        <v>33992</v>
      </c>
      <c r="G2368" s="190" t="s">
        <v>1270</v>
      </c>
      <c r="H2368" s="190" t="s">
        <v>824</v>
      </c>
      <c r="I2368" s="190" t="s">
        <v>58</v>
      </c>
      <c r="Q2368" s="190">
        <v>2000</v>
      </c>
      <c r="V2368" s="190" t="s">
        <v>6148</v>
      </c>
      <c r="W2368" s="190" t="s">
        <v>6148</v>
      </c>
    </row>
    <row r="2369" spans="1:23" ht="17.25" customHeight="1" x14ac:dyDescent="0.2">
      <c r="A2369" s="190">
        <v>813799</v>
      </c>
      <c r="B2369" s="190" t="s">
        <v>2642</v>
      </c>
      <c r="C2369" s="190" t="s">
        <v>65</v>
      </c>
      <c r="D2369" s="190" t="s">
        <v>3849</v>
      </c>
      <c r="E2369" s="190" t="s">
        <v>142</v>
      </c>
      <c r="F2369" s="193">
        <v>34106</v>
      </c>
      <c r="G2369" s="190" t="s">
        <v>250</v>
      </c>
      <c r="H2369" s="190" t="s">
        <v>824</v>
      </c>
      <c r="I2369" s="190" t="s">
        <v>58</v>
      </c>
      <c r="Q2369" s="190">
        <v>2000</v>
      </c>
      <c r="V2369" s="190" t="s">
        <v>6148</v>
      </c>
      <c r="W2369" s="190" t="s">
        <v>6148</v>
      </c>
    </row>
    <row r="2370" spans="1:23" ht="17.25" customHeight="1" x14ac:dyDescent="0.2">
      <c r="A2370" s="190">
        <v>813142</v>
      </c>
      <c r="B2370" s="190" t="s">
        <v>2211</v>
      </c>
      <c r="C2370" s="190" t="s">
        <v>83</v>
      </c>
      <c r="D2370" s="190" t="s">
        <v>343</v>
      </c>
      <c r="E2370" s="190" t="s">
        <v>142</v>
      </c>
      <c r="F2370" s="193">
        <v>34201</v>
      </c>
      <c r="G2370" s="190" t="s">
        <v>245</v>
      </c>
      <c r="H2370" s="190" t="s">
        <v>824</v>
      </c>
      <c r="I2370" s="190" t="s">
        <v>58</v>
      </c>
      <c r="Q2370" s="190">
        <v>2000</v>
      </c>
      <c r="V2370" s="190" t="s">
        <v>6148</v>
      </c>
      <c r="W2370" s="190" t="s">
        <v>6148</v>
      </c>
    </row>
    <row r="2371" spans="1:23" ht="17.25" customHeight="1" x14ac:dyDescent="0.2">
      <c r="A2371" s="190">
        <v>812023</v>
      </c>
      <c r="B2371" s="190" t="s">
        <v>1445</v>
      </c>
      <c r="C2371" s="190" t="s">
        <v>92</v>
      </c>
      <c r="D2371" s="190" t="s">
        <v>191</v>
      </c>
      <c r="E2371" s="190" t="s">
        <v>142</v>
      </c>
      <c r="F2371" s="193">
        <v>34335</v>
      </c>
      <c r="G2371" s="190" t="s">
        <v>251</v>
      </c>
      <c r="H2371" s="190" t="s">
        <v>824</v>
      </c>
      <c r="I2371" s="190" t="s">
        <v>58</v>
      </c>
      <c r="Q2371" s="190">
        <v>2000</v>
      </c>
      <c r="V2371" s="190" t="s">
        <v>6148</v>
      </c>
      <c r="W2371" s="190" t="s">
        <v>6148</v>
      </c>
    </row>
    <row r="2372" spans="1:23" ht="17.25" customHeight="1" x14ac:dyDescent="0.2">
      <c r="A2372" s="190">
        <v>813632</v>
      </c>
      <c r="B2372" s="190" t="s">
        <v>2525</v>
      </c>
      <c r="C2372" s="190" t="s">
        <v>1337</v>
      </c>
      <c r="D2372" s="190" t="s">
        <v>161</v>
      </c>
      <c r="E2372" s="190" t="s">
        <v>142</v>
      </c>
      <c r="F2372" s="193">
        <v>34351</v>
      </c>
      <c r="G2372" s="190" t="s">
        <v>244</v>
      </c>
      <c r="H2372" s="190" t="s">
        <v>824</v>
      </c>
      <c r="I2372" s="190" t="s">
        <v>58</v>
      </c>
      <c r="Q2372" s="190">
        <v>2000</v>
      </c>
      <c r="V2372" s="190" t="s">
        <v>6148</v>
      </c>
      <c r="W2372" s="190" t="s">
        <v>6148</v>
      </c>
    </row>
    <row r="2373" spans="1:23" ht="17.25" customHeight="1" x14ac:dyDescent="0.2">
      <c r="A2373" s="190">
        <v>812712</v>
      </c>
      <c r="B2373" s="190" t="s">
        <v>1907</v>
      </c>
      <c r="C2373" s="190" t="s">
        <v>57</v>
      </c>
      <c r="D2373" s="190" t="s">
        <v>178</v>
      </c>
      <c r="E2373" s="190" t="s">
        <v>142</v>
      </c>
      <c r="F2373" s="193">
        <v>34364</v>
      </c>
      <c r="G2373" s="190" t="s">
        <v>244</v>
      </c>
      <c r="H2373" s="190" t="s">
        <v>824</v>
      </c>
      <c r="I2373" s="190" t="s">
        <v>58</v>
      </c>
      <c r="Q2373" s="190">
        <v>2000</v>
      </c>
      <c r="V2373" s="190" t="s">
        <v>6148</v>
      </c>
      <c r="W2373" s="190" t="s">
        <v>6148</v>
      </c>
    </row>
    <row r="2374" spans="1:23" ht="17.25" customHeight="1" x14ac:dyDescent="0.2">
      <c r="A2374" s="190">
        <v>812975</v>
      </c>
      <c r="B2374" s="190" t="s">
        <v>2104</v>
      </c>
      <c r="C2374" s="190" t="s">
        <v>782</v>
      </c>
      <c r="D2374" s="190" t="s">
        <v>3576</v>
      </c>
      <c r="E2374" s="190" t="s">
        <v>142</v>
      </c>
      <c r="F2374" s="193">
        <v>34394</v>
      </c>
      <c r="G2374" s="190" t="s">
        <v>3485</v>
      </c>
      <c r="H2374" s="190" t="s">
        <v>824</v>
      </c>
      <c r="I2374" s="190" t="s">
        <v>58</v>
      </c>
      <c r="Q2374" s="190">
        <v>2000</v>
      </c>
      <c r="V2374" s="190" t="s">
        <v>6148</v>
      </c>
      <c r="W2374" s="190" t="s">
        <v>6148</v>
      </c>
    </row>
    <row r="2375" spans="1:23" ht="17.25" customHeight="1" x14ac:dyDescent="0.2">
      <c r="A2375" s="190">
        <v>814190</v>
      </c>
      <c r="B2375" s="190" t="s">
        <v>2922</v>
      </c>
      <c r="C2375" s="190" t="s">
        <v>971</v>
      </c>
      <c r="D2375" s="190" t="s">
        <v>331</v>
      </c>
      <c r="E2375" s="190" t="s">
        <v>142</v>
      </c>
      <c r="F2375" s="193">
        <v>34416</v>
      </c>
      <c r="G2375" s="190" t="s">
        <v>244</v>
      </c>
      <c r="H2375" s="190" t="s">
        <v>824</v>
      </c>
      <c r="I2375" s="190" t="s">
        <v>58</v>
      </c>
      <c r="Q2375" s="190">
        <v>2000</v>
      </c>
      <c r="V2375" s="190" t="s">
        <v>6148</v>
      </c>
      <c r="W2375" s="190" t="s">
        <v>6148</v>
      </c>
    </row>
    <row r="2376" spans="1:23" ht="17.25" customHeight="1" x14ac:dyDescent="0.2">
      <c r="A2376" s="190">
        <v>813055</v>
      </c>
      <c r="B2376" s="190" t="s">
        <v>2152</v>
      </c>
      <c r="C2376" s="190" t="s">
        <v>394</v>
      </c>
      <c r="D2376" s="190" t="s">
        <v>173</v>
      </c>
      <c r="E2376" s="190" t="s">
        <v>142</v>
      </c>
      <c r="F2376" s="193">
        <v>34494</v>
      </c>
      <c r="G2376" s="190" t="s">
        <v>244</v>
      </c>
      <c r="H2376" s="190" t="s">
        <v>824</v>
      </c>
      <c r="I2376" s="190" t="s">
        <v>58</v>
      </c>
      <c r="Q2376" s="190">
        <v>2000</v>
      </c>
      <c r="V2376" s="190" t="s">
        <v>6148</v>
      </c>
      <c r="W2376" s="190" t="s">
        <v>6148</v>
      </c>
    </row>
    <row r="2377" spans="1:23" ht="17.25" customHeight="1" x14ac:dyDescent="0.2">
      <c r="A2377" s="190">
        <v>812708</v>
      </c>
      <c r="B2377" s="190" t="s">
        <v>1904</v>
      </c>
      <c r="C2377" s="190" t="s">
        <v>63</v>
      </c>
      <c r="D2377" s="190" t="s">
        <v>484</v>
      </c>
      <c r="E2377" s="190" t="s">
        <v>142</v>
      </c>
      <c r="F2377" s="193">
        <v>34494</v>
      </c>
      <c r="G2377" s="190" t="s">
        <v>941</v>
      </c>
      <c r="H2377" s="190" t="s">
        <v>825</v>
      </c>
      <c r="I2377" s="190" t="s">
        <v>58</v>
      </c>
      <c r="Q2377" s="190">
        <v>2000</v>
      </c>
      <c r="V2377" s="190" t="s">
        <v>6148</v>
      </c>
      <c r="W2377" s="190" t="s">
        <v>6148</v>
      </c>
    </row>
    <row r="2378" spans="1:23" ht="17.25" customHeight="1" x14ac:dyDescent="0.2">
      <c r="A2378" s="190">
        <v>813787</v>
      </c>
      <c r="B2378" s="190" t="s">
        <v>2633</v>
      </c>
      <c r="C2378" s="190" t="s">
        <v>617</v>
      </c>
      <c r="D2378" s="190" t="s">
        <v>532</v>
      </c>
      <c r="E2378" s="190" t="s">
        <v>142</v>
      </c>
      <c r="F2378" s="193">
        <v>34562</v>
      </c>
      <c r="G2378" s="190" t="s">
        <v>244</v>
      </c>
      <c r="H2378" s="190" t="s">
        <v>825</v>
      </c>
      <c r="I2378" s="190" t="s">
        <v>58</v>
      </c>
      <c r="Q2378" s="190">
        <v>2000</v>
      </c>
      <c r="V2378" s="190" t="s">
        <v>6148</v>
      </c>
      <c r="W2378" s="190" t="s">
        <v>6148</v>
      </c>
    </row>
    <row r="2379" spans="1:23" ht="17.25" customHeight="1" x14ac:dyDescent="0.2">
      <c r="A2379" s="190">
        <v>813601</v>
      </c>
      <c r="B2379" s="190" t="s">
        <v>2501</v>
      </c>
      <c r="C2379" s="190" t="s">
        <v>3787</v>
      </c>
      <c r="D2379" s="190" t="s">
        <v>201</v>
      </c>
      <c r="E2379" s="190" t="s">
        <v>142</v>
      </c>
      <c r="F2379" s="193">
        <v>34604</v>
      </c>
      <c r="G2379" s="190" t="s">
        <v>244</v>
      </c>
      <c r="H2379" s="190" t="s">
        <v>824</v>
      </c>
      <c r="I2379" s="190" t="s">
        <v>58</v>
      </c>
      <c r="Q2379" s="190">
        <v>2000</v>
      </c>
      <c r="V2379" s="190" t="s">
        <v>6148</v>
      </c>
      <c r="W2379" s="190" t="s">
        <v>6148</v>
      </c>
    </row>
    <row r="2380" spans="1:23" ht="17.25" customHeight="1" x14ac:dyDescent="0.2">
      <c r="A2380" s="190">
        <v>813525</v>
      </c>
      <c r="B2380" s="190" t="s">
        <v>2448</v>
      </c>
      <c r="C2380" s="190" t="s">
        <v>3759</v>
      </c>
      <c r="D2380" s="190" t="s">
        <v>309</v>
      </c>
      <c r="E2380" s="190" t="s">
        <v>142</v>
      </c>
      <c r="F2380" s="193">
        <v>34610</v>
      </c>
      <c r="G2380" s="190" t="s">
        <v>943</v>
      </c>
      <c r="H2380" s="190" t="s">
        <v>824</v>
      </c>
      <c r="I2380" s="190" t="s">
        <v>58</v>
      </c>
      <c r="Q2380" s="190">
        <v>2000</v>
      </c>
      <c r="V2380" s="190" t="s">
        <v>6148</v>
      </c>
      <c r="W2380" s="190" t="s">
        <v>6148</v>
      </c>
    </row>
    <row r="2381" spans="1:23" ht="17.25" customHeight="1" x14ac:dyDescent="0.2">
      <c r="A2381" s="190">
        <v>812146</v>
      </c>
      <c r="B2381" s="190" t="s">
        <v>1531</v>
      </c>
      <c r="C2381" s="190" t="s">
        <v>61</v>
      </c>
      <c r="D2381" s="190" t="s">
        <v>163</v>
      </c>
      <c r="E2381" s="190" t="s">
        <v>142</v>
      </c>
      <c r="F2381" s="193">
        <v>34632</v>
      </c>
      <c r="G2381" s="190" t="s">
        <v>3222</v>
      </c>
      <c r="H2381" s="190" t="s">
        <v>825</v>
      </c>
      <c r="I2381" s="190" t="s">
        <v>58</v>
      </c>
      <c r="Q2381" s="190">
        <v>2000</v>
      </c>
      <c r="V2381" s="190" t="s">
        <v>6148</v>
      </c>
      <c r="W2381" s="190" t="s">
        <v>6148</v>
      </c>
    </row>
    <row r="2382" spans="1:23" ht="17.25" customHeight="1" x14ac:dyDescent="0.2">
      <c r="A2382" s="190">
        <v>813634</v>
      </c>
      <c r="B2382" s="190" t="s">
        <v>1056</v>
      </c>
      <c r="C2382" s="190" t="s">
        <v>63</v>
      </c>
      <c r="D2382" s="190" t="s">
        <v>3541</v>
      </c>
      <c r="E2382" s="190" t="s">
        <v>142</v>
      </c>
      <c r="F2382" s="193">
        <v>34647</v>
      </c>
      <c r="H2382" s="190" t="s">
        <v>825</v>
      </c>
      <c r="I2382" s="190" t="s">
        <v>58</v>
      </c>
      <c r="Q2382" s="190">
        <v>2000</v>
      </c>
      <c r="V2382" s="190" t="s">
        <v>6148</v>
      </c>
      <c r="W2382" s="190" t="s">
        <v>6148</v>
      </c>
    </row>
    <row r="2383" spans="1:23" ht="17.25" customHeight="1" x14ac:dyDescent="0.2">
      <c r="A2383" s="190">
        <v>813974</v>
      </c>
      <c r="B2383" s="190" t="s">
        <v>2771</v>
      </c>
      <c r="C2383" s="190" t="s">
        <v>67</v>
      </c>
      <c r="D2383" s="190" t="s">
        <v>3441</v>
      </c>
      <c r="E2383" s="190" t="s">
        <v>142</v>
      </c>
      <c r="F2383" s="193">
        <v>34692</v>
      </c>
      <c r="G2383" s="190" t="s">
        <v>244</v>
      </c>
      <c r="H2383" s="190" t="s">
        <v>824</v>
      </c>
      <c r="I2383" s="190" t="s">
        <v>58</v>
      </c>
      <c r="Q2383" s="190">
        <v>2000</v>
      </c>
      <c r="V2383" s="190" t="s">
        <v>6148</v>
      </c>
      <c r="W2383" s="190" t="s">
        <v>6148</v>
      </c>
    </row>
    <row r="2384" spans="1:23" ht="17.25" customHeight="1" x14ac:dyDescent="0.2">
      <c r="A2384" s="190">
        <v>813832</v>
      </c>
      <c r="B2384" s="190" t="s">
        <v>2665</v>
      </c>
      <c r="C2384" s="190" t="s">
        <v>3861</v>
      </c>
      <c r="D2384" s="190" t="s">
        <v>3862</v>
      </c>
      <c r="E2384" s="190" t="s">
        <v>142</v>
      </c>
      <c r="F2384" s="193">
        <v>34700</v>
      </c>
      <c r="G2384" s="190" t="s">
        <v>831</v>
      </c>
      <c r="H2384" s="190" t="s">
        <v>824</v>
      </c>
      <c r="I2384" s="190" t="s">
        <v>58</v>
      </c>
      <c r="Q2384" s="190">
        <v>2000</v>
      </c>
      <c r="V2384" s="190" t="s">
        <v>6148</v>
      </c>
      <c r="W2384" s="190" t="s">
        <v>6148</v>
      </c>
    </row>
    <row r="2385" spans="1:23" ht="17.25" customHeight="1" x14ac:dyDescent="0.2">
      <c r="A2385" s="190">
        <v>813639</v>
      </c>
      <c r="B2385" s="190" t="s">
        <v>2531</v>
      </c>
      <c r="C2385" s="190" t="s">
        <v>83</v>
      </c>
      <c r="D2385" s="190" t="s">
        <v>1073</v>
      </c>
      <c r="E2385" s="190" t="s">
        <v>142</v>
      </c>
      <c r="F2385" s="193">
        <v>34700</v>
      </c>
      <c r="G2385" s="190" t="s">
        <v>253</v>
      </c>
      <c r="H2385" s="190" t="s">
        <v>824</v>
      </c>
      <c r="I2385" s="190" t="s">
        <v>58</v>
      </c>
      <c r="Q2385" s="190">
        <v>2000</v>
      </c>
      <c r="V2385" s="190" t="s">
        <v>6148</v>
      </c>
      <c r="W2385" s="190" t="s">
        <v>6148</v>
      </c>
    </row>
    <row r="2386" spans="1:23" ht="17.25" customHeight="1" x14ac:dyDescent="0.2">
      <c r="A2386" s="190">
        <v>812132</v>
      </c>
      <c r="B2386" s="190" t="s">
        <v>1524</v>
      </c>
      <c r="C2386" s="190" t="s">
        <v>361</v>
      </c>
      <c r="D2386" s="190" t="s">
        <v>189</v>
      </c>
      <c r="E2386" s="190" t="s">
        <v>142</v>
      </c>
      <c r="F2386" s="193">
        <v>34718</v>
      </c>
      <c r="G2386" s="190" t="s">
        <v>250</v>
      </c>
      <c r="H2386" s="190" t="s">
        <v>824</v>
      </c>
      <c r="I2386" s="190" t="s">
        <v>58</v>
      </c>
      <c r="Q2386" s="190">
        <v>2000</v>
      </c>
      <c r="V2386" s="190" t="s">
        <v>6148</v>
      </c>
      <c r="W2386" s="190" t="s">
        <v>6148</v>
      </c>
    </row>
    <row r="2387" spans="1:23" ht="17.25" customHeight="1" x14ac:dyDescent="0.2">
      <c r="A2387" s="190">
        <v>813869</v>
      </c>
      <c r="B2387" s="190" t="s">
        <v>2694</v>
      </c>
      <c r="C2387" s="190" t="s">
        <v>61</v>
      </c>
      <c r="D2387" s="190" t="s">
        <v>176</v>
      </c>
      <c r="E2387" s="190" t="s">
        <v>142</v>
      </c>
      <c r="F2387" s="193">
        <v>34724</v>
      </c>
      <c r="G2387" s="190" t="s">
        <v>827</v>
      </c>
      <c r="H2387" s="190" t="s">
        <v>824</v>
      </c>
      <c r="I2387" s="190" t="s">
        <v>58</v>
      </c>
      <c r="Q2387" s="190">
        <v>2000</v>
      </c>
      <c r="V2387" s="190" t="s">
        <v>6148</v>
      </c>
      <c r="W2387" s="190" t="s">
        <v>6148</v>
      </c>
    </row>
    <row r="2388" spans="1:23" ht="17.25" customHeight="1" x14ac:dyDescent="0.2">
      <c r="A2388" s="190">
        <v>814119</v>
      </c>
      <c r="B2388" s="190" t="s">
        <v>2879</v>
      </c>
      <c r="C2388" s="190" t="s">
        <v>98</v>
      </c>
      <c r="D2388" s="190" t="s">
        <v>3946</v>
      </c>
      <c r="E2388" s="190" t="s">
        <v>142</v>
      </c>
      <c r="F2388" s="193">
        <v>34740</v>
      </c>
      <c r="G2388" s="190" t="s">
        <v>254</v>
      </c>
      <c r="H2388" s="190" t="s">
        <v>824</v>
      </c>
      <c r="I2388" s="190" t="s">
        <v>58</v>
      </c>
      <c r="Q2388" s="190">
        <v>2000</v>
      </c>
      <c r="V2388" s="190" t="s">
        <v>6148</v>
      </c>
      <c r="W2388" s="190" t="s">
        <v>6148</v>
      </c>
    </row>
    <row r="2389" spans="1:23" ht="17.25" customHeight="1" x14ac:dyDescent="0.2">
      <c r="A2389" s="190">
        <v>813845</v>
      </c>
      <c r="B2389" s="190" t="s">
        <v>2676</v>
      </c>
      <c r="C2389" s="190" t="s">
        <v>1154</v>
      </c>
      <c r="D2389" s="190" t="s">
        <v>1142</v>
      </c>
      <c r="E2389" s="190" t="s">
        <v>142</v>
      </c>
      <c r="F2389" s="193">
        <v>34764</v>
      </c>
      <c r="H2389" s="190" t="s">
        <v>824</v>
      </c>
      <c r="I2389" s="190" t="s">
        <v>58</v>
      </c>
      <c r="Q2389" s="190">
        <v>2000</v>
      </c>
      <c r="V2389" s="190" t="s">
        <v>6148</v>
      </c>
      <c r="W2389" s="190" t="s">
        <v>6148</v>
      </c>
    </row>
    <row r="2390" spans="1:23" ht="17.25" customHeight="1" x14ac:dyDescent="0.2">
      <c r="A2390" s="190">
        <v>813494</v>
      </c>
      <c r="B2390" s="190" t="s">
        <v>2426</v>
      </c>
      <c r="C2390" s="190" t="s">
        <v>63</v>
      </c>
      <c r="D2390" s="190" t="s">
        <v>197</v>
      </c>
      <c r="E2390" s="190" t="s">
        <v>142</v>
      </c>
      <c r="F2390" s="193">
        <v>34790</v>
      </c>
      <c r="H2390" s="190" t="s">
        <v>824</v>
      </c>
      <c r="I2390" s="190" t="s">
        <v>58</v>
      </c>
      <c r="Q2390" s="190">
        <v>2000</v>
      </c>
      <c r="V2390" s="190" t="s">
        <v>6148</v>
      </c>
      <c r="W2390" s="190" t="s">
        <v>6148</v>
      </c>
    </row>
    <row r="2391" spans="1:23" ht="17.25" customHeight="1" x14ac:dyDescent="0.2">
      <c r="A2391" s="190">
        <v>812061</v>
      </c>
      <c r="B2391" s="190" t="s">
        <v>1473</v>
      </c>
      <c r="C2391" s="190" t="s">
        <v>310</v>
      </c>
      <c r="D2391" s="190" t="s">
        <v>339</v>
      </c>
      <c r="E2391" s="190" t="s">
        <v>142</v>
      </c>
      <c r="F2391" s="193">
        <v>34842</v>
      </c>
      <c r="G2391" s="190" t="s">
        <v>1302</v>
      </c>
      <c r="H2391" s="190" t="s">
        <v>824</v>
      </c>
      <c r="I2391" s="190" t="s">
        <v>58</v>
      </c>
      <c r="Q2391" s="190">
        <v>2000</v>
      </c>
      <c r="V2391" s="190" t="s">
        <v>6148</v>
      </c>
      <c r="W2391" s="190" t="s">
        <v>6148</v>
      </c>
    </row>
    <row r="2392" spans="1:23" ht="17.25" customHeight="1" x14ac:dyDescent="0.2">
      <c r="A2392" s="190">
        <v>812024</v>
      </c>
      <c r="B2392" s="190" t="s">
        <v>1446</v>
      </c>
      <c r="C2392" s="190" t="s">
        <v>92</v>
      </c>
      <c r="D2392" s="190" t="s">
        <v>780</v>
      </c>
      <c r="E2392" s="190" t="s">
        <v>142</v>
      </c>
      <c r="F2392" s="193">
        <v>35065</v>
      </c>
      <c r="G2392" s="190" t="s">
        <v>3222</v>
      </c>
      <c r="H2392" s="190" t="s">
        <v>825</v>
      </c>
      <c r="I2392" s="190" t="s">
        <v>58</v>
      </c>
      <c r="Q2392" s="190">
        <v>2000</v>
      </c>
      <c r="V2392" s="190" t="s">
        <v>6148</v>
      </c>
      <c r="W2392" s="190" t="s">
        <v>6148</v>
      </c>
    </row>
    <row r="2393" spans="1:23" ht="17.25" customHeight="1" x14ac:dyDescent="0.2">
      <c r="A2393" s="190">
        <v>814114</v>
      </c>
      <c r="B2393" s="190" t="s">
        <v>2874</v>
      </c>
      <c r="C2393" s="190" t="s">
        <v>629</v>
      </c>
      <c r="D2393" s="190" t="s">
        <v>603</v>
      </c>
      <c r="E2393" s="190" t="s">
        <v>142</v>
      </c>
      <c r="F2393" s="193">
        <v>35065</v>
      </c>
      <c r="G2393" s="190" t="s">
        <v>1225</v>
      </c>
      <c r="H2393" s="190" t="s">
        <v>824</v>
      </c>
      <c r="I2393" s="190" t="s">
        <v>58</v>
      </c>
      <c r="Q2393" s="190">
        <v>2000</v>
      </c>
      <c r="V2393" s="190" t="s">
        <v>6148</v>
      </c>
      <c r="W2393" s="190" t="s">
        <v>6148</v>
      </c>
    </row>
    <row r="2394" spans="1:23" ht="17.25" customHeight="1" x14ac:dyDescent="0.2">
      <c r="A2394" s="190">
        <v>814024</v>
      </c>
      <c r="B2394" s="190" t="s">
        <v>2811</v>
      </c>
      <c r="C2394" s="190" t="s">
        <v>483</v>
      </c>
      <c r="D2394" s="190" t="s">
        <v>188</v>
      </c>
      <c r="E2394" s="190" t="s">
        <v>142</v>
      </c>
      <c r="F2394" s="193">
        <v>35076</v>
      </c>
      <c r="G2394" s="190" t="s">
        <v>244</v>
      </c>
      <c r="H2394" s="190" t="s">
        <v>824</v>
      </c>
      <c r="I2394" s="190" t="s">
        <v>58</v>
      </c>
      <c r="Q2394" s="190">
        <v>2000</v>
      </c>
      <c r="V2394" s="190" t="s">
        <v>6148</v>
      </c>
      <c r="W2394" s="190" t="s">
        <v>6148</v>
      </c>
    </row>
    <row r="2395" spans="1:23" ht="17.25" customHeight="1" x14ac:dyDescent="0.2">
      <c r="A2395" s="190">
        <v>814112</v>
      </c>
      <c r="B2395" s="190" t="s">
        <v>2872</v>
      </c>
      <c r="C2395" s="190" t="s">
        <v>353</v>
      </c>
      <c r="D2395" s="190" t="s">
        <v>3232</v>
      </c>
      <c r="E2395" s="190" t="s">
        <v>142</v>
      </c>
      <c r="F2395" s="193">
        <v>35084</v>
      </c>
      <c r="G2395" s="190" t="s">
        <v>246</v>
      </c>
      <c r="H2395" s="190" t="s">
        <v>824</v>
      </c>
      <c r="I2395" s="190" t="s">
        <v>58</v>
      </c>
      <c r="Q2395" s="190">
        <v>2000</v>
      </c>
      <c r="V2395" s="190" t="s">
        <v>6148</v>
      </c>
      <c r="W2395" s="190" t="s">
        <v>6148</v>
      </c>
    </row>
    <row r="2396" spans="1:23" ht="17.25" customHeight="1" x14ac:dyDescent="0.2">
      <c r="A2396" s="190">
        <v>814002</v>
      </c>
      <c r="B2396" s="190" t="s">
        <v>2792</v>
      </c>
      <c r="C2396" s="190" t="s">
        <v>340</v>
      </c>
      <c r="D2396" s="190" t="s">
        <v>309</v>
      </c>
      <c r="E2396" s="190" t="s">
        <v>142</v>
      </c>
      <c r="F2396" s="193">
        <v>35089</v>
      </c>
      <c r="G2396" s="190" t="s">
        <v>244</v>
      </c>
      <c r="H2396" s="190" t="s">
        <v>824</v>
      </c>
      <c r="I2396" s="190" t="s">
        <v>58</v>
      </c>
      <c r="Q2396" s="190">
        <v>2000</v>
      </c>
      <c r="V2396" s="190" t="s">
        <v>6148</v>
      </c>
      <c r="W2396" s="190" t="s">
        <v>6148</v>
      </c>
    </row>
    <row r="2397" spans="1:23" ht="17.25" customHeight="1" x14ac:dyDescent="0.2">
      <c r="A2397" s="190">
        <v>812662</v>
      </c>
      <c r="B2397" s="190" t="s">
        <v>1870</v>
      </c>
      <c r="C2397" s="190" t="s">
        <v>122</v>
      </c>
      <c r="D2397" s="190" t="s">
        <v>165</v>
      </c>
      <c r="E2397" s="190" t="s">
        <v>142</v>
      </c>
      <c r="F2397" s="193">
        <v>35172</v>
      </c>
      <c r="G2397" s="190" t="s">
        <v>863</v>
      </c>
      <c r="H2397" s="190" t="s">
        <v>824</v>
      </c>
      <c r="I2397" s="190" t="s">
        <v>58</v>
      </c>
      <c r="Q2397" s="190">
        <v>2000</v>
      </c>
      <c r="V2397" s="190" t="s">
        <v>6148</v>
      </c>
      <c r="W2397" s="190" t="s">
        <v>6148</v>
      </c>
    </row>
    <row r="2398" spans="1:23" ht="17.25" customHeight="1" x14ac:dyDescent="0.2">
      <c r="A2398" s="190">
        <v>813351</v>
      </c>
      <c r="B2398" s="190" t="s">
        <v>2360</v>
      </c>
      <c r="C2398" s="190" t="s">
        <v>373</v>
      </c>
      <c r="D2398" s="190" t="s">
        <v>3709</v>
      </c>
      <c r="E2398" s="190" t="s">
        <v>142</v>
      </c>
      <c r="F2398" s="193">
        <v>35192</v>
      </c>
      <c r="G2398" s="190" t="s">
        <v>254</v>
      </c>
      <c r="H2398" s="190" t="s">
        <v>824</v>
      </c>
      <c r="I2398" s="190" t="s">
        <v>58</v>
      </c>
      <c r="Q2398" s="190">
        <v>2000</v>
      </c>
      <c r="V2398" s="190" t="s">
        <v>6148</v>
      </c>
      <c r="W2398" s="190" t="s">
        <v>6148</v>
      </c>
    </row>
    <row r="2399" spans="1:23" ht="17.25" customHeight="1" x14ac:dyDescent="0.2">
      <c r="A2399" s="190">
        <v>813657</v>
      </c>
      <c r="B2399" s="190" t="s">
        <v>2544</v>
      </c>
      <c r="C2399" s="190" t="s">
        <v>79</v>
      </c>
      <c r="D2399" s="190" t="s">
        <v>221</v>
      </c>
      <c r="E2399" s="190" t="s">
        <v>142</v>
      </c>
      <c r="F2399" s="193">
        <v>35231</v>
      </c>
      <c r="G2399" s="190" t="s">
        <v>1110</v>
      </c>
      <c r="H2399" s="190" t="s">
        <v>824</v>
      </c>
      <c r="I2399" s="190" t="s">
        <v>58</v>
      </c>
      <c r="Q2399" s="190">
        <v>2000</v>
      </c>
      <c r="V2399" s="190" t="s">
        <v>6148</v>
      </c>
      <c r="W2399" s="190" t="s">
        <v>6148</v>
      </c>
    </row>
    <row r="2400" spans="1:23" ht="17.25" customHeight="1" x14ac:dyDescent="0.2">
      <c r="A2400" s="190">
        <v>813938</v>
      </c>
      <c r="B2400" s="190" t="s">
        <v>2745</v>
      </c>
      <c r="C2400" s="190" t="s">
        <v>434</v>
      </c>
      <c r="D2400" s="190" t="s">
        <v>1124</v>
      </c>
      <c r="E2400" s="190" t="s">
        <v>142</v>
      </c>
      <c r="F2400" s="193">
        <v>35242</v>
      </c>
      <c r="G2400" s="190" t="s">
        <v>244</v>
      </c>
      <c r="H2400" s="190" t="s">
        <v>824</v>
      </c>
      <c r="I2400" s="190" t="s">
        <v>58</v>
      </c>
      <c r="Q2400" s="190">
        <v>2000</v>
      </c>
      <c r="V2400" s="190" t="s">
        <v>6148</v>
      </c>
      <c r="W2400" s="190" t="s">
        <v>6148</v>
      </c>
    </row>
    <row r="2401" spans="1:23" ht="17.25" customHeight="1" x14ac:dyDescent="0.2">
      <c r="A2401" s="190">
        <v>812863</v>
      </c>
      <c r="B2401" s="190" t="s">
        <v>2016</v>
      </c>
      <c r="C2401" s="190" t="s">
        <v>675</v>
      </c>
      <c r="D2401" s="190" t="s">
        <v>178</v>
      </c>
      <c r="E2401" s="190" t="s">
        <v>142</v>
      </c>
      <c r="F2401" s="193">
        <v>35266</v>
      </c>
      <c r="G2401" s="190" t="s">
        <v>244</v>
      </c>
      <c r="H2401" s="190" t="s">
        <v>824</v>
      </c>
      <c r="I2401" s="190" t="s">
        <v>58</v>
      </c>
      <c r="Q2401" s="190">
        <v>2000</v>
      </c>
      <c r="V2401" s="190" t="s">
        <v>6148</v>
      </c>
      <c r="W2401" s="190" t="s">
        <v>6148</v>
      </c>
    </row>
    <row r="2402" spans="1:23" ht="17.25" customHeight="1" x14ac:dyDescent="0.2">
      <c r="A2402" s="190">
        <v>806059</v>
      </c>
      <c r="B2402" s="190" t="s">
        <v>4321</v>
      </c>
      <c r="C2402" s="190" t="s">
        <v>403</v>
      </c>
      <c r="D2402" s="190" t="s">
        <v>755</v>
      </c>
      <c r="E2402" s="190" t="s">
        <v>142</v>
      </c>
      <c r="F2402" s="193">
        <v>35272</v>
      </c>
      <c r="G2402" s="190" t="s">
        <v>244</v>
      </c>
      <c r="H2402" s="190" t="s">
        <v>825</v>
      </c>
      <c r="I2402" s="190" t="s">
        <v>58</v>
      </c>
      <c r="Q2402" s="190">
        <v>2000</v>
      </c>
      <c r="V2402" s="190" t="s">
        <v>6148</v>
      </c>
      <c r="W2402" s="190" t="s">
        <v>6148</v>
      </c>
    </row>
    <row r="2403" spans="1:23" ht="17.25" customHeight="1" x14ac:dyDescent="0.2">
      <c r="A2403" s="190">
        <v>814043</v>
      </c>
      <c r="B2403" s="190" t="s">
        <v>1024</v>
      </c>
      <c r="C2403" s="190" t="s">
        <v>116</v>
      </c>
      <c r="D2403" s="190" t="s">
        <v>519</v>
      </c>
      <c r="E2403" s="190" t="s">
        <v>142</v>
      </c>
      <c r="F2403" s="193">
        <v>35280</v>
      </c>
      <c r="G2403" s="190" t="s">
        <v>831</v>
      </c>
      <c r="H2403" s="190" t="s">
        <v>824</v>
      </c>
      <c r="I2403" s="190" t="s">
        <v>58</v>
      </c>
      <c r="Q2403" s="190">
        <v>2000</v>
      </c>
      <c r="V2403" s="190" t="s">
        <v>6148</v>
      </c>
      <c r="W2403" s="190" t="s">
        <v>6148</v>
      </c>
    </row>
    <row r="2404" spans="1:23" ht="17.25" customHeight="1" x14ac:dyDescent="0.2">
      <c r="A2404" s="190">
        <v>811977</v>
      </c>
      <c r="B2404" s="190" t="s">
        <v>1419</v>
      </c>
      <c r="C2404" s="190" t="s">
        <v>65</v>
      </c>
      <c r="D2404" s="190" t="s">
        <v>191</v>
      </c>
      <c r="E2404" s="190" t="s">
        <v>142</v>
      </c>
      <c r="F2404" s="193">
        <v>35303</v>
      </c>
      <c r="G2404" s="190" t="s">
        <v>244</v>
      </c>
      <c r="H2404" s="190" t="s">
        <v>825</v>
      </c>
      <c r="I2404" s="190" t="s">
        <v>58</v>
      </c>
      <c r="Q2404" s="190">
        <v>2000</v>
      </c>
      <c r="V2404" s="190" t="s">
        <v>6148</v>
      </c>
      <c r="W2404" s="190" t="s">
        <v>6148</v>
      </c>
    </row>
    <row r="2405" spans="1:23" ht="17.25" customHeight="1" x14ac:dyDescent="0.2">
      <c r="A2405" s="190">
        <v>812706</v>
      </c>
      <c r="B2405" s="190" t="s">
        <v>1902</v>
      </c>
      <c r="C2405" s="190" t="s">
        <v>107</v>
      </c>
      <c r="D2405" s="190" t="s">
        <v>423</v>
      </c>
      <c r="E2405" s="190" t="s">
        <v>142</v>
      </c>
      <c r="F2405" s="193">
        <v>35318</v>
      </c>
      <c r="G2405" s="190" t="s">
        <v>246</v>
      </c>
      <c r="H2405" s="190" t="s">
        <v>824</v>
      </c>
      <c r="I2405" s="190" t="s">
        <v>58</v>
      </c>
      <c r="Q2405" s="190">
        <v>2000</v>
      </c>
      <c r="V2405" s="190" t="s">
        <v>6148</v>
      </c>
      <c r="W2405" s="190" t="s">
        <v>6148</v>
      </c>
    </row>
    <row r="2406" spans="1:23" ht="17.25" customHeight="1" x14ac:dyDescent="0.2">
      <c r="A2406" s="190">
        <v>812385</v>
      </c>
      <c r="B2406" s="190" t="s">
        <v>1692</v>
      </c>
      <c r="C2406" s="190" t="s">
        <v>354</v>
      </c>
      <c r="D2406" s="190" t="s">
        <v>196</v>
      </c>
      <c r="E2406" s="190" t="s">
        <v>142</v>
      </c>
      <c r="F2406" s="193">
        <v>35321</v>
      </c>
      <c r="G2406" s="190" t="s">
        <v>244</v>
      </c>
      <c r="H2406" s="190" t="s">
        <v>824</v>
      </c>
      <c r="I2406" s="190" t="s">
        <v>58</v>
      </c>
      <c r="Q2406" s="190">
        <v>2000</v>
      </c>
      <c r="V2406" s="190" t="s">
        <v>6148</v>
      </c>
      <c r="W2406" s="190" t="s">
        <v>6148</v>
      </c>
    </row>
    <row r="2407" spans="1:23" ht="17.25" customHeight="1" x14ac:dyDescent="0.2">
      <c r="A2407" s="190">
        <v>813859</v>
      </c>
      <c r="B2407" s="190" t="s">
        <v>2687</v>
      </c>
      <c r="C2407" s="190" t="s">
        <v>117</v>
      </c>
      <c r="D2407" s="190" t="s">
        <v>168</v>
      </c>
      <c r="E2407" s="190" t="s">
        <v>142</v>
      </c>
      <c r="F2407" s="193">
        <v>35331</v>
      </c>
      <c r="G2407" s="190" t="s">
        <v>3427</v>
      </c>
      <c r="H2407" s="190" t="s">
        <v>824</v>
      </c>
      <c r="I2407" s="190" t="s">
        <v>58</v>
      </c>
      <c r="Q2407" s="190">
        <v>2000</v>
      </c>
      <c r="V2407" s="190" t="s">
        <v>6148</v>
      </c>
      <c r="W2407" s="190" t="s">
        <v>6148</v>
      </c>
    </row>
    <row r="2408" spans="1:23" ht="17.25" customHeight="1" x14ac:dyDescent="0.2">
      <c r="A2408" s="190">
        <v>814040</v>
      </c>
      <c r="B2408" s="190" t="s">
        <v>2825</v>
      </c>
      <c r="C2408" s="190" t="s">
        <v>104</v>
      </c>
      <c r="D2408" s="190" t="s">
        <v>189</v>
      </c>
      <c r="E2408" s="190" t="s">
        <v>142</v>
      </c>
      <c r="F2408" s="193">
        <v>35415</v>
      </c>
      <c r="G2408" s="190" t="s">
        <v>3919</v>
      </c>
      <c r="H2408" s="190" t="s">
        <v>824</v>
      </c>
      <c r="I2408" s="190" t="s">
        <v>58</v>
      </c>
      <c r="Q2408" s="190">
        <v>2000</v>
      </c>
      <c r="V2408" s="190" t="s">
        <v>6148</v>
      </c>
      <c r="W2408" s="190" t="s">
        <v>6148</v>
      </c>
    </row>
    <row r="2409" spans="1:23" ht="17.25" customHeight="1" x14ac:dyDescent="0.2">
      <c r="A2409" s="190">
        <v>813851</v>
      </c>
      <c r="B2409" s="190" t="s">
        <v>2681</v>
      </c>
      <c r="C2409" s="190" t="s">
        <v>98</v>
      </c>
      <c r="D2409" s="190" t="s">
        <v>208</v>
      </c>
      <c r="E2409" s="190" t="s">
        <v>142</v>
      </c>
      <c r="F2409" s="193">
        <v>35431</v>
      </c>
      <c r="G2409" s="190" t="s">
        <v>3869</v>
      </c>
      <c r="H2409" s="190" t="s">
        <v>824</v>
      </c>
      <c r="I2409" s="190" t="s">
        <v>58</v>
      </c>
      <c r="Q2409" s="190">
        <v>2000</v>
      </c>
      <c r="V2409" s="190" t="s">
        <v>6148</v>
      </c>
      <c r="W2409" s="190" t="s">
        <v>6148</v>
      </c>
    </row>
    <row r="2410" spans="1:23" ht="17.25" customHeight="1" x14ac:dyDescent="0.2">
      <c r="A2410" s="190">
        <v>814009</v>
      </c>
      <c r="B2410" s="190" t="s">
        <v>2799</v>
      </c>
      <c r="C2410" s="190" t="s">
        <v>92</v>
      </c>
      <c r="D2410" s="190" t="s">
        <v>1111</v>
      </c>
      <c r="E2410" s="190" t="s">
        <v>142</v>
      </c>
      <c r="F2410" s="193">
        <v>35431</v>
      </c>
      <c r="G2410" s="190" t="s">
        <v>659</v>
      </c>
      <c r="H2410" s="190" t="s">
        <v>824</v>
      </c>
      <c r="I2410" s="190" t="s">
        <v>58</v>
      </c>
      <c r="Q2410" s="190">
        <v>2000</v>
      </c>
      <c r="V2410" s="190" t="s">
        <v>6148</v>
      </c>
      <c r="W2410" s="190" t="s">
        <v>6148</v>
      </c>
    </row>
    <row r="2411" spans="1:23" ht="17.25" customHeight="1" x14ac:dyDescent="0.2">
      <c r="A2411" s="190">
        <v>813843</v>
      </c>
      <c r="B2411" s="190" t="s">
        <v>2674</v>
      </c>
      <c r="C2411" s="190" t="s">
        <v>63</v>
      </c>
      <c r="D2411" s="190" t="s">
        <v>163</v>
      </c>
      <c r="E2411" s="190" t="s">
        <v>142</v>
      </c>
      <c r="F2411" s="193">
        <v>35446</v>
      </c>
      <c r="G2411" s="190" t="s">
        <v>244</v>
      </c>
      <c r="H2411" s="190" t="s">
        <v>824</v>
      </c>
      <c r="I2411" s="190" t="s">
        <v>58</v>
      </c>
      <c r="Q2411" s="190">
        <v>2000</v>
      </c>
      <c r="V2411" s="190" t="s">
        <v>6148</v>
      </c>
      <c r="W2411" s="190" t="s">
        <v>6148</v>
      </c>
    </row>
    <row r="2412" spans="1:23" ht="17.25" customHeight="1" x14ac:dyDescent="0.2">
      <c r="A2412" s="190">
        <v>813866</v>
      </c>
      <c r="B2412" s="190" t="s">
        <v>2692</v>
      </c>
      <c r="C2412" s="190" t="s">
        <v>310</v>
      </c>
      <c r="D2412" s="190" t="s">
        <v>382</v>
      </c>
      <c r="E2412" s="190" t="s">
        <v>142</v>
      </c>
      <c r="F2412" s="193">
        <v>35458</v>
      </c>
      <c r="G2412" s="190" t="s">
        <v>253</v>
      </c>
      <c r="H2412" s="190" t="s">
        <v>824</v>
      </c>
      <c r="I2412" s="190" t="s">
        <v>58</v>
      </c>
      <c r="Q2412" s="190">
        <v>2000</v>
      </c>
      <c r="V2412" s="190" t="s">
        <v>6148</v>
      </c>
      <c r="W2412" s="190" t="s">
        <v>6148</v>
      </c>
    </row>
    <row r="2413" spans="1:23" ht="17.25" customHeight="1" x14ac:dyDescent="0.2">
      <c r="A2413" s="190">
        <v>813481</v>
      </c>
      <c r="B2413" s="190" t="s">
        <v>766</v>
      </c>
      <c r="C2413" s="190" t="s">
        <v>351</v>
      </c>
      <c r="D2413" s="190" t="s">
        <v>335</v>
      </c>
      <c r="E2413" s="190" t="s">
        <v>142</v>
      </c>
      <c r="F2413" s="193">
        <v>35459</v>
      </c>
      <c r="G2413" s="190" t="s">
        <v>244</v>
      </c>
      <c r="H2413" s="190" t="s">
        <v>824</v>
      </c>
      <c r="I2413" s="190" t="s">
        <v>58</v>
      </c>
      <c r="Q2413" s="190">
        <v>2000</v>
      </c>
      <c r="V2413" s="190" t="s">
        <v>6148</v>
      </c>
      <c r="W2413" s="190" t="s">
        <v>6148</v>
      </c>
    </row>
    <row r="2414" spans="1:23" ht="17.25" customHeight="1" x14ac:dyDescent="0.2">
      <c r="A2414" s="190">
        <v>813517</v>
      </c>
      <c r="B2414" s="190" t="s">
        <v>2443</v>
      </c>
      <c r="C2414" s="190" t="s">
        <v>107</v>
      </c>
      <c r="D2414" s="190" t="s">
        <v>191</v>
      </c>
      <c r="E2414" s="190" t="s">
        <v>142</v>
      </c>
      <c r="F2414" s="193">
        <v>35540</v>
      </c>
      <c r="G2414" s="190" t="s">
        <v>1301</v>
      </c>
      <c r="H2414" s="190" t="s">
        <v>824</v>
      </c>
      <c r="I2414" s="190" t="s">
        <v>58</v>
      </c>
      <c r="Q2414" s="190">
        <v>2000</v>
      </c>
      <c r="V2414" s="190" t="s">
        <v>6148</v>
      </c>
      <c r="W2414" s="190" t="s">
        <v>6148</v>
      </c>
    </row>
    <row r="2415" spans="1:23" ht="17.25" customHeight="1" x14ac:dyDescent="0.2">
      <c r="A2415" s="190">
        <v>813888</v>
      </c>
      <c r="B2415" s="190" t="s">
        <v>2709</v>
      </c>
      <c r="C2415" s="190" t="s">
        <v>106</v>
      </c>
      <c r="D2415" s="190" t="s">
        <v>228</v>
      </c>
      <c r="E2415" s="190" t="s">
        <v>142</v>
      </c>
      <c r="F2415" s="193">
        <v>35626</v>
      </c>
      <c r="G2415" s="190" t="s">
        <v>3875</v>
      </c>
      <c r="H2415" s="190" t="s">
        <v>824</v>
      </c>
      <c r="I2415" s="190" t="s">
        <v>58</v>
      </c>
      <c r="Q2415" s="190">
        <v>2000</v>
      </c>
      <c r="V2415" s="190" t="s">
        <v>6148</v>
      </c>
      <c r="W2415" s="190" t="s">
        <v>6148</v>
      </c>
    </row>
    <row r="2416" spans="1:23" ht="17.25" customHeight="1" x14ac:dyDescent="0.2">
      <c r="A2416" s="190">
        <v>812713</v>
      </c>
      <c r="B2416" s="190" t="s">
        <v>1908</v>
      </c>
      <c r="C2416" s="190" t="s">
        <v>65</v>
      </c>
      <c r="D2416" s="190" t="s">
        <v>217</v>
      </c>
      <c r="E2416" s="190" t="s">
        <v>142</v>
      </c>
      <c r="F2416" s="193">
        <v>35636</v>
      </c>
      <c r="G2416" s="190" t="s">
        <v>244</v>
      </c>
      <c r="H2416" s="190" t="s">
        <v>824</v>
      </c>
      <c r="I2416" s="190" t="s">
        <v>58</v>
      </c>
      <c r="Q2416" s="190">
        <v>2000</v>
      </c>
      <c r="V2416" s="190" t="s">
        <v>6148</v>
      </c>
      <c r="W2416" s="190" t="s">
        <v>6148</v>
      </c>
    </row>
    <row r="2417" spans="1:23" ht="17.25" customHeight="1" x14ac:dyDescent="0.2">
      <c r="A2417" s="190">
        <v>812828</v>
      </c>
      <c r="B2417" s="190" t="s">
        <v>1991</v>
      </c>
      <c r="C2417" s="190" t="s">
        <v>74</v>
      </c>
      <c r="D2417" s="190" t="s">
        <v>218</v>
      </c>
      <c r="E2417" s="190" t="s">
        <v>142</v>
      </c>
      <c r="F2417" s="193">
        <v>35647</v>
      </c>
      <c r="G2417" s="190" t="s">
        <v>244</v>
      </c>
      <c r="H2417" s="190" t="s">
        <v>824</v>
      </c>
      <c r="I2417" s="190" t="s">
        <v>58</v>
      </c>
      <c r="Q2417" s="190">
        <v>2000</v>
      </c>
      <c r="V2417" s="190" t="s">
        <v>6148</v>
      </c>
      <c r="W2417" s="190" t="s">
        <v>6148</v>
      </c>
    </row>
    <row r="2418" spans="1:23" ht="17.25" customHeight="1" x14ac:dyDescent="0.2">
      <c r="A2418" s="190">
        <v>813583</v>
      </c>
      <c r="B2418" s="190" t="s">
        <v>2490</v>
      </c>
      <c r="C2418" s="190" t="s">
        <v>3781</v>
      </c>
      <c r="D2418" s="190" t="s">
        <v>190</v>
      </c>
      <c r="E2418" s="190" t="s">
        <v>142</v>
      </c>
      <c r="F2418" s="193">
        <v>35683</v>
      </c>
      <c r="G2418" s="190" t="s">
        <v>244</v>
      </c>
      <c r="H2418" s="190" t="s">
        <v>824</v>
      </c>
      <c r="I2418" s="190" t="s">
        <v>58</v>
      </c>
      <c r="Q2418" s="190">
        <v>2000</v>
      </c>
      <c r="V2418" s="190" t="s">
        <v>6148</v>
      </c>
      <c r="W2418" s="190" t="s">
        <v>6148</v>
      </c>
    </row>
    <row r="2419" spans="1:23" ht="17.25" customHeight="1" x14ac:dyDescent="0.2">
      <c r="A2419" s="190">
        <v>813991</v>
      </c>
      <c r="B2419" s="190" t="s">
        <v>2786</v>
      </c>
      <c r="C2419" s="190" t="s">
        <v>226</v>
      </c>
      <c r="D2419" s="190" t="s">
        <v>196</v>
      </c>
      <c r="E2419" s="190" t="s">
        <v>142</v>
      </c>
      <c r="F2419" s="193">
        <v>35686</v>
      </c>
      <c r="G2419" s="190" t="s">
        <v>1102</v>
      </c>
      <c r="H2419" s="190" t="s">
        <v>824</v>
      </c>
      <c r="I2419" s="190" t="s">
        <v>58</v>
      </c>
      <c r="Q2419" s="190">
        <v>2000</v>
      </c>
      <c r="V2419" s="190" t="s">
        <v>6148</v>
      </c>
      <c r="W2419" s="190" t="s">
        <v>6148</v>
      </c>
    </row>
    <row r="2420" spans="1:23" ht="17.25" customHeight="1" x14ac:dyDescent="0.2">
      <c r="A2420" s="190">
        <v>813986</v>
      </c>
      <c r="B2420" s="190" t="s">
        <v>2782</v>
      </c>
      <c r="C2420" s="190" t="s">
        <v>94</v>
      </c>
      <c r="D2420" s="190" t="s">
        <v>425</v>
      </c>
      <c r="E2420" s="190" t="s">
        <v>142</v>
      </c>
      <c r="F2420" s="193">
        <v>35747</v>
      </c>
      <c r="G2420" s="190" t="s">
        <v>244</v>
      </c>
      <c r="H2420" s="190" t="s">
        <v>824</v>
      </c>
      <c r="I2420" s="190" t="s">
        <v>58</v>
      </c>
      <c r="Q2420" s="190">
        <v>2000</v>
      </c>
      <c r="V2420" s="190" t="s">
        <v>6148</v>
      </c>
      <c r="W2420" s="190" t="s">
        <v>6148</v>
      </c>
    </row>
    <row r="2421" spans="1:23" ht="17.25" customHeight="1" x14ac:dyDescent="0.2">
      <c r="A2421" s="190">
        <v>813982</v>
      </c>
      <c r="B2421" s="190" t="s">
        <v>2778</v>
      </c>
      <c r="C2421" s="190" t="s">
        <v>573</v>
      </c>
      <c r="D2421" s="190" t="s">
        <v>476</v>
      </c>
      <c r="E2421" s="190" t="s">
        <v>142</v>
      </c>
      <c r="F2421" s="193">
        <v>35772</v>
      </c>
      <c r="G2421" s="190" t="s">
        <v>244</v>
      </c>
      <c r="H2421" s="190" t="s">
        <v>824</v>
      </c>
      <c r="I2421" s="190" t="s">
        <v>58</v>
      </c>
      <c r="Q2421" s="190">
        <v>2000</v>
      </c>
      <c r="V2421" s="190" t="s">
        <v>6148</v>
      </c>
      <c r="W2421" s="190" t="s">
        <v>6148</v>
      </c>
    </row>
    <row r="2422" spans="1:23" ht="17.25" customHeight="1" x14ac:dyDescent="0.2">
      <c r="A2422" s="190">
        <v>813618</v>
      </c>
      <c r="B2422" s="190" t="s">
        <v>2515</v>
      </c>
      <c r="C2422" s="190" t="s">
        <v>108</v>
      </c>
      <c r="D2422" s="190" t="s">
        <v>318</v>
      </c>
      <c r="E2422" s="190" t="s">
        <v>142</v>
      </c>
      <c r="F2422" s="193">
        <v>35796</v>
      </c>
      <c r="G2422" s="190" t="s">
        <v>3795</v>
      </c>
      <c r="H2422" s="190" t="s">
        <v>824</v>
      </c>
      <c r="I2422" s="190" t="s">
        <v>58</v>
      </c>
      <c r="Q2422" s="190">
        <v>2000</v>
      </c>
      <c r="V2422" s="190" t="s">
        <v>6148</v>
      </c>
      <c r="W2422" s="190" t="s">
        <v>6148</v>
      </c>
    </row>
    <row r="2423" spans="1:23" ht="17.25" customHeight="1" x14ac:dyDescent="0.2">
      <c r="A2423" s="190">
        <v>812005</v>
      </c>
      <c r="B2423" s="190" t="s">
        <v>1435</v>
      </c>
      <c r="C2423" s="190" t="s">
        <v>435</v>
      </c>
      <c r="D2423" s="190" t="s">
        <v>606</v>
      </c>
      <c r="E2423" s="190" t="s">
        <v>142</v>
      </c>
      <c r="F2423" s="193">
        <v>35796</v>
      </c>
      <c r="G2423" s="190" t="s">
        <v>1101</v>
      </c>
      <c r="H2423" s="190" t="s">
        <v>824</v>
      </c>
      <c r="I2423" s="190" t="s">
        <v>58</v>
      </c>
      <c r="Q2423" s="190">
        <v>2000</v>
      </c>
      <c r="V2423" s="190" t="s">
        <v>6148</v>
      </c>
      <c r="W2423" s="190" t="s">
        <v>6148</v>
      </c>
    </row>
    <row r="2424" spans="1:23" ht="17.25" customHeight="1" x14ac:dyDescent="0.2">
      <c r="A2424" s="190">
        <v>814193</v>
      </c>
      <c r="B2424" s="190" t="s">
        <v>2925</v>
      </c>
      <c r="C2424" s="190" t="s">
        <v>356</v>
      </c>
      <c r="D2424" s="190" t="s">
        <v>413</v>
      </c>
      <c r="E2424" s="190" t="s">
        <v>142</v>
      </c>
      <c r="F2424" s="193">
        <v>35796</v>
      </c>
      <c r="G2424" s="190" t="s">
        <v>1001</v>
      </c>
      <c r="H2424" s="190" t="s">
        <v>824</v>
      </c>
      <c r="I2424" s="190" t="s">
        <v>58</v>
      </c>
      <c r="Q2424" s="190">
        <v>2000</v>
      </c>
      <c r="V2424" s="190" t="s">
        <v>6148</v>
      </c>
      <c r="W2424" s="190" t="s">
        <v>6148</v>
      </c>
    </row>
    <row r="2425" spans="1:23" ht="17.25" customHeight="1" x14ac:dyDescent="0.2">
      <c r="A2425" s="190">
        <v>814012</v>
      </c>
      <c r="B2425" s="190" t="s">
        <v>2801</v>
      </c>
      <c r="C2425" s="190" t="s">
        <v>3915</v>
      </c>
      <c r="D2425" s="190" t="s">
        <v>3916</v>
      </c>
      <c r="E2425" s="190" t="s">
        <v>142</v>
      </c>
      <c r="F2425" s="193">
        <v>35796</v>
      </c>
      <c r="G2425" s="190" t="s">
        <v>1260</v>
      </c>
      <c r="H2425" s="190" t="s">
        <v>824</v>
      </c>
      <c r="I2425" s="190" t="s">
        <v>58</v>
      </c>
      <c r="Q2425" s="190">
        <v>2000</v>
      </c>
      <c r="V2425" s="190" t="s">
        <v>6148</v>
      </c>
      <c r="W2425" s="190" t="s">
        <v>6148</v>
      </c>
    </row>
    <row r="2426" spans="1:23" ht="17.25" customHeight="1" x14ac:dyDescent="0.2">
      <c r="A2426" s="190">
        <v>812160</v>
      </c>
      <c r="B2426" s="190" t="s">
        <v>1541</v>
      </c>
      <c r="C2426" s="190" t="s">
        <v>96</v>
      </c>
      <c r="D2426" s="190" t="s">
        <v>623</v>
      </c>
      <c r="E2426" s="190" t="s">
        <v>142</v>
      </c>
      <c r="F2426" s="193">
        <v>35796</v>
      </c>
      <c r="G2426" s="190" t="s">
        <v>253</v>
      </c>
      <c r="H2426" s="190" t="s">
        <v>824</v>
      </c>
      <c r="I2426" s="190" t="s">
        <v>58</v>
      </c>
      <c r="Q2426" s="190">
        <v>2000</v>
      </c>
      <c r="V2426" s="190" t="s">
        <v>6148</v>
      </c>
      <c r="W2426" s="190" t="s">
        <v>6148</v>
      </c>
    </row>
    <row r="2427" spans="1:23" ht="17.25" customHeight="1" x14ac:dyDescent="0.2">
      <c r="A2427" s="190">
        <v>813664</v>
      </c>
      <c r="B2427" s="190" t="s">
        <v>2549</v>
      </c>
      <c r="C2427" s="190" t="s">
        <v>79</v>
      </c>
      <c r="D2427" s="190" t="s">
        <v>596</v>
      </c>
      <c r="E2427" s="190" t="s">
        <v>142</v>
      </c>
      <c r="F2427" s="193">
        <v>35819</v>
      </c>
      <c r="G2427" s="190" t="s">
        <v>1166</v>
      </c>
      <c r="H2427" s="190" t="s">
        <v>824</v>
      </c>
      <c r="I2427" s="190" t="s">
        <v>58</v>
      </c>
      <c r="Q2427" s="190">
        <v>2000</v>
      </c>
      <c r="V2427" s="190" t="s">
        <v>6148</v>
      </c>
      <c r="W2427" s="190" t="s">
        <v>6148</v>
      </c>
    </row>
    <row r="2428" spans="1:23" ht="17.25" customHeight="1" x14ac:dyDescent="0.2">
      <c r="A2428" s="190">
        <v>813493</v>
      </c>
      <c r="B2428" s="190" t="s">
        <v>2425</v>
      </c>
      <c r="C2428" s="190" t="s">
        <v>361</v>
      </c>
      <c r="D2428" s="190" t="s">
        <v>91</v>
      </c>
      <c r="E2428" s="190" t="s">
        <v>142</v>
      </c>
      <c r="F2428" s="193">
        <v>35820</v>
      </c>
      <c r="G2428" s="190" t="s">
        <v>244</v>
      </c>
      <c r="H2428" s="190" t="s">
        <v>824</v>
      </c>
      <c r="I2428" s="190" t="s">
        <v>58</v>
      </c>
      <c r="Q2428" s="190">
        <v>2000</v>
      </c>
      <c r="V2428" s="190" t="s">
        <v>6148</v>
      </c>
      <c r="W2428" s="190" t="s">
        <v>6148</v>
      </c>
    </row>
    <row r="2429" spans="1:23" ht="17.25" customHeight="1" x14ac:dyDescent="0.2">
      <c r="A2429" s="190">
        <v>813487</v>
      </c>
      <c r="B2429" s="190" t="s">
        <v>2420</v>
      </c>
      <c r="C2429" s="190" t="s">
        <v>92</v>
      </c>
      <c r="D2429" s="190" t="s">
        <v>196</v>
      </c>
      <c r="E2429" s="190" t="s">
        <v>142</v>
      </c>
      <c r="F2429" s="193">
        <v>35820</v>
      </c>
      <c r="G2429" s="190" t="s">
        <v>959</v>
      </c>
      <c r="H2429" s="190" t="s">
        <v>824</v>
      </c>
      <c r="I2429" s="190" t="s">
        <v>58</v>
      </c>
      <c r="Q2429" s="190">
        <v>2000</v>
      </c>
      <c r="V2429" s="190" t="s">
        <v>6148</v>
      </c>
      <c r="W2429" s="190" t="s">
        <v>6148</v>
      </c>
    </row>
    <row r="2430" spans="1:23" ht="17.25" customHeight="1" x14ac:dyDescent="0.2">
      <c r="A2430" s="190">
        <v>812618</v>
      </c>
      <c r="B2430" s="190" t="s">
        <v>1837</v>
      </c>
      <c r="C2430" s="190" t="s">
        <v>3434</v>
      </c>
      <c r="D2430" s="190" t="s">
        <v>163</v>
      </c>
      <c r="E2430" s="190" t="s">
        <v>142</v>
      </c>
      <c r="F2430" s="193">
        <v>35826</v>
      </c>
      <c r="G2430" s="190" t="s">
        <v>950</v>
      </c>
      <c r="H2430" s="190" t="s">
        <v>824</v>
      </c>
      <c r="I2430" s="190" t="s">
        <v>58</v>
      </c>
      <c r="Q2430" s="190">
        <v>2000</v>
      </c>
      <c r="V2430" s="190" t="s">
        <v>6148</v>
      </c>
      <c r="W2430" s="190" t="s">
        <v>6148</v>
      </c>
    </row>
    <row r="2431" spans="1:23" ht="17.25" customHeight="1" x14ac:dyDescent="0.2">
      <c r="A2431" s="190">
        <v>814025</v>
      </c>
      <c r="B2431" s="190" t="s">
        <v>2812</v>
      </c>
      <c r="C2431" s="190" t="s">
        <v>63</v>
      </c>
      <c r="D2431" s="190" t="s">
        <v>172</v>
      </c>
      <c r="E2431" s="190" t="s">
        <v>142</v>
      </c>
      <c r="F2431" s="193">
        <v>35840</v>
      </c>
      <c r="G2431" s="190" t="s">
        <v>244</v>
      </c>
      <c r="H2431" s="190" t="s">
        <v>824</v>
      </c>
      <c r="I2431" s="190" t="s">
        <v>58</v>
      </c>
      <c r="Q2431" s="190">
        <v>2000</v>
      </c>
      <c r="V2431" s="190" t="s">
        <v>6148</v>
      </c>
      <c r="W2431" s="190" t="s">
        <v>6148</v>
      </c>
    </row>
    <row r="2432" spans="1:23" ht="17.25" customHeight="1" x14ac:dyDescent="0.2">
      <c r="A2432" s="190">
        <v>812279</v>
      </c>
      <c r="B2432" s="190" t="s">
        <v>1620</v>
      </c>
      <c r="C2432" s="190" t="s">
        <v>434</v>
      </c>
      <c r="D2432" s="190" t="s">
        <v>470</v>
      </c>
      <c r="E2432" s="190" t="s">
        <v>142</v>
      </c>
      <c r="F2432" s="193">
        <v>35878</v>
      </c>
      <c r="G2432" s="190" t="s">
        <v>244</v>
      </c>
      <c r="H2432" s="190" t="s">
        <v>824</v>
      </c>
      <c r="I2432" s="190" t="s">
        <v>58</v>
      </c>
      <c r="Q2432" s="190">
        <v>2000</v>
      </c>
      <c r="V2432" s="190" t="s">
        <v>6148</v>
      </c>
      <c r="W2432" s="190" t="s">
        <v>6148</v>
      </c>
    </row>
    <row r="2433" spans="1:23" ht="17.25" customHeight="1" x14ac:dyDescent="0.2">
      <c r="A2433" s="190">
        <v>812654</v>
      </c>
      <c r="B2433" s="190" t="s">
        <v>1864</v>
      </c>
      <c r="C2433" s="190" t="s">
        <v>63</v>
      </c>
      <c r="D2433" s="190" t="s">
        <v>190</v>
      </c>
      <c r="E2433" s="190" t="s">
        <v>142</v>
      </c>
      <c r="F2433" s="193">
        <v>35878</v>
      </c>
      <c r="G2433" s="190" t="s">
        <v>244</v>
      </c>
      <c r="H2433" s="190" t="s">
        <v>824</v>
      </c>
      <c r="I2433" s="190" t="s">
        <v>58</v>
      </c>
      <c r="Q2433" s="190">
        <v>2000</v>
      </c>
      <c r="V2433" s="190" t="s">
        <v>6148</v>
      </c>
      <c r="W2433" s="190" t="s">
        <v>6148</v>
      </c>
    </row>
    <row r="2434" spans="1:23" ht="17.25" customHeight="1" x14ac:dyDescent="0.2">
      <c r="A2434" s="190">
        <v>813772</v>
      </c>
      <c r="B2434" s="190" t="s">
        <v>2623</v>
      </c>
      <c r="C2434" s="190" t="s">
        <v>64</v>
      </c>
      <c r="D2434" s="190" t="s">
        <v>458</v>
      </c>
      <c r="E2434" s="190" t="s">
        <v>142</v>
      </c>
      <c r="F2434" s="193">
        <v>35879</v>
      </c>
      <c r="G2434" s="190" t="s">
        <v>1101</v>
      </c>
      <c r="H2434" s="190" t="s">
        <v>824</v>
      </c>
      <c r="I2434" s="190" t="s">
        <v>58</v>
      </c>
      <c r="Q2434" s="190">
        <v>2000</v>
      </c>
      <c r="V2434" s="190" t="s">
        <v>6148</v>
      </c>
      <c r="W2434" s="190" t="s">
        <v>6148</v>
      </c>
    </row>
    <row r="2435" spans="1:23" ht="17.25" customHeight="1" x14ac:dyDescent="0.2">
      <c r="A2435" s="190">
        <v>814038</v>
      </c>
      <c r="B2435" s="190" t="s">
        <v>2823</v>
      </c>
      <c r="C2435" s="190" t="s">
        <v>65</v>
      </c>
      <c r="D2435" s="190" t="s">
        <v>557</v>
      </c>
      <c r="E2435" s="190" t="s">
        <v>142</v>
      </c>
      <c r="F2435" s="193">
        <v>35892</v>
      </c>
      <c r="G2435" s="190" t="s">
        <v>3918</v>
      </c>
      <c r="H2435" s="190" t="s">
        <v>824</v>
      </c>
      <c r="I2435" s="190" t="s">
        <v>58</v>
      </c>
      <c r="Q2435" s="190">
        <v>2000</v>
      </c>
      <c r="V2435" s="190" t="s">
        <v>6148</v>
      </c>
      <c r="W2435" s="190" t="s">
        <v>6148</v>
      </c>
    </row>
    <row r="2436" spans="1:23" ht="17.25" customHeight="1" x14ac:dyDescent="0.2">
      <c r="A2436" s="190">
        <v>812528</v>
      </c>
      <c r="B2436" s="190" t="s">
        <v>1781</v>
      </c>
      <c r="C2436" s="190" t="s">
        <v>118</v>
      </c>
      <c r="D2436" s="190" t="s">
        <v>320</v>
      </c>
      <c r="E2436" s="190" t="s">
        <v>142</v>
      </c>
      <c r="F2436" s="193">
        <v>35899</v>
      </c>
      <c r="G2436" s="190" t="s">
        <v>3406</v>
      </c>
      <c r="H2436" s="190" t="s">
        <v>824</v>
      </c>
      <c r="I2436" s="190" t="s">
        <v>58</v>
      </c>
      <c r="Q2436" s="190">
        <v>2000</v>
      </c>
      <c r="V2436" s="190" t="s">
        <v>6148</v>
      </c>
      <c r="W2436" s="190" t="s">
        <v>6148</v>
      </c>
    </row>
    <row r="2437" spans="1:23" ht="17.25" customHeight="1" x14ac:dyDescent="0.2">
      <c r="A2437" s="190">
        <v>813970</v>
      </c>
      <c r="B2437" s="190" t="s">
        <v>2768</v>
      </c>
      <c r="C2437" s="190" t="s">
        <v>130</v>
      </c>
      <c r="D2437" s="190" t="s">
        <v>3628</v>
      </c>
      <c r="E2437" s="190" t="s">
        <v>142</v>
      </c>
      <c r="F2437" s="193">
        <v>35907</v>
      </c>
      <c r="G2437" s="190" t="s">
        <v>244</v>
      </c>
      <c r="H2437" s="190" t="s">
        <v>824</v>
      </c>
      <c r="I2437" s="190" t="s">
        <v>58</v>
      </c>
      <c r="Q2437" s="190">
        <v>2000</v>
      </c>
      <c r="V2437" s="190" t="s">
        <v>6148</v>
      </c>
      <c r="W2437" s="190" t="s">
        <v>6148</v>
      </c>
    </row>
    <row r="2438" spans="1:23" ht="17.25" customHeight="1" x14ac:dyDescent="0.2">
      <c r="A2438" s="190">
        <v>813023</v>
      </c>
      <c r="B2438" s="190" t="s">
        <v>1329</v>
      </c>
      <c r="C2438" s="190" t="s">
        <v>67</v>
      </c>
      <c r="D2438" s="190" t="s">
        <v>158</v>
      </c>
      <c r="E2438" s="190" t="s">
        <v>142</v>
      </c>
      <c r="F2438" s="193">
        <v>35923</v>
      </c>
      <c r="G2438" s="190" t="s">
        <v>244</v>
      </c>
      <c r="H2438" s="190" t="s">
        <v>824</v>
      </c>
      <c r="I2438" s="190" t="s">
        <v>58</v>
      </c>
      <c r="Q2438" s="190">
        <v>2000</v>
      </c>
      <c r="V2438" s="190" t="s">
        <v>6148</v>
      </c>
      <c r="W2438" s="190" t="s">
        <v>6148</v>
      </c>
    </row>
    <row r="2439" spans="1:23" ht="17.25" customHeight="1" x14ac:dyDescent="0.2">
      <c r="A2439" s="190">
        <v>814186</v>
      </c>
      <c r="B2439" s="190" t="s">
        <v>2919</v>
      </c>
      <c r="C2439" s="190" t="s">
        <v>130</v>
      </c>
      <c r="D2439" s="190" t="s">
        <v>208</v>
      </c>
      <c r="E2439" s="190" t="s">
        <v>142</v>
      </c>
      <c r="F2439" s="193">
        <v>35924</v>
      </c>
      <c r="G2439" s="190" t="s">
        <v>244</v>
      </c>
      <c r="H2439" s="190" t="s">
        <v>824</v>
      </c>
      <c r="I2439" s="190" t="s">
        <v>58</v>
      </c>
      <c r="Q2439" s="190">
        <v>2000</v>
      </c>
      <c r="V2439" s="190" t="s">
        <v>6148</v>
      </c>
      <c r="W2439" s="190" t="s">
        <v>6148</v>
      </c>
    </row>
    <row r="2440" spans="1:23" ht="17.25" customHeight="1" x14ac:dyDescent="0.2">
      <c r="A2440" s="190">
        <v>814056</v>
      </c>
      <c r="B2440" s="190" t="s">
        <v>2839</v>
      </c>
      <c r="C2440" s="190" t="s">
        <v>369</v>
      </c>
      <c r="D2440" s="190" t="s">
        <v>325</v>
      </c>
      <c r="E2440" s="190" t="s">
        <v>142</v>
      </c>
      <c r="F2440" s="193">
        <v>35936</v>
      </c>
      <c r="G2440" s="190" t="s">
        <v>1232</v>
      </c>
      <c r="H2440" s="190" t="s">
        <v>824</v>
      </c>
      <c r="I2440" s="190" t="s">
        <v>58</v>
      </c>
      <c r="Q2440" s="190">
        <v>2000</v>
      </c>
      <c r="V2440" s="190" t="s">
        <v>6148</v>
      </c>
      <c r="W2440" s="190" t="s">
        <v>6148</v>
      </c>
    </row>
    <row r="2441" spans="1:23" ht="17.25" customHeight="1" x14ac:dyDescent="0.2">
      <c r="A2441" s="190">
        <v>813822</v>
      </c>
      <c r="B2441" s="190" t="s">
        <v>2658</v>
      </c>
      <c r="C2441" s="190" t="s">
        <v>715</v>
      </c>
      <c r="D2441" s="190" t="s">
        <v>218</v>
      </c>
      <c r="E2441" s="190" t="s">
        <v>142</v>
      </c>
      <c r="F2441" s="193">
        <v>35961</v>
      </c>
      <c r="H2441" s="190" t="s">
        <v>824</v>
      </c>
      <c r="I2441" s="190" t="s">
        <v>58</v>
      </c>
      <c r="Q2441" s="190">
        <v>2000</v>
      </c>
      <c r="V2441" s="190" t="s">
        <v>6148</v>
      </c>
      <c r="W2441" s="190" t="s">
        <v>6148</v>
      </c>
    </row>
    <row r="2442" spans="1:23" ht="17.25" customHeight="1" x14ac:dyDescent="0.2">
      <c r="A2442" s="190">
        <v>813890</v>
      </c>
      <c r="B2442" s="190" t="s">
        <v>2710</v>
      </c>
      <c r="C2442" s="190" t="s">
        <v>135</v>
      </c>
      <c r="D2442" s="190" t="s">
        <v>318</v>
      </c>
      <c r="E2442" s="190" t="s">
        <v>142</v>
      </c>
      <c r="F2442" s="193">
        <v>35970</v>
      </c>
      <c r="G2442" s="190" t="s">
        <v>244</v>
      </c>
      <c r="H2442" s="190" t="s">
        <v>824</v>
      </c>
      <c r="I2442" s="190" t="s">
        <v>58</v>
      </c>
      <c r="Q2442" s="190">
        <v>2000</v>
      </c>
      <c r="V2442" s="190" t="s">
        <v>6148</v>
      </c>
      <c r="W2442" s="190" t="s">
        <v>6148</v>
      </c>
    </row>
    <row r="2443" spans="1:23" ht="17.25" customHeight="1" x14ac:dyDescent="0.2">
      <c r="A2443" s="190">
        <v>814035</v>
      </c>
      <c r="B2443" s="190" t="s">
        <v>2821</v>
      </c>
      <c r="C2443" s="190" t="s">
        <v>83</v>
      </c>
      <c r="D2443" s="190" t="s">
        <v>131</v>
      </c>
      <c r="E2443" s="190" t="s">
        <v>142</v>
      </c>
      <c r="F2443" s="193">
        <v>35974</v>
      </c>
      <c r="G2443" s="190" t="s">
        <v>1166</v>
      </c>
      <c r="H2443" s="190" t="s">
        <v>824</v>
      </c>
      <c r="I2443" s="190" t="s">
        <v>58</v>
      </c>
      <c r="Q2443" s="190">
        <v>2000</v>
      </c>
      <c r="V2443" s="190" t="s">
        <v>6148</v>
      </c>
      <c r="W2443" s="190" t="s">
        <v>6148</v>
      </c>
    </row>
    <row r="2444" spans="1:23" ht="17.25" customHeight="1" x14ac:dyDescent="0.2">
      <c r="A2444" s="190">
        <v>814036</v>
      </c>
      <c r="B2444" s="190" t="s">
        <v>2822</v>
      </c>
      <c r="C2444" s="190" t="s">
        <v>66</v>
      </c>
      <c r="D2444" s="190" t="s">
        <v>190</v>
      </c>
      <c r="E2444" s="190" t="s">
        <v>142</v>
      </c>
      <c r="F2444" s="193">
        <v>35983</v>
      </c>
      <c r="G2444" s="190" t="s">
        <v>244</v>
      </c>
      <c r="H2444" s="190" t="s">
        <v>824</v>
      </c>
      <c r="I2444" s="190" t="s">
        <v>58</v>
      </c>
      <c r="Q2444" s="190">
        <v>2000</v>
      </c>
      <c r="V2444" s="190" t="s">
        <v>6148</v>
      </c>
      <c r="W2444" s="190" t="s">
        <v>6148</v>
      </c>
    </row>
    <row r="2445" spans="1:23" ht="17.25" customHeight="1" x14ac:dyDescent="0.2">
      <c r="A2445" s="190">
        <v>813984</v>
      </c>
      <c r="B2445" s="190" t="s">
        <v>2780</v>
      </c>
      <c r="C2445" s="190" t="s">
        <v>1041</v>
      </c>
      <c r="D2445" s="190" t="s">
        <v>488</v>
      </c>
      <c r="E2445" s="190" t="s">
        <v>142</v>
      </c>
      <c r="F2445" s="193">
        <v>36003</v>
      </c>
      <c r="G2445" s="190" t="s">
        <v>249</v>
      </c>
      <c r="H2445" s="190" t="s">
        <v>824</v>
      </c>
      <c r="I2445" s="190" t="s">
        <v>58</v>
      </c>
      <c r="Q2445" s="190">
        <v>2000</v>
      </c>
      <c r="V2445" s="190" t="s">
        <v>6148</v>
      </c>
      <c r="W2445" s="190" t="s">
        <v>6148</v>
      </c>
    </row>
    <row r="2446" spans="1:23" ht="17.25" customHeight="1" x14ac:dyDescent="0.2">
      <c r="A2446" s="190">
        <v>812109</v>
      </c>
      <c r="B2446" s="190" t="s">
        <v>1507</v>
      </c>
      <c r="C2446" s="190" t="s">
        <v>97</v>
      </c>
      <c r="D2446" s="190" t="s">
        <v>163</v>
      </c>
      <c r="E2446" s="190" t="s">
        <v>142</v>
      </c>
      <c r="F2446" s="193">
        <v>36017</v>
      </c>
      <c r="G2446" s="190" t="s">
        <v>956</v>
      </c>
      <c r="H2446" s="190" t="s">
        <v>824</v>
      </c>
      <c r="I2446" s="190" t="s">
        <v>58</v>
      </c>
      <c r="Q2446" s="190">
        <v>2000</v>
      </c>
      <c r="V2446" s="190" t="s">
        <v>6148</v>
      </c>
      <c r="W2446" s="190" t="s">
        <v>6148</v>
      </c>
    </row>
    <row r="2447" spans="1:23" ht="17.25" customHeight="1" x14ac:dyDescent="0.2">
      <c r="A2447" s="190">
        <v>813853</v>
      </c>
      <c r="B2447" s="190" t="s">
        <v>2682</v>
      </c>
      <c r="C2447" s="190" t="s">
        <v>63</v>
      </c>
      <c r="D2447" s="190" t="s">
        <v>196</v>
      </c>
      <c r="E2447" s="190" t="s">
        <v>142</v>
      </c>
      <c r="F2447" s="193">
        <v>36027</v>
      </c>
      <c r="G2447" s="190" t="s">
        <v>921</v>
      </c>
      <c r="H2447" s="190" t="s">
        <v>824</v>
      </c>
      <c r="I2447" s="190" t="s">
        <v>58</v>
      </c>
      <c r="Q2447" s="190">
        <v>2000</v>
      </c>
      <c r="V2447" s="190" t="s">
        <v>6148</v>
      </c>
      <c r="W2447" s="190" t="s">
        <v>6148</v>
      </c>
    </row>
    <row r="2448" spans="1:23" ht="17.25" customHeight="1" x14ac:dyDescent="0.2">
      <c r="A2448" s="190">
        <v>813002</v>
      </c>
      <c r="B2448" s="190" t="s">
        <v>2119</v>
      </c>
      <c r="C2448" s="190" t="s">
        <v>65</v>
      </c>
      <c r="D2448" s="190" t="s">
        <v>317</v>
      </c>
      <c r="E2448" s="190" t="s">
        <v>142</v>
      </c>
      <c r="F2448" s="193">
        <v>36038</v>
      </c>
      <c r="G2448" s="190" t="s">
        <v>962</v>
      </c>
      <c r="H2448" s="190" t="s">
        <v>824</v>
      </c>
      <c r="I2448" s="190" t="s">
        <v>58</v>
      </c>
      <c r="Q2448" s="190">
        <v>2000</v>
      </c>
      <c r="V2448" s="190" t="s">
        <v>6148</v>
      </c>
      <c r="W2448" s="190" t="s">
        <v>6148</v>
      </c>
    </row>
    <row r="2449" spans="1:23" ht="17.25" customHeight="1" x14ac:dyDescent="0.2">
      <c r="A2449" s="190">
        <v>812648</v>
      </c>
      <c r="B2449" s="190" t="s">
        <v>1859</v>
      </c>
      <c r="C2449" s="190" t="s">
        <v>715</v>
      </c>
      <c r="D2449" s="190" t="s">
        <v>166</v>
      </c>
      <c r="E2449" s="190" t="s">
        <v>142</v>
      </c>
      <c r="F2449" s="193">
        <v>36042</v>
      </c>
      <c r="G2449" s="190" t="s">
        <v>941</v>
      </c>
      <c r="H2449" s="190" t="s">
        <v>825</v>
      </c>
      <c r="I2449" s="190" t="s">
        <v>58</v>
      </c>
      <c r="Q2449" s="190">
        <v>2000</v>
      </c>
      <c r="V2449" s="190" t="s">
        <v>6148</v>
      </c>
      <c r="W2449" s="190" t="s">
        <v>6148</v>
      </c>
    </row>
    <row r="2450" spans="1:23" ht="17.25" customHeight="1" x14ac:dyDescent="0.2">
      <c r="A2450" s="190">
        <v>813633</v>
      </c>
      <c r="B2450" s="190" t="s">
        <v>2526</v>
      </c>
      <c r="C2450" s="190" t="s">
        <v>597</v>
      </c>
      <c r="D2450" s="190" t="s">
        <v>216</v>
      </c>
      <c r="E2450" s="190" t="s">
        <v>142</v>
      </c>
      <c r="F2450" s="193">
        <v>36044</v>
      </c>
      <c r="G2450" s="190" t="s">
        <v>954</v>
      </c>
      <c r="H2450" s="190" t="s">
        <v>824</v>
      </c>
      <c r="I2450" s="190" t="s">
        <v>58</v>
      </c>
      <c r="Q2450" s="190">
        <v>2000</v>
      </c>
      <c r="V2450" s="190" t="s">
        <v>6148</v>
      </c>
      <c r="W2450" s="190" t="s">
        <v>6148</v>
      </c>
    </row>
    <row r="2451" spans="1:23" ht="17.25" customHeight="1" x14ac:dyDescent="0.2">
      <c r="A2451" s="190">
        <v>813981</v>
      </c>
      <c r="B2451" s="190" t="s">
        <v>2777</v>
      </c>
      <c r="C2451" s="190" t="s">
        <v>348</v>
      </c>
      <c r="D2451" s="190" t="s">
        <v>185</v>
      </c>
      <c r="E2451" s="190" t="s">
        <v>142</v>
      </c>
      <c r="F2451" s="193">
        <v>36053</v>
      </c>
      <c r="G2451" s="190" t="s">
        <v>3905</v>
      </c>
      <c r="H2451" s="190" t="s">
        <v>824</v>
      </c>
      <c r="I2451" s="190" t="s">
        <v>58</v>
      </c>
      <c r="Q2451" s="190">
        <v>2000</v>
      </c>
      <c r="V2451" s="190" t="s">
        <v>6148</v>
      </c>
      <c r="W2451" s="190" t="s">
        <v>6148</v>
      </c>
    </row>
    <row r="2452" spans="1:23" ht="17.25" customHeight="1" x14ac:dyDescent="0.2">
      <c r="A2452" s="190">
        <v>813702</v>
      </c>
      <c r="B2452" s="190" t="s">
        <v>2574</v>
      </c>
      <c r="C2452" s="190" t="s">
        <v>63</v>
      </c>
      <c r="D2452" s="190" t="s">
        <v>324</v>
      </c>
      <c r="E2452" s="190" t="s">
        <v>142</v>
      </c>
      <c r="F2452" s="193">
        <v>36060</v>
      </c>
      <c r="H2452" s="190" t="s">
        <v>824</v>
      </c>
      <c r="I2452" s="190" t="s">
        <v>58</v>
      </c>
      <c r="Q2452" s="190">
        <v>2000</v>
      </c>
      <c r="V2452" s="190" t="s">
        <v>6148</v>
      </c>
      <c r="W2452" s="190" t="s">
        <v>6148</v>
      </c>
    </row>
    <row r="2453" spans="1:23" ht="17.25" customHeight="1" x14ac:dyDescent="0.2">
      <c r="A2453" s="190">
        <v>813472</v>
      </c>
      <c r="B2453" s="190" t="s">
        <v>2411</v>
      </c>
      <c r="C2453" s="190" t="s">
        <v>99</v>
      </c>
      <c r="D2453" s="190" t="s">
        <v>3738</v>
      </c>
      <c r="E2453" s="190" t="s">
        <v>142</v>
      </c>
      <c r="F2453" s="193">
        <v>36120</v>
      </c>
      <c r="G2453" s="190" t="s">
        <v>244</v>
      </c>
      <c r="H2453" s="190" t="s">
        <v>824</v>
      </c>
      <c r="I2453" s="190" t="s">
        <v>58</v>
      </c>
      <c r="Q2453" s="190">
        <v>2000</v>
      </c>
      <c r="V2453" s="190" t="s">
        <v>6148</v>
      </c>
      <c r="W2453" s="190" t="s">
        <v>6148</v>
      </c>
    </row>
    <row r="2454" spans="1:23" ht="17.25" customHeight="1" x14ac:dyDescent="0.2">
      <c r="A2454" s="190">
        <v>813849</v>
      </c>
      <c r="B2454" s="190" t="s">
        <v>2679</v>
      </c>
      <c r="C2454" s="190" t="s">
        <v>104</v>
      </c>
      <c r="D2454" s="190" t="s">
        <v>170</v>
      </c>
      <c r="E2454" s="190" t="s">
        <v>142</v>
      </c>
      <c r="F2454" s="193">
        <v>36161</v>
      </c>
      <c r="G2454" s="190" t="s">
        <v>1302</v>
      </c>
      <c r="H2454" s="190" t="s">
        <v>824</v>
      </c>
      <c r="I2454" s="190" t="s">
        <v>58</v>
      </c>
      <c r="Q2454" s="190">
        <v>2000</v>
      </c>
      <c r="V2454" s="190" t="s">
        <v>6148</v>
      </c>
      <c r="W2454" s="190" t="s">
        <v>6148</v>
      </c>
    </row>
    <row r="2455" spans="1:23" ht="17.25" customHeight="1" x14ac:dyDescent="0.2">
      <c r="A2455" s="190">
        <v>813482</v>
      </c>
      <c r="B2455" s="190" t="s">
        <v>2416</v>
      </c>
      <c r="C2455" s="190" t="s">
        <v>310</v>
      </c>
      <c r="D2455" s="190" t="s">
        <v>160</v>
      </c>
      <c r="E2455" s="190" t="s">
        <v>142</v>
      </c>
      <c r="F2455" s="193">
        <v>36161</v>
      </c>
      <c r="G2455" s="190" t="s">
        <v>3739</v>
      </c>
      <c r="H2455" s="190" t="s">
        <v>824</v>
      </c>
      <c r="I2455" s="190" t="s">
        <v>58</v>
      </c>
      <c r="Q2455" s="190">
        <v>2000</v>
      </c>
      <c r="V2455" s="190" t="s">
        <v>6148</v>
      </c>
      <c r="W2455" s="190" t="s">
        <v>6148</v>
      </c>
    </row>
    <row r="2456" spans="1:23" ht="17.25" customHeight="1" x14ac:dyDescent="0.2">
      <c r="A2456" s="190">
        <v>814194</v>
      </c>
      <c r="B2456" s="190" t="s">
        <v>2926</v>
      </c>
      <c r="C2456" s="190" t="s">
        <v>3966</v>
      </c>
      <c r="D2456" s="190" t="s">
        <v>522</v>
      </c>
      <c r="E2456" s="190" t="s">
        <v>142</v>
      </c>
      <c r="F2456" s="193">
        <v>36161</v>
      </c>
      <c r="G2456" s="190" t="s">
        <v>1004</v>
      </c>
      <c r="H2456" s="190" t="s">
        <v>824</v>
      </c>
      <c r="I2456" s="190" t="s">
        <v>58</v>
      </c>
      <c r="Q2456" s="190">
        <v>2000</v>
      </c>
      <c r="V2456" s="190" t="s">
        <v>6148</v>
      </c>
      <c r="W2456" s="190" t="s">
        <v>6148</v>
      </c>
    </row>
    <row r="2457" spans="1:23" ht="17.25" customHeight="1" x14ac:dyDescent="0.2">
      <c r="A2457" s="190">
        <v>813941</v>
      </c>
      <c r="B2457" s="190" t="s">
        <v>2748</v>
      </c>
      <c r="C2457" s="190" t="s">
        <v>3889</v>
      </c>
      <c r="D2457" s="190" t="s">
        <v>3890</v>
      </c>
      <c r="E2457" s="190" t="s">
        <v>142</v>
      </c>
      <c r="F2457" s="193">
        <v>36161</v>
      </c>
      <c r="G2457" s="190" t="s">
        <v>244</v>
      </c>
      <c r="H2457" s="190" t="s">
        <v>824</v>
      </c>
      <c r="I2457" s="190" t="s">
        <v>58</v>
      </c>
      <c r="Q2457" s="190">
        <v>2000</v>
      </c>
      <c r="V2457" s="190" t="s">
        <v>6148</v>
      </c>
      <c r="W2457" s="190" t="s">
        <v>6148</v>
      </c>
    </row>
    <row r="2458" spans="1:23" ht="17.25" customHeight="1" x14ac:dyDescent="0.2">
      <c r="A2458" s="190">
        <v>814087</v>
      </c>
      <c r="B2458" s="190" t="s">
        <v>2856</v>
      </c>
      <c r="C2458" s="190" t="s">
        <v>3935</v>
      </c>
      <c r="D2458" s="190" t="s">
        <v>3936</v>
      </c>
      <c r="E2458" s="190" t="s">
        <v>142</v>
      </c>
      <c r="F2458" s="193">
        <v>36161</v>
      </c>
      <c r="G2458" s="190" t="s">
        <v>3937</v>
      </c>
      <c r="H2458" s="190" t="s">
        <v>824</v>
      </c>
      <c r="I2458" s="190" t="s">
        <v>58</v>
      </c>
      <c r="Q2458" s="190">
        <v>2000</v>
      </c>
      <c r="V2458" s="190" t="s">
        <v>6148</v>
      </c>
      <c r="W2458" s="190" t="s">
        <v>6148</v>
      </c>
    </row>
    <row r="2459" spans="1:23" ht="17.25" customHeight="1" x14ac:dyDescent="0.2">
      <c r="A2459" s="190">
        <v>813658</v>
      </c>
      <c r="B2459" s="190" t="s">
        <v>2545</v>
      </c>
      <c r="C2459" s="190" t="s">
        <v>103</v>
      </c>
      <c r="D2459" s="190" t="s">
        <v>490</v>
      </c>
      <c r="E2459" s="190" t="s">
        <v>142</v>
      </c>
      <c r="F2459" s="193">
        <v>36161</v>
      </c>
      <c r="H2459" s="190" t="s">
        <v>824</v>
      </c>
      <c r="I2459" s="190" t="s">
        <v>58</v>
      </c>
      <c r="Q2459" s="190">
        <v>2000</v>
      </c>
      <c r="V2459" s="190" t="s">
        <v>6148</v>
      </c>
      <c r="W2459" s="190" t="s">
        <v>6148</v>
      </c>
    </row>
    <row r="2460" spans="1:23" ht="17.25" customHeight="1" x14ac:dyDescent="0.2">
      <c r="A2460" s="190">
        <v>813049</v>
      </c>
      <c r="B2460" s="190" t="s">
        <v>2149</v>
      </c>
      <c r="C2460" s="190" t="s">
        <v>618</v>
      </c>
      <c r="D2460" s="190" t="s">
        <v>167</v>
      </c>
      <c r="E2460" s="190" t="s">
        <v>142</v>
      </c>
      <c r="F2460" s="193">
        <v>36162</v>
      </c>
      <c r="G2460" s="190" t="s">
        <v>244</v>
      </c>
      <c r="H2460" s="190" t="s">
        <v>824</v>
      </c>
      <c r="I2460" s="190" t="s">
        <v>58</v>
      </c>
      <c r="Q2460" s="190">
        <v>2000</v>
      </c>
      <c r="V2460" s="190" t="s">
        <v>6148</v>
      </c>
      <c r="W2460" s="190" t="s">
        <v>6148</v>
      </c>
    </row>
    <row r="2461" spans="1:23" ht="17.25" customHeight="1" x14ac:dyDescent="0.2">
      <c r="A2461" s="190">
        <v>814057</v>
      </c>
      <c r="B2461" s="190" t="s">
        <v>2840</v>
      </c>
      <c r="C2461" s="190" t="s">
        <v>61</v>
      </c>
      <c r="D2461" s="190" t="s">
        <v>196</v>
      </c>
      <c r="E2461" s="190" t="s">
        <v>142</v>
      </c>
      <c r="F2461" s="193">
        <v>36163</v>
      </c>
      <c r="G2461" s="190" t="s">
        <v>244</v>
      </c>
      <c r="H2461" s="190" t="s">
        <v>824</v>
      </c>
      <c r="I2461" s="190" t="s">
        <v>58</v>
      </c>
      <c r="Q2461" s="190">
        <v>2000</v>
      </c>
      <c r="V2461" s="190" t="s">
        <v>6148</v>
      </c>
      <c r="W2461" s="190" t="s">
        <v>6148</v>
      </c>
    </row>
    <row r="2462" spans="1:23" ht="17.25" customHeight="1" x14ac:dyDescent="0.2">
      <c r="A2462" s="190">
        <v>813788</v>
      </c>
      <c r="B2462" s="190" t="s">
        <v>2634</v>
      </c>
      <c r="C2462" s="190" t="s">
        <v>67</v>
      </c>
      <c r="D2462" s="190" t="s">
        <v>205</v>
      </c>
      <c r="E2462" s="190" t="s">
        <v>142</v>
      </c>
      <c r="F2462" s="193">
        <v>36164</v>
      </c>
      <c r="G2462" s="190" t="s">
        <v>3844</v>
      </c>
      <c r="H2462" s="190" t="s">
        <v>824</v>
      </c>
      <c r="I2462" s="190" t="s">
        <v>58</v>
      </c>
      <c r="Q2462" s="190">
        <v>2000</v>
      </c>
      <c r="V2462" s="190" t="s">
        <v>6148</v>
      </c>
      <c r="W2462" s="190" t="s">
        <v>6148</v>
      </c>
    </row>
    <row r="2463" spans="1:23" ht="17.25" customHeight="1" x14ac:dyDescent="0.2">
      <c r="A2463" s="190">
        <v>814001</v>
      </c>
      <c r="B2463" s="190" t="s">
        <v>2791</v>
      </c>
      <c r="C2463" s="190" t="s">
        <v>116</v>
      </c>
      <c r="D2463" s="190" t="s">
        <v>456</v>
      </c>
      <c r="E2463" s="190" t="s">
        <v>142</v>
      </c>
      <c r="F2463" s="193">
        <v>36165</v>
      </c>
      <c r="G2463" s="190" t="s">
        <v>1303</v>
      </c>
      <c r="H2463" s="190" t="s">
        <v>824</v>
      </c>
      <c r="I2463" s="190" t="s">
        <v>58</v>
      </c>
      <c r="Q2463" s="190">
        <v>2000</v>
      </c>
      <c r="V2463" s="190" t="s">
        <v>6148</v>
      </c>
      <c r="W2463" s="190" t="s">
        <v>6148</v>
      </c>
    </row>
    <row r="2464" spans="1:23" ht="17.25" customHeight="1" x14ac:dyDescent="0.2">
      <c r="A2464" s="190">
        <v>813656</v>
      </c>
      <c r="B2464" s="190" t="s">
        <v>2543</v>
      </c>
      <c r="C2464" s="190" t="s">
        <v>63</v>
      </c>
      <c r="D2464" s="190" t="s">
        <v>190</v>
      </c>
      <c r="E2464" s="190" t="s">
        <v>142</v>
      </c>
      <c r="F2464" s="193">
        <v>36167</v>
      </c>
      <c r="G2464" s="190" t="s">
        <v>1063</v>
      </c>
      <c r="H2464" s="190" t="s">
        <v>824</v>
      </c>
      <c r="I2464" s="190" t="s">
        <v>58</v>
      </c>
      <c r="Q2464" s="190">
        <v>2000</v>
      </c>
      <c r="V2464" s="190" t="s">
        <v>6148</v>
      </c>
      <c r="W2464" s="190" t="s">
        <v>6148</v>
      </c>
    </row>
    <row r="2465" spans="1:23" ht="17.25" customHeight="1" x14ac:dyDescent="0.2">
      <c r="A2465" s="190">
        <v>814196</v>
      </c>
      <c r="B2465" s="190" t="s">
        <v>2927</v>
      </c>
      <c r="C2465" s="190" t="s">
        <v>595</v>
      </c>
      <c r="D2465" s="190" t="s">
        <v>1121</v>
      </c>
      <c r="E2465" s="190" t="s">
        <v>142</v>
      </c>
      <c r="F2465" s="193">
        <v>36172</v>
      </c>
      <c r="G2465" s="190" t="s">
        <v>1031</v>
      </c>
      <c r="H2465" s="190" t="s">
        <v>824</v>
      </c>
      <c r="I2465" s="190" t="s">
        <v>58</v>
      </c>
      <c r="Q2465" s="190">
        <v>2000</v>
      </c>
      <c r="V2465" s="190" t="s">
        <v>6148</v>
      </c>
      <c r="W2465" s="190" t="s">
        <v>6148</v>
      </c>
    </row>
    <row r="2466" spans="1:23" ht="17.25" customHeight="1" x14ac:dyDescent="0.2">
      <c r="A2466" s="190">
        <v>814046</v>
      </c>
      <c r="B2466" s="190" t="s">
        <v>2829</v>
      </c>
      <c r="C2466" s="190" t="s">
        <v>3877</v>
      </c>
      <c r="D2466" s="190" t="s">
        <v>164</v>
      </c>
      <c r="E2466" s="190" t="s">
        <v>142</v>
      </c>
      <c r="F2466" s="193">
        <v>36174</v>
      </c>
      <c r="G2466" s="190" t="s">
        <v>3922</v>
      </c>
      <c r="H2466" s="190" t="s">
        <v>824</v>
      </c>
      <c r="I2466" s="190" t="s">
        <v>58</v>
      </c>
      <c r="Q2466" s="190">
        <v>2000</v>
      </c>
      <c r="V2466" s="190" t="s">
        <v>6148</v>
      </c>
      <c r="W2466" s="190" t="s">
        <v>6148</v>
      </c>
    </row>
    <row r="2467" spans="1:23" ht="17.25" customHeight="1" x14ac:dyDescent="0.2">
      <c r="A2467" s="190">
        <v>813987</v>
      </c>
      <c r="B2467" s="190" t="s">
        <v>2783</v>
      </c>
      <c r="C2467" s="190" t="s">
        <v>3908</v>
      </c>
      <c r="D2467" s="190" t="s">
        <v>203</v>
      </c>
      <c r="E2467" s="190" t="s">
        <v>142</v>
      </c>
      <c r="F2467" s="193">
        <v>36175</v>
      </c>
      <c r="G2467" s="190" t="s">
        <v>3909</v>
      </c>
      <c r="H2467" s="190" t="s">
        <v>824</v>
      </c>
      <c r="I2467" s="190" t="s">
        <v>58</v>
      </c>
      <c r="Q2467" s="190">
        <v>2000</v>
      </c>
      <c r="V2467" s="190" t="s">
        <v>6148</v>
      </c>
      <c r="W2467" s="190" t="s">
        <v>6148</v>
      </c>
    </row>
    <row r="2468" spans="1:23" ht="17.25" customHeight="1" x14ac:dyDescent="0.2">
      <c r="A2468" s="190">
        <v>813327</v>
      </c>
      <c r="B2468" s="190" t="s">
        <v>2343</v>
      </c>
      <c r="C2468" s="190" t="s">
        <v>98</v>
      </c>
      <c r="D2468" s="190" t="s">
        <v>945</v>
      </c>
      <c r="E2468" s="190" t="s">
        <v>142</v>
      </c>
      <c r="F2468" s="193">
        <v>36184</v>
      </c>
      <c r="G2468" s="190" t="s">
        <v>244</v>
      </c>
      <c r="H2468" s="190" t="s">
        <v>824</v>
      </c>
      <c r="I2468" s="190" t="s">
        <v>58</v>
      </c>
      <c r="Q2468" s="190">
        <v>2000</v>
      </c>
      <c r="V2468" s="190" t="s">
        <v>6148</v>
      </c>
      <c r="W2468" s="190" t="s">
        <v>6148</v>
      </c>
    </row>
    <row r="2469" spans="1:23" ht="17.25" customHeight="1" x14ac:dyDescent="0.2">
      <c r="A2469" s="190">
        <v>814011</v>
      </c>
      <c r="B2469" s="190" t="s">
        <v>2800</v>
      </c>
      <c r="C2469" s="190" t="s">
        <v>79</v>
      </c>
      <c r="D2469" s="190" t="s">
        <v>572</v>
      </c>
      <c r="E2469" s="190" t="s">
        <v>142</v>
      </c>
      <c r="F2469" s="193">
        <v>36185</v>
      </c>
      <c r="G2469" s="190" t="s">
        <v>827</v>
      </c>
      <c r="H2469" s="190" t="s">
        <v>824</v>
      </c>
      <c r="I2469" s="190" t="s">
        <v>58</v>
      </c>
      <c r="Q2469" s="190">
        <v>2000</v>
      </c>
      <c r="V2469" s="190" t="s">
        <v>6148</v>
      </c>
      <c r="W2469" s="190" t="s">
        <v>6148</v>
      </c>
    </row>
    <row r="2470" spans="1:23" ht="17.25" customHeight="1" x14ac:dyDescent="0.2">
      <c r="A2470" s="190">
        <v>813892</v>
      </c>
      <c r="B2470" s="190" t="s">
        <v>2712</v>
      </c>
      <c r="C2470" s="190" t="s">
        <v>66</v>
      </c>
      <c r="D2470" s="190" t="s">
        <v>174</v>
      </c>
      <c r="E2470" s="190" t="s">
        <v>142</v>
      </c>
      <c r="F2470" s="193">
        <v>36185</v>
      </c>
      <c r="G2470" s="190" t="s">
        <v>3876</v>
      </c>
      <c r="H2470" s="190" t="s">
        <v>824</v>
      </c>
      <c r="I2470" s="190" t="s">
        <v>58</v>
      </c>
      <c r="Q2470" s="190">
        <v>2000</v>
      </c>
      <c r="V2470" s="190" t="s">
        <v>6148</v>
      </c>
      <c r="W2470" s="190" t="s">
        <v>6148</v>
      </c>
    </row>
    <row r="2471" spans="1:23" ht="17.25" customHeight="1" x14ac:dyDescent="0.2">
      <c r="A2471" s="190">
        <v>814101</v>
      </c>
      <c r="B2471" s="190" t="s">
        <v>2863</v>
      </c>
      <c r="C2471" s="190" t="s">
        <v>83</v>
      </c>
      <c r="D2471" s="190" t="s">
        <v>216</v>
      </c>
      <c r="E2471" s="190" t="s">
        <v>142</v>
      </c>
      <c r="F2471" s="193">
        <v>36185</v>
      </c>
      <c r="G2471" s="190" t="s">
        <v>922</v>
      </c>
      <c r="H2471" s="190" t="s">
        <v>824</v>
      </c>
      <c r="I2471" s="190" t="s">
        <v>58</v>
      </c>
      <c r="Q2471" s="190">
        <v>2000</v>
      </c>
      <c r="V2471" s="190" t="s">
        <v>6148</v>
      </c>
      <c r="W2471" s="190" t="s">
        <v>6148</v>
      </c>
    </row>
    <row r="2472" spans="1:23" ht="17.25" customHeight="1" x14ac:dyDescent="0.2">
      <c r="A2472" s="190">
        <v>814000</v>
      </c>
      <c r="B2472" s="190" t="s">
        <v>2790</v>
      </c>
      <c r="C2472" s="190" t="s">
        <v>528</v>
      </c>
      <c r="D2472" s="190" t="s">
        <v>196</v>
      </c>
      <c r="E2472" s="190" t="s">
        <v>142</v>
      </c>
      <c r="F2472" s="193">
        <v>36185</v>
      </c>
      <c r="G2472" s="190" t="s">
        <v>659</v>
      </c>
      <c r="H2472" s="190" t="s">
        <v>824</v>
      </c>
      <c r="I2472" s="190" t="s">
        <v>58</v>
      </c>
      <c r="Q2472" s="190">
        <v>2000</v>
      </c>
      <c r="V2472" s="190" t="s">
        <v>6148</v>
      </c>
      <c r="W2472" s="190" t="s">
        <v>6148</v>
      </c>
    </row>
    <row r="2473" spans="1:23" ht="17.25" customHeight="1" x14ac:dyDescent="0.2">
      <c r="A2473" s="190">
        <v>814078</v>
      </c>
      <c r="B2473" s="190" t="s">
        <v>2852</v>
      </c>
      <c r="C2473" s="190" t="s">
        <v>358</v>
      </c>
      <c r="D2473" s="190" t="s">
        <v>175</v>
      </c>
      <c r="E2473" s="190" t="s">
        <v>142</v>
      </c>
      <c r="F2473" s="193">
        <v>36188</v>
      </c>
      <c r="G2473" s="190" t="s">
        <v>244</v>
      </c>
      <c r="H2473" s="190" t="s">
        <v>824</v>
      </c>
      <c r="I2473" s="190" t="s">
        <v>58</v>
      </c>
      <c r="Q2473" s="190">
        <v>2000</v>
      </c>
      <c r="V2473" s="190" t="s">
        <v>6148</v>
      </c>
      <c r="W2473" s="190" t="s">
        <v>6148</v>
      </c>
    </row>
    <row r="2474" spans="1:23" ht="17.25" customHeight="1" x14ac:dyDescent="0.2">
      <c r="A2474" s="190">
        <v>813551</v>
      </c>
      <c r="B2474" s="190" t="s">
        <v>2464</v>
      </c>
      <c r="C2474" s="190" t="s">
        <v>434</v>
      </c>
      <c r="D2474" s="190" t="s">
        <v>166</v>
      </c>
      <c r="E2474" s="190" t="s">
        <v>142</v>
      </c>
      <c r="F2474" s="193">
        <v>36190</v>
      </c>
      <c r="G2474" s="190" t="s">
        <v>1248</v>
      </c>
      <c r="H2474" s="190" t="s">
        <v>824</v>
      </c>
      <c r="I2474" s="190" t="s">
        <v>58</v>
      </c>
      <c r="Q2474" s="190">
        <v>2000</v>
      </c>
      <c r="V2474" s="190" t="s">
        <v>6148</v>
      </c>
      <c r="W2474" s="190" t="s">
        <v>6148</v>
      </c>
    </row>
    <row r="2475" spans="1:23" ht="17.25" customHeight="1" x14ac:dyDescent="0.2">
      <c r="A2475" s="190">
        <v>813062</v>
      </c>
      <c r="B2475" s="190" t="s">
        <v>2156</v>
      </c>
      <c r="C2475" s="190" t="s">
        <v>83</v>
      </c>
      <c r="D2475" s="190" t="s">
        <v>3593</v>
      </c>
      <c r="E2475" s="190" t="s">
        <v>142</v>
      </c>
      <c r="F2475" s="193">
        <v>36202</v>
      </c>
      <c r="G2475" s="190" t="s">
        <v>941</v>
      </c>
      <c r="H2475" s="190" t="s">
        <v>824</v>
      </c>
      <c r="I2475" s="190" t="s">
        <v>58</v>
      </c>
      <c r="Q2475" s="190">
        <v>2000</v>
      </c>
      <c r="V2475" s="190" t="s">
        <v>6148</v>
      </c>
      <c r="W2475" s="190" t="s">
        <v>6148</v>
      </c>
    </row>
    <row r="2476" spans="1:23" ht="17.25" customHeight="1" x14ac:dyDescent="0.2">
      <c r="A2476" s="190">
        <v>812837</v>
      </c>
      <c r="B2476" s="190" t="s">
        <v>1997</v>
      </c>
      <c r="C2476" s="190" t="s">
        <v>65</v>
      </c>
      <c r="D2476" s="190" t="s">
        <v>1201</v>
      </c>
      <c r="E2476" s="190" t="s">
        <v>142</v>
      </c>
      <c r="F2476" s="193">
        <v>36281</v>
      </c>
      <c r="G2476" s="190" t="s">
        <v>1063</v>
      </c>
      <c r="H2476" s="190" t="s">
        <v>824</v>
      </c>
      <c r="I2476" s="190" t="s">
        <v>58</v>
      </c>
      <c r="Q2476" s="190">
        <v>2000</v>
      </c>
      <c r="V2476" s="190" t="s">
        <v>6148</v>
      </c>
      <c r="W2476" s="190" t="s">
        <v>6148</v>
      </c>
    </row>
    <row r="2477" spans="1:23" ht="17.25" customHeight="1" x14ac:dyDescent="0.2">
      <c r="A2477" s="190">
        <v>813695</v>
      </c>
      <c r="B2477" s="190" t="s">
        <v>2568</v>
      </c>
      <c r="C2477" s="190" t="s">
        <v>471</v>
      </c>
      <c r="D2477" s="190" t="s">
        <v>3199</v>
      </c>
      <c r="E2477" s="190" t="s">
        <v>142</v>
      </c>
      <c r="F2477" s="193">
        <v>36300</v>
      </c>
      <c r="G2477" s="190" t="s">
        <v>3304</v>
      </c>
      <c r="H2477" s="190" t="s">
        <v>824</v>
      </c>
      <c r="I2477" s="190" t="s">
        <v>58</v>
      </c>
      <c r="Q2477" s="190">
        <v>2000</v>
      </c>
      <c r="V2477" s="190" t="s">
        <v>6148</v>
      </c>
      <c r="W2477" s="190" t="s">
        <v>6148</v>
      </c>
    </row>
    <row r="2478" spans="1:23" ht="17.25" customHeight="1" x14ac:dyDescent="0.2">
      <c r="A2478" s="190">
        <v>814070</v>
      </c>
      <c r="B2478" s="190" t="s">
        <v>856</v>
      </c>
      <c r="C2478" s="190" t="s">
        <v>354</v>
      </c>
      <c r="D2478" s="190" t="s">
        <v>198</v>
      </c>
      <c r="E2478" s="190" t="s">
        <v>142</v>
      </c>
      <c r="F2478" s="193">
        <v>36320</v>
      </c>
      <c r="G2478" s="190" t="s">
        <v>244</v>
      </c>
      <c r="H2478" s="190" t="s">
        <v>824</v>
      </c>
      <c r="I2478" s="190" t="s">
        <v>58</v>
      </c>
      <c r="Q2478" s="190">
        <v>2000</v>
      </c>
      <c r="V2478" s="190" t="s">
        <v>6148</v>
      </c>
      <c r="W2478" s="190" t="s">
        <v>6148</v>
      </c>
    </row>
    <row r="2479" spans="1:23" ht="17.25" customHeight="1" x14ac:dyDescent="0.2">
      <c r="A2479" s="190">
        <v>814003</v>
      </c>
      <c r="B2479" s="190" t="s">
        <v>2793</v>
      </c>
      <c r="C2479" s="190" t="s">
        <v>66</v>
      </c>
      <c r="D2479" s="190" t="s">
        <v>534</v>
      </c>
      <c r="E2479" s="190" t="s">
        <v>142</v>
      </c>
      <c r="F2479" s="193">
        <v>36321</v>
      </c>
      <c r="G2479" s="190" t="s">
        <v>246</v>
      </c>
      <c r="H2479" s="190" t="s">
        <v>824</v>
      </c>
      <c r="I2479" s="190" t="s">
        <v>58</v>
      </c>
      <c r="Q2479" s="190">
        <v>2000</v>
      </c>
      <c r="V2479" s="190" t="s">
        <v>6148</v>
      </c>
      <c r="W2479" s="190" t="s">
        <v>6148</v>
      </c>
    </row>
    <row r="2480" spans="1:23" ht="17.25" customHeight="1" x14ac:dyDescent="0.2">
      <c r="A2480" s="190">
        <v>814180</v>
      </c>
      <c r="B2480" s="190" t="s">
        <v>2913</v>
      </c>
      <c r="C2480" s="190" t="s">
        <v>1247</v>
      </c>
      <c r="D2480" s="190" t="s">
        <v>158</v>
      </c>
      <c r="E2480" s="190" t="s">
        <v>142</v>
      </c>
      <c r="F2480" s="193">
        <v>36335</v>
      </c>
      <c r="G2480" s="190" t="s">
        <v>244</v>
      </c>
      <c r="H2480" s="190" t="s">
        <v>824</v>
      </c>
      <c r="I2480" s="190" t="s">
        <v>58</v>
      </c>
      <c r="Q2480" s="190">
        <v>2000</v>
      </c>
      <c r="V2480" s="190" t="s">
        <v>6148</v>
      </c>
      <c r="W2480" s="190" t="s">
        <v>6148</v>
      </c>
    </row>
    <row r="2481" spans="1:23" ht="17.25" customHeight="1" x14ac:dyDescent="0.2">
      <c r="A2481" s="190">
        <v>813775</v>
      </c>
      <c r="B2481" s="190" t="s">
        <v>2626</v>
      </c>
      <c r="C2481" s="190" t="s">
        <v>103</v>
      </c>
      <c r="D2481" s="190" t="s">
        <v>986</v>
      </c>
      <c r="E2481" s="190" t="s">
        <v>142</v>
      </c>
      <c r="F2481" s="193">
        <v>36336</v>
      </c>
      <c r="G2481" s="190" t="s">
        <v>3842</v>
      </c>
      <c r="H2481" s="190" t="s">
        <v>824</v>
      </c>
      <c r="I2481" s="190" t="s">
        <v>58</v>
      </c>
      <c r="Q2481" s="190">
        <v>2000</v>
      </c>
      <c r="V2481" s="190" t="s">
        <v>6148</v>
      </c>
      <c r="W2481" s="190" t="s">
        <v>6148</v>
      </c>
    </row>
    <row r="2482" spans="1:23" ht="17.25" customHeight="1" x14ac:dyDescent="0.2">
      <c r="A2482" s="190">
        <v>812671</v>
      </c>
      <c r="B2482" s="190" t="s">
        <v>1876</v>
      </c>
      <c r="C2482" s="190" t="s">
        <v>79</v>
      </c>
      <c r="D2482" s="190" t="s">
        <v>319</v>
      </c>
      <c r="E2482" s="190" t="s">
        <v>142</v>
      </c>
      <c r="F2482" s="193">
        <v>36342</v>
      </c>
      <c r="G2482" s="190" t="s">
        <v>3453</v>
      </c>
      <c r="H2482" s="190" t="s">
        <v>824</v>
      </c>
      <c r="I2482" s="190" t="s">
        <v>58</v>
      </c>
      <c r="Q2482" s="190">
        <v>2000</v>
      </c>
      <c r="V2482" s="190" t="s">
        <v>6148</v>
      </c>
      <c r="W2482" s="190" t="s">
        <v>6148</v>
      </c>
    </row>
    <row r="2483" spans="1:23" ht="17.25" customHeight="1" x14ac:dyDescent="0.2">
      <c r="A2483" s="190">
        <v>814049</v>
      </c>
      <c r="B2483" s="190" t="s">
        <v>2832</v>
      </c>
      <c r="C2483" s="190" t="s">
        <v>83</v>
      </c>
      <c r="D2483" s="190" t="s">
        <v>178</v>
      </c>
      <c r="E2483" s="190" t="s">
        <v>142</v>
      </c>
      <c r="F2483" s="193">
        <v>36347</v>
      </c>
      <c r="G2483" s="190" t="s">
        <v>1232</v>
      </c>
      <c r="H2483" s="190" t="s">
        <v>824</v>
      </c>
      <c r="I2483" s="190" t="s">
        <v>58</v>
      </c>
      <c r="Q2483" s="190">
        <v>2000</v>
      </c>
      <c r="V2483" s="190" t="s">
        <v>6148</v>
      </c>
      <c r="W2483" s="190" t="s">
        <v>6148</v>
      </c>
    </row>
    <row r="2484" spans="1:23" ht="17.25" customHeight="1" x14ac:dyDescent="0.2">
      <c r="A2484" s="190">
        <v>813623</v>
      </c>
      <c r="B2484" s="190" t="s">
        <v>2518</v>
      </c>
      <c r="C2484" s="190" t="s">
        <v>564</v>
      </c>
      <c r="D2484" s="190" t="s">
        <v>170</v>
      </c>
      <c r="E2484" s="190" t="s">
        <v>142</v>
      </c>
      <c r="F2484" s="193">
        <v>36347</v>
      </c>
      <c r="G2484" s="190" t="s">
        <v>827</v>
      </c>
      <c r="H2484" s="190" t="s">
        <v>824</v>
      </c>
      <c r="I2484" s="190" t="s">
        <v>58</v>
      </c>
      <c r="Q2484" s="190">
        <v>2000</v>
      </c>
      <c r="V2484" s="190" t="s">
        <v>6148</v>
      </c>
      <c r="W2484" s="190" t="s">
        <v>6148</v>
      </c>
    </row>
    <row r="2485" spans="1:23" ht="17.25" customHeight="1" x14ac:dyDescent="0.2">
      <c r="A2485" s="190">
        <v>814033</v>
      </c>
      <c r="B2485" s="190" t="s">
        <v>2122</v>
      </c>
      <c r="C2485" s="190" t="s">
        <v>620</v>
      </c>
      <c r="D2485" s="190" t="s">
        <v>381</v>
      </c>
      <c r="E2485" s="190" t="s">
        <v>142</v>
      </c>
      <c r="F2485" s="193">
        <v>36358</v>
      </c>
      <c r="G2485" s="190" t="s">
        <v>244</v>
      </c>
      <c r="H2485" s="190" t="s">
        <v>824</v>
      </c>
      <c r="I2485" s="190" t="s">
        <v>58</v>
      </c>
      <c r="Q2485" s="190">
        <v>2000</v>
      </c>
      <c r="V2485" s="190" t="s">
        <v>6148</v>
      </c>
      <c r="W2485" s="190" t="s">
        <v>6148</v>
      </c>
    </row>
    <row r="2486" spans="1:23" ht="17.25" customHeight="1" x14ac:dyDescent="0.2">
      <c r="A2486" s="190">
        <v>813874</v>
      </c>
      <c r="B2486" s="190" t="s">
        <v>2698</v>
      </c>
      <c r="C2486" s="190" t="s">
        <v>63</v>
      </c>
      <c r="D2486" s="190" t="s">
        <v>1050</v>
      </c>
      <c r="E2486" s="190" t="s">
        <v>142</v>
      </c>
      <c r="F2486" s="193">
        <v>36361</v>
      </c>
      <c r="G2486" s="190" t="s">
        <v>937</v>
      </c>
      <c r="H2486" s="190" t="s">
        <v>824</v>
      </c>
      <c r="I2486" s="190" t="s">
        <v>58</v>
      </c>
      <c r="Q2486" s="190">
        <v>2000</v>
      </c>
      <c r="V2486" s="190" t="s">
        <v>6148</v>
      </c>
      <c r="W2486" s="190" t="s">
        <v>6148</v>
      </c>
    </row>
    <row r="2487" spans="1:23" ht="17.25" customHeight="1" x14ac:dyDescent="0.2">
      <c r="A2487" s="190">
        <v>813896</v>
      </c>
      <c r="B2487" s="190" t="s">
        <v>2716</v>
      </c>
      <c r="C2487" s="190" t="s">
        <v>134</v>
      </c>
      <c r="D2487" s="190" t="s">
        <v>311</v>
      </c>
      <c r="E2487" s="190" t="s">
        <v>142</v>
      </c>
      <c r="F2487" s="193">
        <v>36371</v>
      </c>
      <c r="G2487" s="190" t="s">
        <v>863</v>
      </c>
      <c r="H2487" s="190" t="s">
        <v>824</v>
      </c>
      <c r="I2487" s="190" t="s">
        <v>58</v>
      </c>
      <c r="Q2487" s="190">
        <v>2000</v>
      </c>
      <c r="V2487" s="190" t="s">
        <v>6148</v>
      </c>
      <c r="W2487" s="190" t="s">
        <v>6148</v>
      </c>
    </row>
    <row r="2488" spans="1:23" ht="17.25" customHeight="1" x14ac:dyDescent="0.2">
      <c r="A2488" s="190">
        <v>813856</v>
      </c>
      <c r="B2488" s="190" t="s">
        <v>2685</v>
      </c>
      <c r="C2488" s="190" t="s">
        <v>67</v>
      </c>
      <c r="D2488" s="190" t="s">
        <v>212</v>
      </c>
      <c r="E2488" s="190" t="s">
        <v>142</v>
      </c>
      <c r="F2488" s="193">
        <v>36375</v>
      </c>
      <c r="G2488" s="190" t="s">
        <v>244</v>
      </c>
      <c r="H2488" s="190" t="s">
        <v>824</v>
      </c>
      <c r="I2488" s="190" t="s">
        <v>58</v>
      </c>
      <c r="Q2488" s="190">
        <v>2000</v>
      </c>
      <c r="V2488" s="190" t="s">
        <v>6148</v>
      </c>
      <c r="W2488" s="190" t="s">
        <v>6148</v>
      </c>
    </row>
    <row r="2489" spans="1:23" ht="17.25" customHeight="1" x14ac:dyDescent="0.2">
      <c r="A2489" s="190">
        <v>814031</v>
      </c>
      <c r="B2489" s="190" t="s">
        <v>2818</v>
      </c>
      <c r="C2489" s="190" t="s">
        <v>589</v>
      </c>
      <c r="D2489" s="190" t="s">
        <v>540</v>
      </c>
      <c r="E2489" s="190" t="s">
        <v>142</v>
      </c>
      <c r="F2489" s="193">
        <v>36375</v>
      </c>
      <c r="G2489" s="190" t="s">
        <v>827</v>
      </c>
      <c r="H2489" s="190" t="s">
        <v>824</v>
      </c>
      <c r="I2489" s="190" t="s">
        <v>58</v>
      </c>
      <c r="Q2489" s="190">
        <v>2000</v>
      </c>
      <c r="V2489" s="190" t="s">
        <v>6148</v>
      </c>
      <c r="W2489" s="190" t="s">
        <v>6148</v>
      </c>
    </row>
    <row r="2490" spans="1:23" ht="17.25" customHeight="1" x14ac:dyDescent="0.2">
      <c r="A2490" s="190">
        <v>813876</v>
      </c>
      <c r="B2490" s="190" t="s">
        <v>2699</v>
      </c>
      <c r="C2490" s="190" t="s">
        <v>354</v>
      </c>
      <c r="D2490" s="190" t="s">
        <v>339</v>
      </c>
      <c r="E2490" s="190" t="s">
        <v>142</v>
      </c>
      <c r="F2490" s="193">
        <v>36376</v>
      </c>
      <c r="G2490" s="190" t="s">
        <v>1196</v>
      </c>
      <c r="H2490" s="190" t="s">
        <v>824</v>
      </c>
      <c r="I2490" s="190" t="s">
        <v>58</v>
      </c>
      <c r="Q2490" s="190">
        <v>2000</v>
      </c>
      <c r="V2490" s="190" t="s">
        <v>6148</v>
      </c>
      <c r="W2490" s="190" t="s">
        <v>6148</v>
      </c>
    </row>
    <row r="2491" spans="1:23" ht="17.25" customHeight="1" x14ac:dyDescent="0.2">
      <c r="A2491" s="190">
        <v>814013</v>
      </c>
      <c r="B2491" s="190" t="s">
        <v>2802</v>
      </c>
      <c r="C2491" s="190" t="s">
        <v>98</v>
      </c>
      <c r="D2491" s="190" t="s">
        <v>161</v>
      </c>
      <c r="E2491" s="190" t="s">
        <v>142</v>
      </c>
      <c r="F2491" s="193">
        <v>36382</v>
      </c>
      <c r="G2491" s="190" t="s">
        <v>984</v>
      </c>
      <c r="H2491" s="190" t="s">
        <v>824</v>
      </c>
      <c r="I2491" s="190" t="s">
        <v>58</v>
      </c>
      <c r="Q2491" s="190">
        <v>2000</v>
      </c>
      <c r="V2491" s="190" t="s">
        <v>6148</v>
      </c>
      <c r="W2491" s="190" t="s">
        <v>6148</v>
      </c>
    </row>
    <row r="2492" spans="1:23" ht="17.25" customHeight="1" x14ac:dyDescent="0.2">
      <c r="A2492" s="190">
        <v>814041</v>
      </c>
      <c r="B2492" s="190" t="s">
        <v>726</v>
      </c>
      <c r="C2492" s="190" t="s">
        <v>128</v>
      </c>
      <c r="D2492" s="190" t="s">
        <v>165</v>
      </c>
      <c r="E2492" s="190" t="s">
        <v>142</v>
      </c>
      <c r="F2492" s="193">
        <v>36385</v>
      </c>
      <c r="G2492" s="190" t="s">
        <v>244</v>
      </c>
      <c r="H2492" s="190" t="s">
        <v>824</v>
      </c>
      <c r="I2492" s="190" t="s">
        <v>58</v>
      </c>
      <c r="Q2492" s="190">
        <v>2000</v>
      </c>
      <c r="V2492" s="190" t="s">
        <v>6148</v>
      </c>
      <c r="W2492" s="190" t="s">
        <v>6148</v>
      </c>
    </row>
    <row r="2493" spans="1:23" ht="17.25" customHeight="1" x14ac:dyDescent="0.2">
      <c r="A2493" s="190">
        <v>813582</v>
      </c>
      <c r="B2493" s="190" t="s">
        <v>2489</v>
      </c>
      <c r="C2493" s="190" t="s">
        <v>63</v>
      </c>
      <c r="D2493" s="190" t="s">
        <v>171</v>
      </c>
      <c r="E2493" s="190" t="s">
        <v>142</v>
      </c>
      <c r="F2493" s="193">
        <v>36388</v>
      </c>
      <c r="G2493" s="190" t="s">
        <v>244</v>
      </c>
      <c r="H2493" s="190" t="s">
        <v>824</v>
      </c>
      <c r="I2493" s="190" t="s">
        <v>58</v>
      </c>
      <c r="Q2493" s="190">
        <v>2000</v>
      </c>
      <c r="V2493" s="190" t="s">
        <v>6148</v>
      </c>
      <c r="W2493" s="190" t="s">
        <v>6148</v>
      </c>
    </row>
    <row r="2494" spans="1:23" ht="17.25" customHeight="1" x14ac:dyDescent="0.2">
      <c r="A2494" s="190">
        <v>814054</v>
      </c>
      <c r="B2494" s="190" t="s">
        <v>2837</v>
      </c>
      <c r="C2494" s="190" t="s">
        <v>102</v>
      </c>
      <c r="D2494" s="190" t="s">
        <v>196</v>
      </c>
      <c r="E2494" s="190" t="s">
        <v>142</v>
      </c>
      <c r="F2494" s="193">
        <v>36388</v>
      </c>
      <c r="G2494" s="190" t="s">
        <v>244</v>
      </c>
      <c r="H2494" s="190" t="s">
        <v>824</v>
      </c>
      <c r="I2494" s="190" t="s">
        <v>58</v>
      </c>
      <c r="Q2494" s="190">
        <v>2000</v>
      </c>
      <c r="V2494" s="190" t="s">
        <v>6148</v>
      </c>
      <c r="W2494" s="190" t="s">
        <v>6148</v>
      </c>
    </row>
    <row r="2495" spans="1:23" ht="17.25" customHeight="1" x14ac:dyDescent="0.2">
      <c r="A2495" s="190">
        <v>813838</v>
      </c>
      <c r="B2495" s="190" t="s">
        <v>2669</v>
      </c>
      <c r="C2495" s="190" t="s">
        <v>106</v>
      </c>
      <c r="D2495" s="190" t="s">
        <v>359</v>
      </c>
      <c r="E2495" s="190" t="s">
        <v>142</v>
      </c>
      <c r="F2495" s="193">
        <v>36418</v>
      </c>
      <c r="G2495" s="190" t="s">
        <v>244</v>
      </c>
      <c r="H2495" s="190" t="s">
        <v>824</v>
      </c>
      <c r="I2495" s="190" t="s">
        <v>58</v>
      </c>
      <c r="Q2495" s="190">
        <v>2000</v>
      </c>
      <c r="V2495" s="190" t="s">
        <v>6148</v>
      </c>
      <c r="W2495" s="190" t="s">
        <v>6148</v>
      </c>
    </row>
    <row r="2496" spans="1:23" ht="17.25" customHeight="1" x14ac:dyDescent="0.2">
      <c r="A2496" s="190">
        <v>812025</v>
      </c>
      <c r="B2496" s="190" t="s">
        <v>1447</v>
      </c>
      <c r="C2496" s="190" t="s">
        <v>111</v>
      </c>
      <c r="D2496" s="190" t="s">
        <v>557</v>
      </c>
      <c r="E2496" s="190" t="s">
        <v>142</v>
      </c>
      <c r="F2496" s="193">
        <v>36418</v>
      </c>
      <c r="G2496" s="190" t="s">
        <v>596</v>
      </c>
      <c r="H2496" s="190" t="s">
        <v>824</v>
      </c>
      <c r="I2496" s="190" t="s">
        <v>58</v>
      </c>
      <c r="Q2496" s="190">
        <v>2000</v>
      </c>
      <c r="V2496" s="190" t="s">
        <v>6148</v>
      </c>
      <c r="W2496" s="190" t="s">
        <v>6148</v>
      </c>
    </row>
    <row r="2497" spans="1:23" ht="17.25" customHeight="1" x14ac:dyDescent="0.2">
      <c r="A2497" s="190">
        <v>813600</v>
      </c>
      <c r="B2497" s="190" t="s">
        <v>2500</v>
      </c>
      <c r="C2497" s="190" t="s">
        <v>310</v>
      </c>
      <c r="D2497" s="190" t="s">
        <v>583</v>
      </c>
      <c r="E2497" s="190" t="s">
        <v>142</v>
      </c>
      <c r="F2497" s="193">
        <v>36438</v>
      </c>
      <c r="G2497" s="190" t="s">
        <v>3304</v>
      </c>
      <c r="H2497" s="190" t="s">
        <v>824</v>
      </c>
      <c r="I2497" s="190" t="s">
        <v>58</v>
      </c>
      <c r="Q2497" s="190">
        <v>2000</v>
      </c>
      <c r="V2497" s="190" t="s">
        <v>6148</v>
      </c>
      <c r="W2497" s="190" t="s">
        <v>6148</v>
      </c>
    </row>
    <row r="2498" spans="1:23" ht="17.25" customHeight="1" x14ac:dyDescent="0.2">
      <c r="A2498" s="190">
        <v>813483</v>
      </c>
      <c r="B2498" s="190" t="s">
        <v>2417</v>
      </c>
      <c r="C2498" s="190" t="s">
        <v>670</v>
      </c>
      <c r="D2498" s="190" t="s">
        <v>167</v>
      </c>
      <c r="E2498" s="190" t="s">
        <v>142</v>
      </c>
      <c r="F2498" s="193">
        <v>36439</v>
      </c>
      <c r="G2498" s="190" t="s">
        <v>1256</v>
      </c>
      <c r="H2498" s="190" t="s">
        <v>824</v>
      </c>
      <c r="I2498" s="190" t="s">
        <v>58</v>
      </c>
      <c r="Q2498" s="190">
        <v>2000</v>
      </c>
      <c r="V2498" s="190" t="s">
        <v>6148</v>
      </c>
      <c r="W2498" s="190" t="s">
        <v>6148</v>
      </c>
    </row>
    <row r="2499" spans="1:23" ht="17.25" customHeight="1" x14ac:dyDescent="0.2">
      <c r="A2499" s="190">
        <v>813488</v>
      </c>
      <c r="B2499" s="190" t="s">
        <v>2421</v>
      </c>
      <c r="C2499" s="190" t="s">
        <v>310</v>
      </c>
      <c r="D2499" s="190" t="s">
        <v>196</v>
      </c>
      <c r="E2499" s="190" t="s">
        <v>142</v>
      </c>
      <c r="F2499" s="193">
        <v>36442</v>
      </c>
      <c r="G2499" s="190" t="s">
        <v>1232</v>
      </c>
      <c r="H2499" s="190" t="s">
        <v>824</v>
      </c>
      <c r="I2499" s="190" t="s">
        <v>58</v>
      </c>
      <c r="Q2499" s="190">
        <v>2000</v>
      </c>
      <c r="V2499" s="190" t="s">
        <v>6148</v>
      </c>
      <c r="W2499" s="190" t="s">
        <v>6148</v>
      </c>
    </row>
    <row r="2500" spans="1:23" ht="17.25" customHeight="1" x14ac:dyDescent="0.2">
      <c r="A2500" s="190">
        <v>814037</v>
      </c>
      <c r="B2500" s="190" t="s">
        <v>1330</v>
      </c>
      <c r="C2500" s="190" t="s">
        <v>327</v>
      </c>
      <c r="D2500" s="190" t="s">
        <v>196</v>
      </c>
      <c r="E2500" s="190" t="s">
        <v>142</v>
      </c>
      <c r="F2500" s="193">
        <v>36461</v>
      </c>
      <c r="G2500" s="190" t="s">
        <v>244</v>
      </c>
      <c r="H2500" s="190" t="s">
        <v>824</v>
      </c>
      <c r="I2500" s="190" t="s">
        <v>58</v>
      </c>
      <c r="Q2500" s="190">
        <v>2000</v>
      </c>
      <c r="V2500" s="190" t="s">
        <v>6148</v>
      </c>
      <c r="W2500" s="190" t="s">
        <v>6148</v>
      </c>
    </row>
    <row r="2501" spans="1:23" ht="17.25" customHeight="1" x14ac:dyDescent="0.2">
      <c r="A2501" s="190">
        <v>813929</v>
      </c>
      <c r="B2501" s="190" t="s">
        <v>2740</v>
      </c>
      <c r="C2501" s="190" t="s">
        <v>501</v>
      </c>
      <c r="D2501" s="190" t="s">
        <v>196</v>
      </c>
      <c r="E2501" s="190" t="s">
        <v>142</v>
      </c>
      <c r="F2501" s="193">
        <v>36467</v>
      </c>
      <c r="G2501" s="190" t="s">
        <v>1333</v>
      </c>
      <c r="H2501" s="190" t="s">
        <v>824</v>
      </c>
      <c r="I2501" s="190" t="s">
        <v>58</v>
      </c>
      <c r="Q2501" s="190">
        <v>2000</v>
      </c>
      <c r="V2501" s="190" t="s">
        <v>6148</v>
      </c>
      <c r="W2501" s="190" t="s">
        <v>6148</v>
      </c>
    </row>
    <row r="2502" spans="1:23" ht="17.25" customHeight="1" x14ac:dyDescent="0.2">
      <c r="A2502" s="190">
        <v>813901</v>
      </c>
      <c r="B2502" s="190" t="s">
        <v>2721</v>
      </c>
      <c r="C2502" s="190" t="s">
        <v>134</v>
      </c>
      <c r="D2502" s="190" t="s">
        <v>532</v>
      </c>
      <c r="E2502" s="190" t="s">
        <v>142</v>
      </c>
      <c r="F2502" s="193">
        <v>36475</v>
      </c>
      <c r="G2502" s="190" t="s">
        <v>923</v>
      </c>
      <c r="H2502" s="190" t="s">
        <v>824</v>
      </c>
      <c r="I2502" s="190" t="s">
        <v>58</v>
      </c>
      <c r="Q2502" s="190">
        <v>2000</v>
      </c>
      <c r="V2502" s="190" t="s">
        <v>6148</v>
      </c>
      <c r="W2502" s="190" t="s">
        <v>6148</v>
      </c>
    </row>
    <row r="2503" spans="1:23" ht="17.25" customHeight="1" x14ac:dyDescent="0.2">
      <c r="A2503" s="190">
        <v>813979</v>
      </c>
      <c r="B2503" s="190" t="s">
        <v>2775</v>
      </c>
      <c r="C2503" s="190" t="s">
        <v>564</v>
      </c>
      <c r="D2503" s="190" t="s">
        <v>166</v>
      </c>
      <c r="E2503" s="190" t="s">
        <v>142</v>
      </c>
      <c r="F2503" s="193">
        <v>36484</v>
      </c>
      <c r="G2503" s="190" t="s">
        <v>244</v>
      </c>
      <c r="H2503" s="190" t="s">
        <v>824</v>
      </c>
      <c r="I2503" s="190" t="s">
        <v>58</v>
      </c>
      <c r="Q2503" s="190">
        <v>2000</v>
      </c>
      <c r="V2503" s="190" t="s">
        <v>6148</v>
      </c>
      <c r="W2503" s="190" t="s">
        <v>6148</v>
      </c>
    </row>
    <row r="2504" spans="1:23" ht="17.25" customHeight="1" x14ac:dyDescent="0.2">
      <c r="A2504" s="190">
        <v>813659</v>
      </c>
      <c r="B2504" s="190" t="s">
        <v>2546</v>
      </c>
      <c r="C2504" s="190" t="s">
        <v>67</v>
      </c>
      <c r="D2504" s="190" t="s">
        <v>131</v>
      </c>
      <c r="E2504" s="190" t="s">
        <v>142</v>
      </c>
      <c r="F2504" s="193">
        <v>36526</v>
      </c>
      <c r="G2504" s="190" t="s">
        <v>244</v>
      </c>
      <c r="H2504" s="190" t="s">
        <v>824</v>
      </c>
      <c r="I2504" s="190" t="s">
        <v>58</v>
      </c>
      <c r="Q2504" s="190">
        <v>2000</v>
      </c>
      <c r="V2504" s="190" t="s">
        <v>6148</v>
      </c>
      <c r="W2504" s="190" t="s">
        <v>6148</v>
      </c>
    </row>
    <row r="2505" spans="1:23" ht="17.25" customHeight="1" x14ac:dyDescent="0.2">
      <c r="A2505" s="190">
        <v>814019</v>
      </c>
      <c r="B2505" s="190" t="s">
        <v>2807</v>
      </c>
      <c r="C2505" s="190" t="s">
        <v>63</v>
      </c>
      <c r="D2505" s="190" t="s">
        <v>1085</v>
      </c>
      <c r="E2505" s="190" t="s">
        <v>142</v>
      </c>
      <c r="F2505" s="193">
        <v>36526</v>
      </c>
      <c r="G2505" s="190" t="s">
        <v>244</v>
      </c>
      <c r="H2505" s="190" t="s">
        <v>824</v>
      </c>
      <c r="I2505" s="190" t="s">
        <v>58</v>
      </c>
      <c r="Q2505" s="190">
        <v>2000</v>
      </c>
      <c r="V2505" s="190" t="s">
        <v>6148</v>
      </c>
      <c r="W2505" s="190" t="s">
        <v>6148</v>
      </c>
    </row>
    <row r="2506" spans="1:23" ht="17.25" customHeight="1" x14ac:dyDescent="0.2">
      <c r="A2506" s="190">
        <v>813880</v>
      </c>
      <c r="B2506" s="190" t="s">
        <v>2702</v>
      </c>
      <c r="C2506" s="190" t="s">
        <v>394</v>
      </c>
      <c r="D2506" s="190" t="s">
        <v>235</v>
      </c>
      <c r="E2506" s="190" t="s">
        <v>142</v>
      </c>
      <c r="F2506" s="193">
        <v>36526</v>
      </c>
      <c r="G2506" s="190" t="s">
        <v>244</v>
      </c>
      <c r="H2506" s="190" t="s">
        <v>824</v>
      </c>
      <c r="I2506" s="190" t="s">
        <v>58</v>
      </c>
      <c r="Q2506" s="190">
        <v>2000</v>
      </c>
      <c r="V2506" s="190" t="s">
        <v>6148</v>
      </c>
      <c r="W2506" s="190" t="s">
        <v>6148</v>
      </c>
    </row>
    <row r="2507" spans="1:23" ht="17.25" customHeight="1" x14ac:dyDescent="0.2">
      <c r="A2507" s="190">
        <v>812663</v>
      </c>
      <c r="B2507" s="190" t="s">
        <v>1871</v>
      </c>
      <c r="C2507" s="190" t="s">
        <v>441</v>
      </c>
      <c r="D2507" s="190" t="s">
        <v>569</v>
      </c>
      <c r="E2507" s="190" t="s">
        <v>142</v>
      </c>
      <c r="F2507" s="193">
        <v>36526</v>
      </c>
      <c r="G2507" s="190" t="s">
        <v>244</v>
      </c>
      <c r="H2507" s="190" t="s">
        <v>824</v>
      </c>
      <c r="I2507" s="190" t="s">
        <v>58</v>
      </c>
      <c r="Q2507" s="190">
        <v>2000</v>
      </c>
      <c r="V2507" s="190" t="s">
        <v>6148</v>
      </c>
      <c r="W2507" s="190" t="s">
        <v>6148</v>
      </c>
    </row>
    <row r="2508" spans="1:23" ht="17.25" customHeight="1" x14ac:dyDescent="0.2">
      <c r="A2508" s="190">
        <v>813574</v>
      </c>
      <c r="B2508" s="190" t="s">
        <v>2483</v>
      </c>
      <c r="C2508" s="190" t="s">
        <v>3772</v>
      </c>
      <c r="D2508" s="190" t="s">
        <v>3773</v>
      </c>
      <c r="E2508" s="190" t="s">
        <v>142</v>
      </c>
      <c r="F2508" s="193">
        <v>36526</v>
      </c>
      <c r="G2508" s="190" t="s">
        <v>3774</v>
      </c>
      <c r="H2508" s="190" t="s">
        <v>824</v>
      </c>
      <c r="I2508" s="190" t="s">
        <v>58</v>
      </c>
      <c r="Q2508" s="190">
        <v>2000</v>
      </c>
      <c r="V2508" s="190" t="s">
        <v>6148</v>
      </c>
      <c r="W2508" s="190" t="s">
        <v>6148</v>
      </c>
    </row>
    <row r="2509" spans="1:23" ht="17.25" customHeight="1" x14ac:dyDescent="0.2">
      <c r="A2509" s="190">
        <v>813823</v>
      </c>
      <c r="B2509" s="190" t="s">
        <v>2659</v>
      </c>
      <c r="C2509" s="190" t="s">
        <v>83</v>
      </c>
      <c r="D2509" s="190" t="s">
        <v>199</v>
      </c>
      <c r="E2509" s="190" t="s">
        <v>142</v>
      </c>
      <c r="F2509" s="193">
        <v>36526</v>
      </c>
      <c r="H2509" s="190" t="s">
        <v>824</v>
      </c>
      <c r="I2509" s="190" t="s">
        <v>58</v>
      </c>
      <c r="Q2509" s="190">
        <v>2000</v>
      </c>
      <c r="V2509" s="190" t="s">
        <v>6148</v>
      </c>
      <c r="W2509" s="190" t="s">
        <v>6148</v>
      </c>
    </row>
    <row r="2510" spans="1:23" ht="17.25" customHeight="1" x14ac:dyDescent="0.2">
      <c r="A2510" s="190">
        <v>813562</v>
      </c>
      <c r="B2510" s="190" t="s">
        <v>2472</v>
      </c>
      <c r="C2510" s="190" t="s">
        <v>101</v>
      </c>
      <c r="D2510" s="190" t="s">
        <v>198</v>
      </c>
      <c r="E2510" s="190" t="s">
        <v>142</v>
      </c>
      <c r="F2510" s="193">
        <v>36526</v>
      </c>
      <c r="H2510" s="190" t="s">
        <v>824</v>
      </c>
      <c r="I2510" s="190" t="s">
        <v>58</v>
      </c>
      <c r="Q2510" s="190">
        <v>2000</v>
      </c>
      <c r="V2510" s="190" t="s">
        <v>6148</v>
      </c>
      <c r="W2510" s="190" t="s">
        <v>6148</v>
      </c>
    </row>
    <row r="2511" spans="1:23" ht="17.25" customHeight="1" x14ac:dyDescent="0.2">
      <c r="A2511" s="190">
        <v>813485</v>
      </c>
      <c r="B2511" s="190" t="s">
        <v>2419</v>
      </c>
      <c r="C2511" s="190" t="s">
        <v>1029</v>
      </c>
      <c r="D2511" s="190" t="s">
        <v>953</v>
      </c>
      <c r="E2511" s="190" t="s">
        <v>142</v>
      </c>
      <c r="F2511" s="193">
        <v>36526</v>
      </c>
      <c r="H2511" s="190" t="s">
        <v>824</v>
      </c>
      <c r="I2511" s="190" t="s">
        <v>58</v>
      </c>
      <c r="Q2511" s="190">
        <v>2000</v>
      </c>
      <c r="V2511" s="190" t="s">
        <v>6148</v>
      </c>
      <c r="W2511" s="190" t="s">
        <v>6148</v>
      </c>
    </row>
    <row r="2512" spans="1:23" ht="17.25" customHeight="1" x14ac:dyDescent="0.2">
      <c r="A2512" s="190">
        <v>813990</v>
      </c>
      <c r="B2512" s="190" t="s">
        <v>2785</v>
      </c>
      <c r="C2512" s="190" t="s">
        <v>66</v>
      </c>
      <c r="D2512" s="190" t="s">
        <v>91</v>
      </c>
      <c r="E2512" s="190" t="s">
        <v>142</v>
      </c>
      <c r="F2512" s="193">
        <v>36537</v>
      </c>
      <c r="G2512" s="190" t="s">
        <v>1101</v>
      </c>
      <c r="H2512" s="190" t="s">
        <v>824</v>
      </c>
      <c r="I2512" s="190" t="s">
        <v>58</v>
      </c>
      <c r="Q2512" s="190">
        <v>2000</v>
      </c>
      <c r="V2512" s="190" t="s">
        <v>6148</v>
      </c>
      <c r="W2512" s="190" t="s">
        <v>6148</v>
      </c>
    </row>
    <row r="2513" spans="1:23" ht="17.25" customHeight="1" x14ac:dyDescent="0.2">
      <c r="A2513" s="190">
        <v>812678</v>
      </c>
      <c r="B2513" s="190" t="s">
        <v>1880</v>
      </c>
      <c r="C2513" s="190" t="s">
        <v>98</v>
      </c>
      <c r="D2513" s="190" t="s">
        <v>598</v>
      </c>
      <c r="E2513" s="190" t="s">
        <v>142</v>
      </c>
      <c r="F2513" s="193">
        <v>36545</v>
      </c>
      <c r="G2513" s="190" t="s">
        <v>3456</v>
      </c>
      <c r="H2513" s="190" t="s">
        <v>824</v>
      </c>
      <c r="I2513" s="190" t="s">
        <v>58</v>
      </c>
      <c r="Q2513" s="190">
        <v>2000</v>
      </c>
      <c r="V2513" s="190" t="s">
        <v>6148</v>
      </c>
      <c r="W2513" s="190" t="s">
        <v>6148</v>
      </c>
    </row>
    <row r="2514" spans="1:23" ht="17.25" customHeight="1" x14ac:dyDescent="0.2">
      <c r="A2514" s="190">
        <v>813638</v>
      </c>
      <c r="B2514" s="190" t="s">
        <v>2530</v>
      </c>
      <c r="C2514" s="190" t="s">
        <v>727</v>
      </c>
      <c r="D2514" s="190" t="s">
        <v>1286</v>
      </c>
      <c r="E2514" s="190" t="s">
        <v>142</v>
      </c>
      <c r="F2514" s="193">
        <v>36549</v>
      </c>
      <c r="G2514" s="190" t="s">
        <v>3804</v>
      </c>
      <c r="H2514" s="190" t="s">
        <v>824</v>
      </c>
      <c r="I2514" s="190" t="s">
        <v>58</v>
      </c>
      <c r="Q2514" s="190">
        <v>2000</v>
      </c>
      <c r="V2514" s="190" t="s">
        <v>6148</v>
      </c>
      <c r="W2514" s="190" t="s">
        <v>6148</v>
      </c>
    </row>
    <row r="2515" spans="1:23" ht="17.25" customHeight="1" x14ac:dyDescent="0.2">
      <c r="A2515" s="190">
        <v>813886</v>
      </c>
      <c r="B2515" s="190" t="s">
        <v>1924</v>
      </c>
      <c r="C2515" s="190" t="s">
        <v>3394</v>
      </c>
      <c r="D2515" s="190" t="s">
        <v>191</v>
      </c>
      <c r="E2515" s="190" t="s">
        <v>142</v>
      </c>
      <c r="F2515" s="193">
        <v>36550</v>
      </c>
      <c r="H2515" s="190" t="s">
        <v>824</v>
      </c>
      <c r="I2515" s="190" t="s">
        <v>58</v>
      </c>
      <c r="Q2515" s="190">
        <v>2000</v>
      </c>
      <c r="V2515" s="190" t="s">
        <v>6148</v>
      </c>
      <c r="W2515" s="190" t="s">
        <v>6148</v>
      </c>
    </row>
    <row r="2516" spans="1:23" ht="17.25" customHeight="1" x14ac:dyDescent="0.2">
      <c r="A2516" s="190">
        <v>813996</v>
      </c>
      <c r="B2516" s="190" t="s">
        <v>1084</v>
      </c>
      <c r="C2516" s="190" t="s">
        <v>61</v>
      </c>
      <c r="D2516" s="190" t="s">
        <v>3911</v>
      </c>
      <c r="E2516" s="190" t="s">
        <v>142</v>
      </c>
      <c r="F2516" s="193">
        <v>36555</v>
      </c>
      <c r="G2516" s="190" t="s">
        <v>3721</v>
      </c>
      <c r="H2516" s="190" t="s">
        <v>824</v>
      </c>
      <c r="I2516" s="190" t="s">
        <v>58</v>
      </c>
      <c r="Q2516" s="190">
        <v>2000</v>
      </c>
      <c r="V2516" s="190" t="s">
        <v>6148</v>
      </c>
      <c r="W2516" s="190" t="s">
        <v>6148</v>
      </c>
    </row>
    <row r="2517" spans="1:23" x14ac:dyDescent="0.2">
      <c r="A2517" s="190">
        <v>813773</v>
      </c>
      <c r="B2517" s="190" t="s">
        <v>2624</v>
      </c>
      <c r="C2517" s="190" t="s">
        <v>83</v>
      </c>
      <c r="D2517" s="190" t="s">
        <v>557</v>
      </c>
      <c r="E2517" s="190" t="s">
        <v>142</v>
      </c>
      <c r="F2517" s="193">
        <v>36556</v>
      </c>
      <c r="G2517" s="190" t="s">
        <v>244</v>
      </c>
      <c r="H2517" s="190" t="s">
        <v>824</v>
      </c>
      <c r="I2517" s="190" t="s">
        <v>58</v>
      </c>
      <c r="Q2517" s="190">
        <v>2000</v>
      </c>
      <c r="V2517" s="190" t="s">
        <v>6148</v>
      </c>
      <c r="W2517" s="190" t="s">
        <v>6148</v>
      </c>
    </row>
    <row r="2518" spans="1:23" x14ac:dyDescent="0.2">
      <c r="A2518" s="190">
        <v>813829</v>
      </c>
      <c r="B2518" s="190" t="s">
        <v>2662</v>
      </c>
      <c r="C2518" s="190" t="s">
        <v>98</v>
      </c>
      <c r="D2518" s="190" t="s">
        <v>359</v>
      </c>
      <c r="E2518" s="190" t="s">
        <v>142</v>
      </c>
      <c r="F2518" s="193">
        <v>36581</v>
      </c>
      <c r="G2518" s="190" t="s">
        <v>985</v>
      </c>
      <c r="H2518" s="190" t="s">
        <v>824</v>
      </c>
      <c r="I2518" s="190" t="s">
        <v>58</v>
      </c>
      <c r="Q2518" s="190">
        <v>2000</v>
      </c>
      <c r="V2518" s="190" t="s">
        <v>6148</v>
      </c>
      <c r="W2518" s="190" t="s">
        <v>6148</v>
      </c>
    </row>
    <row r="2519" spans="1:23" x14ac:dyDescent="0.2">
      <c r="A2519" s="190">
        <v>812004</v>
      </c>
      <c r="B2519" s="190" t="s">
        <v>1434</v>
      </c>
      <c r="C2519" s="190" t="s">
        <v>387</v>
      </c>
      <c r="D2519" s="190" t="s">
        <v>216</v>
      </c>
      <c r="E2519" s="190" t="s">
        <v>142</v>
      </c>
      <c r="F2519" s="193">
        <v>36585</v>
      </c>
      <c r="G2519" s="190" t="s">
        <v>1192</v>
      </c>
      <c r="H2519" s="190" t="s">
        <v>824</v>
      </c>
      <c r="I2519" s="190" t="s">
        <v>58</v>
      </c>
      <c r="Q2519" s="190">
        <v>2000</v>
      </c>
      <c r="V2519" s="190" t="s">
        <v>6148</v>
      </c>
      <c r="W2519" s="190" t="s">
        <v>6148</v>
      </c>
    </row>
    <row r="2520" spans="1:23" x14ac:dyDescent="0.2">
      <c r="A2520" s="190">
        <v>814075</v>
      </c>
      <c r="B2520" s="190" t="s">
        <v>2850</v>
      </c>
      <c r="C2520" s="190" t="s">
        <v>130</v>
      </c>
      <c r="D2520" s="190" t="s">
        <v>3931</v>
      </c>
      <c r="E2520" s="190" t="s">
        <v>142</v>
      </c>
      <c r="F2520" s="193">
        <v>36591</v>
      </c>
      <c r="G2520" s="190" t="s">
        <v>244</v>
      </c>
      <c r="H2520" s="190" t="s">
        <v>824</v>
      </c>
      <c r="I2520" s="190" t="s">
        <v>58</v>
      </c>
      <c r="Q2520" s="190">
        <v>2000</v>
      </c>
      <c r="V2520" s="190" t="s">
        <v>6148</v>
      </c>
      <c r="W2520" s="190" t="s">
        <v>6148</v>
      </c>
    </row>
    <row r="2521" spans="1:23" x14ac:dyDescent="0.2">
      <c r="A2521" s="190">
        <v>812983</v>
      </c>
      <c r="B2521" s="190" t="s">
        <v>2109</v>
      </c>
      <c r="C2521" s="190" t="s">
        <v>349</v>
      </c>
      <c r="D2521" s="190" t="s">
        <v>3579</v>
      </c>
      <c r="E2521" s="190" t="s">
        <v>142</v>
      </c>
      <c r="F2521" s="193">
        <v>36600</v>
      </c>
      <c r="G2521" s="190" t="s">
        <v>1096</v>
      </c>
      <c r="H2521" s="190" t="s">
        <v>824</v>
      </c>
      <c r="I2521" s="190" t="s">
        <v>58</v>
      </c>
      <c r="Q2521" s="190">
        <v>2000</v>
      </c>
      <c r="V2521" s="190" t="s">
        <v>6148</v>
      </c>
      <c r="W2521" s="190" t="s">
        <v>6148</v>
      </c>
    </row>
    <row r="2522" spans="1:23" x14ac:dyDescent="0.2">
      <c r="A2522" s="190">
        <v>813887</v>
      </c>
      <c r="B2522" s="190" t="s">
        <v>2708</v>
      </c>
      <c r="C2522" s="190" t="s">
        <v>75</v>
      </c>
      <c r="D2522" s="190" t="s">
        <v>329</v>
      </c>
      <c r="E2522" s="190" t="s">
        <v>142</v>
      </c>
      <c r="F2522" s="193">
        <v>36606</v>
      </c>
      <c r="G2522" s="190" t="s">
        <v>3874</v>
      </c>
      <c r="H2522" s="190" t="s">
        <v>824</v>
      </c>
      <c r="I2522" s="190" t="s">
        <v>58</v>
      </c>
      <c r="Q2522" s="190">
        <v>2000</v>
      </c>
      <c r="V2522" s="190" t="s">
        <v>6148</v>
      </c>
      <c r="W2522" s="190" t="s">
        <v>6148</v>
      </c>
    </row>
    <row r="2523" spans="1:23" x14ac:dyDescent="0.2">
      <c r="A2523" s="190">
        <v>814023</v>
      </c>
      <c r="B2523" s="190" t="s">
        <v>2810</v>
      </c>
      <c r="C2523" s="190" t="s">
        <v>363</v>
      </c>
      <c r="D2523" s="190" t="s">
        <v>190</v>
      </c>
      <c r="E2523" s="190" t="s">
        <v>142</v>
      </c>
      <c r="F2523" s="193">
        <v>36617</v>
      </c>
      <c r="G2523" s="190" t="s">
        <v>244</v>
      </c>
      <c r="H2523" s="190" t="s">
        <v>824</v>
      </c>
      <c r="I2523" s="190" t="s">
        <v>58</v>
      </c>
      <c r="Q2523" s="190">
        <v>2000</v>
      </c>
      <c r="V2523" s="190" t="s">
        <v>6148</v>
      </c>
      <c r="W2523" s="190" t="s">
        <v>6148</v>
      </c>
    </row>
    <row r="2524" spans="1:23" x14ac:dyDescent="0.2">
      <c r="A2524" s="190">
        <v>813936</v>
      </c>
      <c r="B2524" s="190" t="s">
        <v>2744</v>
      </c>
      <c r="C2524" s="190" t="s">
        <v>373</v>
      </c>
      <c r="D2524" s="190" t="s">
        <v>352</v>
      </c>
      <c r="E2524" s="190" t="s">
        <v>142</v>
      </c>
      <c r="F2524" s="193">
        <v>36647</v>
      </c>
      <c r="G2524" s="190" t="s">
        <v>244</v>
      </c>
      <c r="H2524" s="190" t="s">
        <v>824</v>
      </c>
      <c r="I2524" s="190" t="s">
        <v>58</v>
      </c>
      <c r="Q2524" s="190">
        <v>2000</v>
      </c>
      <c r="V2524" s="190" t="s">
        <v>6148</v>
      </c>
      <c r="W2524" s="190" t="s">
        <v>6148</v>
      </c>
    </row>
    <row r="2525" spans="1:23" x14ac:dyDescent="0.2">
      <c r="A2525" s="190">
        <v>813502</v>
      </c>
      <c r="B2525" s="190" t="s">
        <v>2432</v>
      </c>
      <c r="C2525" s="190" t="s">
        <v>3749</v>
      </c>
      <c r="D2525" s="190" t="s">
        <v>3750</v>
      </c>
      <c r="E2525" s="190" t="s">
        <v>142</v>
      </c>
      <c r="F2525" s="193">
        <v>36650</v>
      </c>
      <c r="G2525" s="190" t="s">
        <v>3751</v>
      </c>
      <c r="H2525" s="190" t="s">
        <v>824</v>
      </c>
      <c r="I2525" s="190" t="s">
        <v>58</v>
      </c>
      <c r="Q2525" s="190">
        <v>2000</v>
      </c>
      <c r="V2525" s="190" t="s">
        <v>6148</v>
      </c>
      <c r="W2525" s="190" t="s">
        <v>6148</v>
      </c>
    </row>
    <row r="2526" spans="1:23" x14ac:dyDescent="0.2">
      <c r="A2526" s="190">
        <v>814044</v>
      </c>
      <c r="B2526" s="190" t="s">
        <v>2827</v>
      </c>
      <c r="C2526" s="190" t="s">
        <v>377</v>
      </c>
      <c r="D2526" s="190" t="s">
        <v>3921</v>
      </c>
      <c r="E2526" s="190" t="s">
        <v>142</v>
      </c>
      <c r="F2526" s="193">
        <v>36673</v>
      </c>
      <c r="G2526" s="190" t="s">
        <v>244</v>
      </c>
      <c r="H2526" s="190" t="s">
        <v>824</v>
      </c>
      <c r="I2526" s="190" t="s">
        <v>58</v>
      </c>
      <c r="Q2526" s="190">
        <v>2000</v>
      </c>
      <c r="V2526" s="190" t="s">
        <v>6148</v>
      </c>
      <c r="W2526" s="190" t="s">
        <v>6148</v>
      </c>
    </row>
    <row r="2527" spans="1:23" x14ac:dyDescent="0.2">
      <c r="A2527" s="190">
        <v>814029</v>
      </c>
      <c r="B2527" s="190" t="s">
        <v>2816</v>
      </c>
      <c r="C2527" s="190" t="s">
        <v>356</v>
      </c>
      <c r="D2527" s="190" t="s">
        <v>418</v>
      </c>
      <c r="E2527" s="190" t="s">
        <v>142</v>
      </c>
      <c r="F2527" s="193">
        <v>36678</v>
      </c>
      <c r="G2527" s="190" t="s">
        <v>943</v>
      </c>
      <c r="H2527" s="190" t="s">
        <v>824</v>
      </c>
      <c r="I2527" s="190" t="s">
        <v>58</v>
      </c>
      <c r="Q2527" s="190">
        <v>2000</v>
      </c>
      <c r="V2527" s="190" t="s">
        <v>6148</v>
      </c>
      <c r="W2527" s="190" t="s">
        <v>6148</v>
      </c>
    </row>
    <row r="2528" spans="1:23" x14ac:dyDescent="0.2">
      <c r="A2528" s="190">
        <v>814095</v>
      </c>
      <c r="B2528" s="190" t="s">
        <v>2860</v>
      </c>
      <c r="C2528" s="190" t="s">
        <v>3941</v>
      </c>
      <c r="D2528" s="190" t="s">
        <v>780</v>
      </c>
      <c r="E2528" s="190" t="s">
        <v>142</v>
      </c>
      <c r="F2528" s="193">
        <v>36702</v>
      </c>
      <c r="G2528" s="190" t="s">
        <v>249</v>
      </c>
      <c r="H2528" s="190" t="s">
        <v>824</v>
      </c>
      <c r="I2528" s="190" t="s">
        <v>58</v>
      </c>
      <c r="Q2528" s="190">
        <v>2000</v>
      </c>
      <c r="V2528" s="190" t="s">
        <v>6148</v>
      </c>
      <c r="W2528" s="190" t="s">
        <v>6148</v>
      </c>
    </row>
    <row r="2529" spans="1:23" x14ac:dyDescent="0.2">
      <c r="A2529" s="190">
        <v>814034</v>
      </c>
      <c r="B2529" s="190" t="s">
        <v>2820</v>
      </c>
      <c r="C2529" s="190" t="s">
        <v>3486</v>
      </c>
      <c r="D2529" s="190" t="s">
        <v>1175</v>
      </c>
      <c r="E2529" s="190" t="s">
        <v>142</v>
      </c>
      <c r="F2529" s="193">
        <v>36708</v>
      </c>
      <c r="G2529" s="190" t="s">
        <v>244</v>
      </c>
      <c r="H2529" s="190" t="s">
        <v>824</v>
      </c>
      <c r="I2529" s="190" t="s">
        <v>58</v>
      </c>
      <c r="Q2529" s="190">
        <v>2000</v>
      </c>
      <c r="V2529" s="190" t="s">
        <v>6148</v>
      </c>
      <c r="W2529" s="190" t="s">
        <v>6148</v>
      </c>
    </row>
    <row r="2530" spans="1:23" x14ac:dyDescent="0.2">
      <c r="A2530" s="190">
        <v>814191</v>
      </c>
      <c r="B2530" s="190" t="s">
        <v>2923</v>
      </c>
      <c r="C2530" s="190" t="s">
        <v>369</v>
      </c>
      <c r="D2530" s="190" t="s">
        <v>161</v>
      </c>
      <c r="E2530" s="190" t="s">
        <v>142</v>
      </c>
      <c r="F2530" s="193">
        <v>36708</v>
      </c>
      <c r="G2530" s="190" t="s">
        <v>244</v>
      </c>
      <c r="H2530" s="190" t="s">
        <v>824</v>
      </c>
      <c r="I2530" s="190" t="s">
        <v>58</v>
      </c>
      <c r="Q2530" s="190">
        <v>2000</v>
      </c>
      <c r="V2530" s="190" t="s">
        <v>6148</v>
      </c>
      <c r="W2530" s="190" t="s">
        <v>6148</v>
      </c>
    </row>
    <row r="2531" spans="1:23" x14ac:dyDescent="0.2">
      <c r="A2531" s="190">
        <v>813791</v>
      </c>
      <c r="B2531" s="190" t="s">
        <v>2637</v>
      </c>
      <c r="C2531" s="190" t="s">
        <v>111</v>
      </c>
      <c r="D2531" s="190" t="s">
        <v>540</v>
      </c>
      <c r="E2531" s="190" t="s">
        <v>142</v>
      </c>
      <c r="F2531" s="193">
        <v>36715</v>
      </c>
      <c r="G2531" s="190" t="s">
        <v>1231</v>
      </c>
      <c r="H2531" s="190" t="s">
        <v>824</v>
      </c>
      <c r="I2531" s="190" t="s">
        <v>58</v>
      </c>
      <c r="Q2531" s="190">
        <v>2000</v>
      </c>
      <c r="V2531" s="190" t="s">
        <v>6148</v>
      </c>
      <c r="W2531" s="190" t="s">
        <v>6148</v>
      </c>
    </row>
    <row r="2532" spans="1:23" x14ac:dyDescent="0.2">
      <c r="A2532" s="190">
        <v>813560</v>
      </c>
      <c r="B2532" s="190" t="s">
        <v>2471</v>
      </c>
      <c r="C2532" s="190" t="s">
        <v>716</v>
      </c>
      <c r="D2532" s="190" t="s">
        <v>183</v>
      </c>
      <c r="E2532" s="190" t="s">
        <v>142</v>
      </c>
      <c r="F2532" s="193">
        <v>36736</v>
      </c>
      <c r="G2532" s="190" t="s">
        <v>244</v>
      </c>
      <c r="H2532" s="190" t="s">
        <v>824</v>
      </c>
      <c r="I2532" s="190" t="s">
        <v>58</v>
      </c>
      <c r="Q2532" s="190">
        <v>2000</v>
      </c>
      <c r="V2532" s="190" t="s">
        <v>6148</v>
      </c>
      <c r="W2532" s="190" t="s">
        <v>6148</v>
      </c>
    </row>
    <row r="2533" spans="1:23" x14ac:dyDescent="0.2">
      <c r="A2533" s="190">
        <v>813983</v>
      </c>
      <c r="B2533" s="190" t="s">
        <v>2779</v>
      </c>
      <c r="C2533" s="190" t="s">
        <v>785</v>
      </c>
      <c r="D2533" s="190" t="s">
        <v>3906</v>
      </c>
      <c r="E2533" s="190" t="s">
        <v>142</v>
      </c>
      <c r="F2533" s="193">
        <v>36762</v>
      </c>
      <c r="G2533" s="190" t="s">
        <v>3907</v>
      </c>
      <c r="H2533" s="190" t="s">
        <v>824</v>
      </c>
      <c r="I2533" s="190" t="s">
        <v>58</v>
      </c>
      <c r="Q2533" s="190">
        <v>2000</v>
      </c>
      <c r="V2533" s="190" t="s">
        <v>6148</v>
      </c>
      <c r="W2533" s="190" t="s">
        <v>6148</v>
      </c>
    </row>
    <row r="2534" spans="1:23" x14ac:dyDescent="0.2">
      <c r="A2534" s="190">
        <v>814045</v>
      </c>
      <c r="B2534" s="190" t="s">
        <v>2828</v>
      </c>
      <c r="C2534" s="190" t="s">
        <v>92</v>
      </c>
      <c r="D2534" s="190" t="s">
        <v>630</v>
      </c>
      <c r="E2534" s="190" t="s">
        <v>142</v>
      </c>
      <c r="F2534" s="193">
        <v>36774</v>
      </c>
      <c r="G2534" s="190" t="s">
        <v>244</v>
      </c>
      <c r="H2534" s="190" t="s">
        <v>824</v>
      </c>
      <c r="I2534" s="190" t="s">
        <v>58</v>
      </c>
      <c r="Q2534" s="190">
        <v>2000</v>
      </c>
      <c r="V2534" s="190" t="s">
        <v>6148</v>
      </c>
      <c r="W2534" s="190" t="s">
        <v>6148</v>
      </c>
    </row>
    <row r="2535" spans="1:23" x14ac:dyDescent="0.2">
      <c r="A2535" s="190">
        <v>813846</v>
      </c>
      <c r="B2535" s="190" t="s">
        <v>2677</v>
      </c>
      <c r="C2535" s="190" t="s">
        <v>68</v>
      </c>
      <c r="D2535" s="190" t="s">
        <v>175</v>
      </c>
      <c r="E2535" s="190" t="s">
        <v>142</v>
      </c>
      <c r="F2535" s="193">
        <v>36775</v>
      </c>
      <c r="G2535" s="190" t="s">
        <v>3868</v>
      </c>
      <c r="H2535" s="190" t="s">
        <v>824</v>
      </c>
      <c r="I2535" s="190" t="s">
        <v>58</v>
      </c>
      <c r="Q2535" s="190">
        <v>2000</v>
      </c>
      <c r="V2535" s="190" t="s">
        <v>6148</v>
      </c>
      <c r="W2535" s="190" t="s">
        <v>6148</v>
      </c>
    </row>
    <row r="2536" spans="1:23" x14ac:dyDescent="0.2">
      <c r="A2536" s="190">
        <v>813637</v>
      </c>
      <c r="B2536" s="190" t="s">
        <v>2529</v>
      </c>
      <c r="C2536" s="190" t="s">
        <v>115</v>
      </c>
      <c r="D2536" s="190" t="s">
        <v>1035</v>
      </c>
      <c r="E2536" s="190" t="s">
        <v>142</v>
      </c>
      <c r="F2536" s="193">
        <v>36800</v>
      </c>
      <c r="G2536" s="190" t="s">
        <v>1331</v>
      </c>
      <c r="H2536" s="190" t="s">
        <v>824</v>
      </c>
      <c r="I2536" s="190" t="s">
        <v>58</v>
      </c>
      <c r="Q2536" s="190">
        <v>2000</v>
      </c>
      <c r="V2536" s="190" t="s">
        <v>6148</v>
      </c>
      <c r="W2536" s="190" t="s">
        <v>6148</v>
      </c>
    </row>
    <row r="2537" spans="1:23" x14ac:dyDescent="0.2">
      <c r="A2537" s="190">
        <v>813607</v>
      </c>
      <c r="B2537" s="190" t="s">
        <v>2506</v>
      </c>
      <c r="C2537" s="190" t="s">
        <v>68</v>
      </c>
      <c r="D2537" s="190" t="s">
        <v>325</v>
      </c>
      <c r="E2537" s="190" t="s">
        <v>142</v>
      </c>
      <c r="F2537" s="193">
        <v>36800</v>
      </c>
      <c r="G2537" s="190" t="s">
        <v>923</v>
      </c>
      <c r="H2537" s="190" t="s">
        <v>824</v>
      </c>
      <c r="I2537" s="190" t="s">
        <v>58</v>
      </c>
      <c r="Q2537" s="190">
        <v>2000</v>
      </c>
      <c r="V2537" s="190" t="s">
        <v>6148</v>
      </c>
      <c r="W2537" s="190" t="s">
        <v>6148</v>
      </c>
    </row>
    <row r="2538" spans="1:23" x14ac:dyDescent="0.2">
      <c r="A2538" s="190">
        <v>813599</v>
      </c>
      <c r="B2538" s="190" t="s">
        <v>2499</v>
      </c>
      <c r="C2538" s="190" t="s">
        <v>67</v>
      </c>
      <c r="D2538" s="190" t="s">
        <v>210</v>
      </c>
      <c r="E2538" s="190" t="s">
        <v>142</v>
      </c>
      <c r="F2538" s="193">
        <v>36803</v>
      </c>
      <c r="G2538" s="190" t="s">
        <v>244</v>
      </c>
      <c r="H2538" s="190" t="s">
        <v>824</v>
      </c>
      <c r="I2538" s="190" t="s">
        <v>58</v>
      </c>
      <c r="Q2538" s="190">
        <v>2000</v>
      </c>
      <c r="V2538" s="190" t="s">
        <v>6148</v>
      </c>
      <c r="W2538" s="190" t="s">
        <v>6148</v>
      </c>
    </row>
    <row r="2539" spans="1:23" x14ac:dyDescent="0.2">
      <c r="A2539" s="190">
        <v>813665</v>
      </c>
      <c r="B2539" s="190" t="s">
        <v>2550</v>
      </c>
      <c r="C2539" s="190" t="s">
        <v>310</v>
      </c>
      <c r="D2539" s="190" t="s">
        <v>168</v>
      </c>
      <c r="E2539" s="190" t="s">
        <v>142</v>
      </c>
      <c r="F2539" s="193">
        <v>36804</v>
      </c>
      <c r="G2539" s="190" t="s">
        <v>827</v>
      </c>
      <c r="H2539" s="190" t="s">
        <v>824</v>
      </c>
      <c r="I2539" s="190" t="s">
        <v>58</v>
      </c>
      <c r="Q2539" s="190">
        <v>2000</v>
      </c>
      <c r="V2539" s="190" t="s">
        <v>6148</v>
      </c>
      <c r="W2539" s="190" t="s">
        <v>6148</v>
      </c>
    </row>
    <row r="2540" spans="1:23" x14ac:dyDescent="0.2">
      <c r="A2540" s="190">
        <v>813598</v>
      </c>
      <c r="B2540" s="190" t="s">
        <v>2498</v>
      </c>
      <c r="C2540" s="190" t="s">
        <v>3785</v>
      </c>
      <c r="D2540" s="190" t="s">
        <v>3786</v>
      </c>
      <c r="E2540" s="190" t="s">
        <v>142</v>
      </c>
      <c r="F2540" s="193">
        <v>36831</v>
      </c>
      <c r="G2540" s="190" t="s">
        <v>244</v>
      </c>
      <c r="H2540" s="190" t="s">
        <v>824</v>
      </c>
      <c r="I2540" s="190" t="s">
        <v>58</v>
      </c>
      <c r="Q2540" s="190">
        <v>2000</v>
      </c>
      <c r="V2540" s="190" t="s">
        <v>6148</v>
      </c>
      <c r="W2540" s="190" t="s">
        <v>6148</v>
      </c>
    </row>
    <row r="2541" spans="1:23" x14ac:dyDescent="0.2">
      <c r="A2541" s="190">
        <v>814073</v>
      </c>
      <c r="B2541" s="190" t="s">
        <v>2848</v>
      </c>
      <c r="C2541" s="190" t="s">
        <v>777</v>
      </c>
      <c r="D2541" s="190" t="s">
        <v>470</v>
      </c>
      <c r="E2541" s="190" t="s">
        <v>142</v>
      </c>
      <c r="F2541" s="193">
        <v>36867</v>
      </c>
      <c r="G2541" s="190" t="s">
        <v>244</v>
      </c>
      <c r="H2541" s="190" t="s">
        <v>824</v>
      </c>
      <c r="I2541" s="190" t="s">
        <v>58</v>
      </c>
      <c r="Q2541" s="190">
        <v>2000</v>
      </c>
      <c r="V2541" s="190" t="s">
        <v>6148</v>
      </c>
      <c r="W2541" s="190" t="s">
        <v>6148</v>
      </c>
    </row>
    <row r="2542" spans="1:23" x14ac:dyDescent="0.2">
      <c r="A2542" s="190">
        <v>814048</v>
      </c>
      <c r="B2542" s="190" t="s">
        <v>2831</v>
      </c>
      <c r="C2542" s="190" t="s">
        <v>83</v>
      </c>
      <c r="D2542" s="190" t="s">
        <v>191</v>
      </c>
      <c r="E2542" s="190" t="s">
        <v>142</v>
      </c>
      <c r="F2542" s="193">
        <v>36892</v>
      </c>
      <c r="G2542" s="190" t="s">
        <v>3923</v>
      </c>
      <c r="H2542" s="190" t="s">
        <v>824</v>
      </c>
      <c r="I2542" s="190" t="s">
        <v>58</v>
      </c>
      <c r="Q2542" s="190">
        <v>2000</v>
      </c>
      <c r="V2542" s="190" t="s">
        <v>6148</v>
      </c>
      <c r="W2542" s="190" t="s">
        <v>6148</v>
      </c>
    </row>
    <row r="2543" spans="1:23" x14ac:dyDescent="0.2">
      <c r="A2543" s="190">
        <v>813653</v>
      </c>
      <c r="B2543" s="190" t="s">
        <v>2541</v>
      </c>
      <c r="C2543" s="190" t="s">
        <v>63</v>
      </c>
      <c r="D2543" s="190" t="s">
        <v>451</v>
      </c>
      <c r="E2543" s="190" t="s">
        <v>142</v>
      </c>
      <c r="F2543" s="193">
        <v>36892</v>
      </c>
      <c r="G2543" s="190" t="s">
        <v>1232</v>
      </c>
      <c r="H2543" s="190" t="s">
        <v>824</v>
      </c>
      <c r="I2543" s="190" t="s">
        <v>58</v>
      </c>
      <c r="Q2543" s="190">
        <v>2000</v>
      </c>
      <c r="V2543" s="190" t="s">
        <v>6148</v>
      </c>
      <c r="W2543" s="190" t="s">
        <v>6148</v>
      </c>
    </row>
    <row r="2544" spans="1:23" x14ac:dyDescent="0.2">
      <c r="A2544" s="190">
        <v>814058</v>
      </c>
      <c r="B2544" s="190" t="s">
        <v>2841</v>
      </c>
      <c r="C2544" s="190" t="s">
        <v>432</v>
      </c>
      <c r="D2544" s="190" t="s">
        <v>366</v>
      </c>
      <c r="E2544" s="190" t="s">
        <v>142</v>
      </c>
      <c r="F2544" s="193">
        <v>36892</v>
      </c>
      <c r="G2544" s="190" t="s">
        <v>244</v>
      </c>
      <c r="H2544" s="190" t="s">
        <v>824</v>
      </c>
      <c r="I2544" s="190" t="s">
        <v>58</v>
      </c>
      <c r="Q2544" s="190">
        <v>2000</v>
      </c>
      <c r="V2544" s="190" t="s">
        <v>6148</v>
      </c>
      <c r="W2544" s="190" t="s">
        <v>6148</v>
      </c>
    </row>
    <row r="2545" spans="1:23" x14ac:dyDescent="0.2">
      <c r="A2545" s="190">
        <v>814126</v>
      </c>
      <c r="B2545" s="190" t="s">
        <v>2885</v>
      </c>
      <c r="C2545" s="190" t="s">
        <v>65</v>
      </c>
      <c r="D2545" s="190" t="s">
        <v>216</v>
      </c>
      <c r="E2545" s="190" t="s">
        <v>142</v>
      </c>
      <c r="F2545" s="193">
        <v>36892</v>
      </c>
      <c r="G2545" s="190" t="s">
        <v>244</v>
      </c>
      <c r="H2545" s="190" t="s">
        <v>824</v>
      </c>
      <c r="I2545" s="190" t="s">
        <v>58</v>
      </c>
      <c r="Q2545" s="190">
        <v>2000</v>
      </c>
      <c r="V2545" s="190" t="s">
        <v>6148</v>
      </c>
      <c r="W2545" s="190" t="s">
        <v>6148</v>
      </c>
    </row>
    <row r="2546" spans="1:23" x14ac:dyDescent="0.2">
      <c r="A2546" s="190">
        <v>813584</v>
      </c>
      <c r="B2546" s="190" t="s">
        <v>2491</v>
      </c>
      <c r="C2546" s="190" t="s">
        <v>363</v>
      </c>
      <c r="D2546" s="190" t="s">
        <v>192</v>
      </c>
      <c r="E2546" s="190" t="s">
        <v>142</v>
      </c>
      <c r="F2546" s="193">
        <v>36892</v>
      </c>
      <c r="G2546" s="190" t="s">
        <v>244</v>
      </c>
      <c r="H2546" s="190" t="s">
        <v>824</v>
      </c>
      <c r="I2546" s="190" t="s">
        <v>58</v>
      </c>
      <c r="Q2546" s="190">
        <v>2000</v>
      </c>
      <c r="V2546" s="190" t="s">
        <v>6148</v>
      </c>
      <c r="W2546" s="190" t="s">
        <v>6148</v>
      </c>
    </row>
    <row r="2547" spans="1:23" x14ac:dyDescent="0.2">
      <c r="A2547" s="190">
        <v>814030</v>
      </c>
      <c r="B2547" s="190" t="s">
        <v>2817</v>
      </c>
      <c r="C2547" s="190" t="s">
        <v>3680</v>
      </c>
      <c r="D2547" s="190" t="s">
        <v>329</v>
      </c>
      <c r="E2547" s="190" t="s">
        <v>142</v>
      </c>
      <c r="F2547" s="193">
        <v>36892</v>
      </c>
      <c r="G2547" s="190" t="s">
        <v>827</v>
      </c>
      <c r="H2547" s="190" t="s">
        <v>824</v>
      </c>
      <c r="I2547" s="190" t="s">
        <v>58</v>
      </c>
      <c r="Q2547" s="190">
        <v>2000</v>
      </c>
      <c r="V2547" s="190" t="s">
        <v>6148</v>
      </c>
      <c r="W2547" s="190" t="s">
        <v>6148</v>
      </c>
    </row>
    <row r="2548" spans="1:23" x14ac:dyDescent="0.2">
      <c r="A2548" s="190">
        <v>813557</v>
      </c>
      <c r="B2548" s="190" t="s">
        <v>2468</v>
      </c>
      <c r="C2548" s="190" t="s">
        <v>114</v>
      </c>
      <c r="D2548" s="190" t="s">
        <v>160</v>
      </c>
      <c r="E2548" s="190" t="s">
        <v>142</v>
      </c>
      <c r="F2548" s="193">
        <v>36892</v>
      </c>
      <c r="G2548" s="190" t="s">
        <v>245</v>
      </c>
      <c r="H2548" s="190" t="s">
        <v>824</v>
      </c>
      <c r="I2548" s="190" t="s">
        <v>58</v>
      </c>
      <c r="Q2548" s="190">
        <v>2000</v>
      </c>
      <c r="V2548" s="190" t="s">
        <v>6148</v>
      </c>
      <c r="W2548" s="190" t="s">
        <v>6148</v>
      </c>
    </row>
    <row r="2549" spans="1:23" x14ac:dyDescent="0.2">
      <c r="A2549" s="190">
        <v>812176</v>
      </c>
      <c r="B2549" s="190" t="s">
        <v>1554</v>
      </c>
      <c r="C2549" s="190" t="s">
        <v>66</v>
      </c>
      <c r="D2549" s="190" t="s">
        <v>3278</v>
      </c>
      <c r="E2549" s="190" t="s">
        <v>142</v>
      </c>
      <c r="F2549" s="193">
        <v>36892</v>
      </c>
      <c r="G2549" s="190" t="s">
        <v>872</v>
      </c>
      <c r="H2549" s="190" t="s">
        <v>824</v>
      </c>
      <c r="I2549" s="190" t="s">
        <v>58</v>
      </c>
      <c r="Q2549" s="190">
        <v>2000</v>
      </c>
      <c r="V2549" s="190" t="s">
        <v>6148</v>
      </c>
      <c r="W2549" s="190" t="s">
        <v>6148</v>
      </c>
    </row>
    <row r="2550" spans="1:23" x14ac:dyDescent="0.2">
      <c r="A2550" s="190">
        <v>814008</v>
      </c>
      <c r="B2550" s="190" t="s">
        <v>2798</v>
      </c>
      <c r="C2550" s="190" t="s">
        <v>504</v>
      </c>
      <c r="D2550" s="190" t="s">
        <v>189</v>
      </c>
      <c r="E2550" s="190" t="s">
        <v>142</v>
      </c>
      <c r="F2550" s="193">
        <v>36892</v>
      </c>
      <c r="G2550" s="190" t="s">
        <v>922</v>
      </c>
      <c r="H2550" s="190" t="s">
        <v>824</v>
      </c>
      <c r="I2550" s="190" t="s">
        <v>58</v>
      </c>
      <c r="Q2550" s="190">
        <v>2000</v>
      </c>
      <c r="V2550" s="190" t="s">
        <v>6148</v>
      </c>
      <c r="W2550" s="190" t="s">
        <v>6148</v>
      </c>
    </row>
    <row r="2551" spans="1:23" x14ac:dyDescent="0.2">
      <c r="A2551" s="190">
        <v>813524</v>
      </c>
      <c r="B2551" s="190" t="s">
        <v>2447</v>
      </c>
      <c r="C2551" s="190" t="s">
        <v>876</v>
      </c>
      <c r="D2551" s="190" t="s">
        <v>161</v>
      </c>
      <c r="E2551" s="190" t="s">
        <v>142</v>
      </c>
      <c r="F2551" s="193">
        <v>36893</v>
      </c>
      <c r="G2551" s="190" t="s">
        <v>244</v>
      </c>
      <c r="H2551" s="190" t="s">
        <v>824</v>
      </c>
      <c r="I2551" s="190" t="s">
        <v>58</v>
      </c>
      <c r="Q2551" s="190">
        <v>2000</v>
      </c>
      <c r="V2551" s="190" t="s">
        <v>6148</v>
      </c>
      <c r="W2551" s="190" t="s">
        <v>6148</v>
      </c>
    </row>
    <row r="2552" spans="1:23" x14ac:dyDescent="0.2">
      <c r="A2552" s="190">
        <v>813484</v>
      </c>
      <c r="B2552" s="190" t="s">
        <v>2418</v>
      </c>
      <c r="C2552" s="190" t="s">
        <v>108</v>
      </c>
      <c r="D2552" s="190" t="s">
        <v>634</v>
      </c>
      <c r="E2552" s="190" t="s">
        <v>142</v>
      </c>
      <c r="F2552" s="193">
        <v>36900</v>
      </c>
      <c r="G2552" s="190" t="s">
        <v>3740</v>
      </c>
      <c r="H2552" s="190" t="s">
        <v>824</v>
      </c>
      <c r="I2552" s="190" t="s">
        <v>58</v>
      </c>
      <c r="Q2552" s="190">
        <v>2000</v>
      </c>
      <c r="V2552" s="190" t="s">
        <v>6148</v>
      </c>
      <c r="W2552" s="190" t="s">
        <v>6148</v>
      </c>
    </row>
    <row r="2553" spans="1:23" x14ac:dyDescent="0.2">
      <c r="A2553" s="190">
        <v>814006</v>
      </c>
      <c r="B2553" s="190" t="s">
        <v>2796</v>
      </c>
      <c r="C2553" s="190" t="s">
        <v>3913</v>
      </c>
      <c r="D2553" s="190" t="s">
        <v>1104</v>
      </c>
      <c r="E2553" s="190" t="s">
        <v>142</v>
      </c>
      <c r="F2553" s="193">
        <v>36901</v>
      </c>
      <c r="G2553" s="190" t="s">
        <v>923</v>
      </c>
      <c r="H2553" s="190" t="s">
        <v>824</v>
      </c>
      <c r="I2553" s="190" t="s">
        <v>58</v>
      </c>
      <c r="Q2553" s="190">
        <v>2000</v>
      </c>
      <c r="V2553" s="190" t="s">
        <v>6148</v>
      </c>
      <c r="W2553" s="190" t="s">
        <v>6148</v>
      </c>
    </row>
    <row r="2554" spans="1:23" x14ac:dyDescent="0.2">
      <c r="A2554" s="190">
        <v>814079</v>
      </c>
      <c r="B2554" s="190" t="s">
        <v>2853</v>
      </c>
      <c r="C2554" s="190" t="s">
        <v>356</v>
      </c>
      <c r="D2554" s="190" t="s">
        <v>3933</v>
      </c>
      <c r="E2554" s="190" t="s">
        <v>142</v>
      </c>
      <c r="F2554" s="193">
        <v>36906</v>
      </c>
      <c r="G2554" s="190" t="s">
        <v>1301</v>
      </c>
      <c r="H2554" s="190" t="s">
        <v>824</v>
      </c>
      <c r="I2554" s="190" t="s">
        <v>58</v>
      </c>
      <c r="Q2554" s="190">
        <v>2000</v>
      </c>
      <c r="V2554" s="190" t="s">
        <v>6148</v>
      </c>
      <c r="W2554" s="190" t="s">
        <v>6148</v>
      </c>
    </row>
    <row r="2555" spans="1:23" x14ac:dyDescent="0.2">
      <c r="A2555" s="190">
        <v>814007</v>
      </c>
      <c r="B2555" s="190" t="s">
        <v>2797</v>
      </c>
      <c r="C2555" s="190" t="s">
        <v>126</v>
      </c>
      <c r="D2555" s="190" t="s">
        <v>318</v>
      </c>
      <c r="E2555" s="190" t="s">
        <v>142</v>
      </c>
      <c r="F2555" s="193">
        <v>36911</v>
      </c>
      <c r="G2555" s="190" t="s">
        <v>3914</v>
      </c>
      <c r="H2555" s="190" t="s">
        <v>824</v>
      </c>
      <c r="I2555" s="190" t="s">
        <v>58</v>
      </c>
      <c r="Q2555" s="190">
        <v>2000</v>
      </c>
      <c r="V2555" s="190" t="s">
        <v>6148</v>
      </c>
      <c r="W2555" s="190" t="s">
        <v>6148</v>
      </c>
    </row>
    <row r="2556" spans="1:23" x14ac:dyDescent="0.2">
      <c r="A2556" s="190">
        <v>813514</v>
      </c>
      <c r="B2556" s="190" t="s">
        <v>2440</v>
      </c>
      <c r="C2556" s="190" t="s">
        <v>63</v>
      </c>
      <c r="D2556" s="190" t="s">
        <v>535</v>
      </c>
      <c r="E2556" s="190" t="s">
        <v>142</v>
      </c>
      <c r="G2556" s="190" t="s">
        <v>244</v>
      </c>
      <c r="H2556" s="190" t="s">
        <v>824</v>
      </c>
      <c r="I2556" s="190" t="s">
        <v>58</v>
      </c>
      <c r="Q2556" s="190">
        <v>2000</v>
      </c>
      <c r="V2556" s="190" t="s">
        <v>6148</v>
      </c>
      <c r="W2556" s="190" t="s">
        <v>6148</v>
      </c>
    </row>
    <row r="2557" spans="1:23" x14ac:dyDescent="0.2">
      <c r="A2557" s="190">
        <v>804385</v>
      </c>
      <c r="B2557" s="190" t="s">
        <v>4230</v>
      </c>
      <c r="C2557" s="190" t="s">
        <v>310</v>
      </c>
      <c r="D2557" s="190" t="s">
        <v>605</v>
      </c>
      <c r="E2557" s="190" t="s">
        <v>142</v>
      </c>
      <c r="H2557" s="190" t="s">
        <v>824</v>
      </c>
      <c r="I2557" s="190" t="s">
        <v>58</v>
      </c>
      <c r="Q2557" s="190">
        <v>2000</v>
      </c>
      <c r="V2557" s="190" t="s">
        <v>6148</v>
      </c>
      <c r="W2557" s="190" t="s">
        <v>6148</v>
      </c>
    </row>
    <row r="2558" spans="1:23" x14ac:dyDescent="0.2">
      <c r="A2558" s="190">
        <v>813495</v>
      </c>
      <c r="B2558" s="190" t="s">
        <v>2427</v>
      </c>
      <c r="E2558" s="190" t="s">
        <v>142</v>
      </c>
      <c r="H2558" s="190" t="s">
        <v>6169</v>
      </c>
      <c r="I2558" s="190" t="s">
        <v>58</v>
      </c>
      <c r="Q2558" s="190">
        <v>2000</v>
      </c>
      <c r="V2558" s="190" t="s">
        <v>6148</v>
      </c>
      <c r="W2558" s="190" t="s">
        <v>6148</v>
      </c>
    </row>
    <row r="2559" spans="1:23" x14ac:dyDescent="0.2">
      <c r="A2559" s="190">
        <v>814225</v>
      </c>
      <c r="B2559" s="190" t="s">
        <v>2934</v>
      </c>
      <c r="E2559" s="190" t="s">
        <v>142</v>
      </c>
      <c r="H2559" s="190" t="s">
        <v>6169</v>
      </c>
      <c r="I2559" s="190" t="s">
        <v>58</v>
      </c>
      <c r="Q2559" s="190">
        <v>2000</v>
      </c>
      <c r="V2559" s="190" t="s">
        <v>6148</v>
      </c>
      <c r="W2559" s="190" t="s">
        <v>6148</v>
      </c>
    </row>
    <row r="2560" spans="1:23" x14ac:dyDescent="0.2">
      <c r="A2560" s="190">
        <v>813919</v>
      </c>
      <c r="B2560" s="190" t="s">
        <v>2733</v>
      </c>
      <c r="C2560" s="190" t="s">
        <v>57</v>
      </c>
      <c r="D2560" s="190" t="s">
        <v>162</v>
      </c>
      <c r="E2560" s="190" t="s">
        <v>142</v>
      </c>
      <c r="F2560" s="193">
        <v>30317</v>
      </c>
      <c r="G2560" s="190" t="s">
        <v>3884</v>
      </c>
      <c r="H2560" s="190" t="s">
        <v>824</v>
      </c>
      <c r="I2560" s="190" t="s">
        <v>58</v>
      </c>
      <c r="Q2560" s="190">
        <v>2000</v>
      </c>
      <c r="V2560" s="190" t="s">
        <v>6148</v>
      </c>
      <c r="W2560" s="190" t="s">
        <v>6148</v>
      </c>
    </row>
    <row r="2561" spans="1:23" x14ac:dyDescent="0.2">
      <c r="A2561" s="190">
        <v>814052</v>
      </c>
      <c r="B2561" s="190" t="s">
        <v>2835</v>
      </c>
      <c r="C2561" s="190" t="s">
        <v>3369</v>
      </c>
      <c r="D2561" s="190" t="s">
        <v>131</v>
      </c>
      <c r="E2561" s="190" t="s">
        <v>142</v>
      </c>
      <c r="F2561" s="193">
        <v>36221</v>
      </c>
      <c r="G2561" s="190" t="s">
        <v>244</v>
      </c>
      <c r="H2561" s="190" t="s">
        <v>824</v>
      </c>
      <c r="I2561" s="190" t="s">
        <v>58</v>
      </c>
      <c r="Q2561" s="190">
        <v>2000</v>
      </c>
      <c r="V2561" s="190" t="s">
        <v>6148</v>
      </c>
      <c r="W2561" s="190" t="s">
        <v>6148</v>
      </c>
    </row>
    <row r="2562" spans="1:23" x14ac:dyDescent="0.2">
      <c r="A2562" s="190">
        <v>813824</v>
      </c>
      <c r="B2562" s="190" t="s">
        <v>2660</v>
      </c>
      <c r="C2562" s="190" t="s">
        <v>3858</v>
      </c>
      <c r="D2562" s="190" t="s">
        <v>183</v>
      </c>
      <c r="E2562" s="190" t="s">
        <v>143</v>
      </c>
      <c r="F2562" s="193">
        <v>34726</v>
      </c>
      <c r="G2562" s="190" t="s">
        <v>244</v>
      </c>
      <c r="H2562" s="190" t="s">
        <v>824</v>
      </c>
      <c r="I2562" s="190" t="s">
        <v>58</v>
      </c>
      <c r="Q2562" s="190">
        <v>2000</v>
      </c>
      <c r="W2562" s="190" t="s">
        <v>6148</v>
      </c>
    </row>
    <row r="2563" spans="1:23" x14ac:dyDescent="0.2">
      <c r="A2563" s="190">
        <v>813780</v>
      </c>
      <c r="B2563" s="190" t="s">
        <v>2628</v>
      </c>
      <c r="C2563" s="190" t="s">
        <v>66</v>
      </c>
      <c r="D2563" s="190" t="s">
        <v>630</v>
      </c>
      <c r="E2563" s="190" t="s">
        <v>143</v>
      </c>
      <c r="F2563" s="193">
        <v>27011</v>
      </c>
      <c r="H2563" s="190" t="s">
        <v>824</v>
      </c>
      <c r="I2563" s="190" t="s">
        <v>58</v>
      </c>
      <c r="Q2563" s="190">
        <v>2000</v>
      </c>
      <c r="W2563" s="190" t="s">
        <v>6148</v>
      </c>
    </row>
    <row r="2564" spans="1:23" x14ac:dyDescent="0.2">
      <c r="A2564" s="190">
        <v>813159</v>
      </c>
      <c r="B2564" s="190" t="s">
        <v>2225</v>
      </c>
      <c r="C2564" s="190" t="s">
        <v>3632</v>
      </c>
      <c r="D2564" s="190" t="s">
        <v>205</v>
      </c>
      <c r="E2564" s="190" t="s">
        <v>143</v>
      </c>
      <c r="F2564" s="193">
        <v>28491</v>
      </c>
      <c r="G2564" s="190" t="s">
        <v>244</v>
      </c>
      <c r="H2564" s="190" t="s">
        <v>824</v>
      </c>
      <c r="I2564" s="190" t="s">
        <v>58</v>
      </c>
      <c r="Q2564" s="190">
        <v>2000</v>
      </c>
      <c r="W2564" s="190" t="s">
        <v>6148</v>
      </c>
    </row>
    <row r="2565" spans="1:23" x14ac:dyDescent="0.2">
      <c r="A2565" s="190">
        <v>809260</v>
      </c>
      <c r="B2565" s="190" t="s">
        <v>4696</v>
      </c>
      <c r="C2565" s="190" t="s">
        <v>66</v>
      </c>
      <c r="D2565" s="190" t="s">
        <v>510</v>
      </c>
      <c r="E2565" s="190" t="s">
        <v>143</v>
      </c>
      <c r="F2565" s="193">
        <v>28967</v>
      </c>
      <c r="G2565" s="190" t="s">
        <v>244</v>
      </c>
      <c r="H2565" s="190" t="s">
        <v>824</v>
      </c>
      <c r="I2565" s="190" t="s">
        <v>58</v>
      </c>
      <c r="Q2565" s="190">
        <v>2000</v>
      </c>
      <c r="W2565" s="190" t="s">
        <v>6148</v>
      </c>
    </row>
    <row r="2566" spans="1:23" x14ac:dyDescent="0.2">
      <c r="A2566" s="190">
        <v>813708</v>
      </c>
      <c r="B2566" s="190" t="s">
        <v>2579</v>
      </c>
      <c r="C2566" s="190" t="s">
        <v>454</v>
      </c>
      <c r="D2566" s="190" t="s">
        <v>535</v>
      </c>
      <c r="E2566" s="190" t="s">
        <v>143</v>
      </c>
      <c r="F2566" s="193">
        <v>29848</v>
      </c>
      <c r="G2566" s="190" t="s">
        <v>254</v>
      </c>
      <c r="H2566" s="190" t="s">
        <v>824</v>
      </c>
      <c r="I2566" s="190" t="s">
        <v>58</v>
      </c>
      <c r="Q2566" s="190">
        <v>2000</v>
      </c>
      <c r="W2566" s="190" t="s">
        <v>6148</v>
      </c>
    </row>
    <row r="2567" spans="1:23" x14ac:dyDescent="0.2">
      <c r="A2567" s="190">
        <v>814173</v>
      </c>
      <c r="B2567" s="190" t="s">
        <v>2909</v>
      </c>
      <c r="C2567" s="190" t="s">
        <v>310</v>
      </c>
      <c r="D2567" s="190" t="s">
        <v>3960</v>
      </c>
      <c r="E2567" s="190" t="s">
        <v>143</v>
      </c>
      <c r="F2567" s="193">
        <v>29896</v>
      </c>
      <c r="G2567" s="190" t="s">
        <v>244</v>
      </c>
      <c r="H2567" s="190" t="s">
        <v>824</v>
      </c>
      <c r="I2567" s="190" t="s">
        <v>58</v>
      </c>
      <c r="Q2567" s="190">
        <v>2000</v>
      </c>
      <c r="W2567" s="190" t="s">
        <v>6148</v>
      </c>
    </row>
    <row r="2568" spans="1:23" x14ac:dyDescent="0.2">
      <c r="A2568" s="190">
        <v>813761</v>
      </c>
      <c r="B2568" s="190" t="s">
        <v>2615</v>
      </c>
      <c r="C2568" s="190" t="s">
        <v>63</v>
      </c>
      <c r="D2568" s="190" t="s">
        <v>220</v>
      </c>
      <c r="E2568" s="190" t="s">
        <v>143</v>
      </c>
      <c r="F2568" s="193">
        <v>29952</v>
      </c>
      <c r="G2568" s="190" t="s">
        <v>244</v>
      </c>
      <c r="H2568" s="190" t="s">
        <v>824</v>
      </c>
      <c r="I2568" s="190" t="s">
        <v>58</v>
      </c>
      <c r="Q2568" s="190">
        <v>2000</v>
      </c>
      <c r="W2568" s="190" t="s">
        <v>6148</v>
      </c>
    </row>
    <row r="2569" spans="1:23" x14ac:dyDescent="0.2">
      <c r="A2569" s="190">
        <v>814103</v>
      </c>
      <c r="B2569" s="190" t="s">
        <v>2865</v>
      </c>
      <c r="C2569" s="190" t="s">
        <v>65</v>
      </c>
      <c r="D2569" s="190" t="s">
        <v>162</v>
      </c>
      <c r="E2569" s="190" t="s">
        <v>143</v>
      </c>
      <c r="F2569" s="193">
        <v>29968</v>
      </c>
      <c r="G2569" s="190" t="s">
        <v>244</v>
      </c>
      <c r="H2569" s="190" t="s">
        <v>824</v>
      </c>
      <c r="I2569" s="190" t="s">
        <v>58</v>
      </c>
      <c r="Q2569" s="190">
        <v>2000</v>
      </c>
      <c r="W2569" s="190" t="s">
        <v>6148</v>
      </c>
    </row>
    <row r="2570" spans="1:23" x14ac:dyDescent="0.2">
      <c r="A2570" s="190">
        <v>813150</v>
      </c>
      <c r="B2570" s="190" t="s">
        <v>2219</v>
      </c>
      <c r="C2570" s="190" t="s">
        <v>71</v>
      </c>
      <c r="D2570" s="190" t="s">
        <v>1067</v>
      </c>
      <c r="E2570" s="190" t="s">
        <v>143</v>
      </c>
      <c r="F2570" s="193">
        <v>30090</v>
      </c>
      <c r="G2570" s="190" t="s">
        <v>244</v>
      </c>
      <c r="H2570" s="190" t="s">
        <v>824</v>
      </c>
      <c r="I2570" s="190" t="s">
        <v>58</v>
      </c>
      <c r="Q2570" s="190">
        <v>2000</v>
      </c>
      <c r="W2570" s="190" t="s">
        <v>6148</v>
      </c>
    </row>
    <row r="2571" spans="1:23" x14ac:dyDescent="0.2">
      <c r="A2571" s="190">
        <v>814133</v>
      </c>
      <c r="B2571" s="190" t="s">
        <v>2889</v>
      </c>
      <c r="C2571" s="190" t="s">
        <v>454</v>
      </c>
      <c r="D2571" s="190" t="s">
        <v>535</v>
      </c>
      <c r="E2571" s="190" t="s">
        <v>143</v>
      </c>
      <c r="F2571" s="193">
        <v>30208</v>
      </c>
      <c r="G2571" s="190" t="s">
        <v>254</v>
      </c>
      <c r="H2571" s="190" t="s">
        <v>824</v>
      </c>
      <c r="I2571" s="190" t="s">
        <v>58</v>
      </c>
      <c r="Q2571" s="190">
        <v>2000</v>
      </c>
      <c r="W2571" s="190" t="s">
        <v>6148</v>
      </c>
    </row>
    <row r="2572" spans="1:23" x14ac:dyDescent="0.2">
      <c r="A2572" s="190">
        <v>813770</v>
      </c>
      <c r="B2572" s="190" t="s">
        <v>2621</v>
      </c>
      <c r="C2572" s="190" t="s">
        <v>3840</v>
      </c>
      <c r="D2572" s="190" t="s">
        <v>183</v>
      </c>
      <c r="E2572" s="190" t="s">
        <v>143</v>
      </c>
      <c r="F2572" s="193">
        <v>30317</v>
      </c>
      <c r="G2572" s="190" t="s">
        <v>244</v>
      </c>
      <c r="H2572" s="190" t="s">
        <v>824</v>
      </c>
      <c r="I2572" s="190" t="s">
        <v>58</v>
      </c>
      <c r="Q2572" s="190">
        <v>2000</v>
      </c>
      <c r="W2572" s="190" t="s">
        <v>6148</v>
      </c>
    </row>
    <row r="2573" spans="1:23" x14ac:dyDescent="0.2">
      <c r="A2573" s="190">
        <v>813629</v>
      </c>
      <c r="B2573" s="190" t="s">
        <v>2524</v>
      </c>
      <c r="C2573" s="190" t="s">
        <v>63</v>
      </c>
      <c r="D2573" s="190" t="s">
        <v>3346</v>
      </c>
      <c r="E2573" s="190" t="s">
        <v>143</v>
      </c>
      <c r="F2573" s="193">
        <v>30336</v>
      </c>
      <c r="G2573" s="190" t="s">
        <v>1248</v>
      </c>
      <c r="H2573" s="190" t="s">
        <v>824</v>
      </c>
      <c r="I2573" s="190" t="s">
        <v>58</v>
      </c>
      <c r="Q2573" s="190">
        <v>2000</v>
      </c>
      <c r="W2573" s="190" t="s">
        <v>6148</v>
      </c>
    </row>
    <row r="2574" spans="1:23" x14ac:dyDescent="0.2">
      <c r="A2574" s="190">
        <v>812100</v>
      </c>
      <c r="B2574" s="190" t="s">
        <v>1500</v>
      </c>
      <c r="C2574" s="190" t="s">
        <v>3253</v>
      </c>
      <c r="D2574" s="190" t="s">
        <v>307</v>
      </c>
      <c r="E2574" s="190" t="s">
        <v>143</v>
      </c>
      <c r="F2574" s="193">
        <v>30682</v>
      </c>
      <c r="G2574" s="190" t="s">
        <v>244</v>
      </c>
      <c r="H2574" s="190" t="s">
        <v>824</v>
      </c>
      <c r="I2574" s="190" t="s">
        <v>58</v>
      </c>
      <c r="Q2574" s="190">
        <v>2000</v>
      </c>
      <c r="W2574" s="190" t="s">
        <v>6148</v>
      </c>
    </row>
    <row r="2575" spans="1:23" x14ac:dyDescent="0.2">
      <c r="A2575" s="190">
        <v>813555</v>
      </c>
      <c r="B2575" s="190" t="s">
        <v>2466</v>
      </c>
      <c r="C2575" s="190" t="s">
        <v>61</v>
      </c>
      <c r="D2575" s="190" t="s">
        <v>171</v>
      </c>
      <c r="E2575" s="190" t="s">
        <v>143</v>
      </c>
      <c r="F2575" s="193">
        <v>30720</v>
      </c>
      <c r="G2575" s="190" t="s">
        <v>3763</v>
      </c>
      <c r="H2575" s="190" t="s">
        <v>824</v>
      </c>
      <c r="I2575" s="190" t="s">
        <v>58</v>
      </c>
      <c r="Q2575" s="190">
        <v>2000</v>
      </c>
      <c r="W2575" s="190" t="s">
        <v>6148</v>
      </c>
    </row>
    <row r="2576" spans="1:23" x14ac:dyDescent="0.2">
      <c r="A2576" s="190">
        <v>813710</v>
      </c>
      <c r="B2576" s="190" t="s">
        <v>2581</v>
      </c>
      <c r="C2576" s="190" t="s">
        <v>774</v>
      </c>
      <c r="D2576" s="190" t="s">
        <v>335</v>
      </c>
      <c r="E2576" s="190" t="s">
        <v>143</v>
      </c>
      <c r="F2576" s="193">
        <v>30805</v>
      </c>
      <c r="G2576" s="190" t="s">
        <v>3821</v>
      </c>
      <c r="H2576" s="190" t="s">
        <v>824</v>
      </c>
      <c r="I2576" s="190" t="s">
        <v>58</v>
      </c>
      <c r="Q2576" s="190">
        <v>2000</v>
      </c>
      <c r="W2576" s="190" t="s">
        <v>6148</v>
      </c>
    </row>
    <row r="2577" spans="1:23" x14ac:dyDescent="0.2">
      <c r="A2577" s="190">
        <v>813705</v>
      </c>
      <c r="B2577" s="190" t="s">
        <v>2577</v>
      </c>
      <c r="C2577" s="190" t="s">
        <v>465</v>
      </c>
      <c r="D2577" s="190" t="s">
        <v>317</v>
      </c>
      <c r="E2577" s="190" t="s">
        <v>143</v>
      </c>
      <c r="F2577" s="193">
        <v>30864</v>
      </c>
      <c r="G2577" s="190" t="s">
        <v>250</v>
      </c>
      <c r="H2577" s="190" t="s">
        <v>824</v>
      </c>
      <c r="I2577" s="190" t="s">
        <v>58</v>
      </c>
      <c r="Q2577" s="190">
        <v>2000</v>
      </c>
      <c r="W2577" s="190" t="s">
        <v>6148</v>
      </c>
    </row>
    <row r="2578" spans="1:23" x14ac:dyDescent="0.2">
      <c r="A2578" s="190">
        <v>813190</v>
      </c>
      <c r="B2578" s="190" t="s">
        <v>1343</v>
      </c>
      <c r="C2578" s="190" t="s">
        <v>3606</v>
      </c>
      <c r="D2578" s="190" t="s">
        <v>3640</v>
      </c>
      <c r="E2578" s="190" t="s">
        <v>143</v>
      </c>
      <c r="F2578" s="193">
        <v>31066</v>
      </c>
      <c r="G2578" s="190" t="s">
        <v>244</v>
      </c>
      <c r="H2578" s="190" t="s">
        <v>824</v>
      </c>
      <c r="I2578" s="190" t="s">
        <v>58</v>
      </c>
      <c r="Q2578" s="190">
        <v>2000</v>
      </c>
      <c r="W2578" s="190" t="s">
        <v>6148</v>
      </c>
    </row>
    <row r="2579" spans="1:23" x14ac:dyDescent="0.2">
      <c r="A2579" s="190">
        <v>813923</v>
      </c>
      <c r="B2579" s="190" t="s">
        <v>2736</v>
      </c>
      <c r="C2579" s="190" t="s">
        <v>61</v>
      </c>
      <c r="D2579" s="190" t="s">
        <v>160</v>
      </c>
      <c r="E2579" s="190" t="s">
        <v>143</v>
      </c>
      <c r="F2579" s="193">
        <v>31067</v>
      </c>
      <c r="G2579" s="190" t="s">
        <v>244</v>
      </c>
      <c r="H2579" s="190" t="s">
        <v>824</v>
      </c>
      <c r="I2579" s="190" t="s">
        <v>58</v>
      </c>
      <c r="Q2579" s="190">
        <v>2000</v>
      </c>
      <c r="W2579" s="190" t="s">
        <v>6148</v>
      </c>
    </row>
    <row r="2580" spans="1:23" x14ac:dyDescent="0.2">
      <c r="A2580" s="190">
        <v>813854</v>
      </c>
      <c r="B2580" s="190" t="s">
        <v>2683</v>
      </c>
      <c r="C2580" s="190" t="s">
        <v>63</v>
      </c>
      <c r="D2580" s="190" t="s">
        <v>198</v>
      </c>
      <c r="E2580" s="190" t="s">
        <v>143</v>
      </c>
      <c r="F2580" s="193">
        <v>31143</v>
      </c>
      <c r="H2580" s="190" t="s">
        <v>824</v>
      </c>
      <c r="I2580" s="190" t="s">
        <v>58</v>
      </c>
      <c r="Q2580" s="190">
        <v>2000</v>
      </c>
      <c r="W2580" s="190" t="s">
        <v>6148</v>
      </c>
    </row>
    <row r="2581" spans="1:23" x14ac:dyDescent="0.2">
      <c r="A2581" s="190">
        <v>812576</v>
      </c>
      <c r="B2581" s="190" t="s">
        <v>1807</v>
      </c>
      <c r="C2581" s="190" t="s">
        <v>64</v>
      </c>
      <c r="D2581" s="190" t="s">
        <v>169</v>
      </c>
      <c r="E2581" s="190" t="s">
        <v>143</v>
      </c>
      <c r="F2581" s="193">
        <v>31413</v>
      </c>
      <c r="G2581" s="190" t="s">
        <v>244</v>
      </c>
      <c r="H2581" s="190" t="s">
        <v>824</v>
      </c>
      <c r="I2581" s="190" t="s">
        <v>58</v>
      </c>
      <c r="Q2581" s="190">
        <v>2000</v>
      </c>
      <c r="W2581" s="190" t="s">
        <v>6148</v>
      </c>
    </row>
    <row r="2582" spans="1:23" x14ac:dyDescent="0.2">
      <c r="A2582" s="190">
        <v>814124</v>
      </c>
      <c r="B2582" s="190" t="s">
        <v>2883</v>
      </c>
      <c r="C2582" s="190" t="s">
        <v>3947</v>
      </c>
      <c r="D2582" s="190" t="s">
        <v>396</v>
      </c>
      <c r="E2582" s="190" t="s">
        <v>143</v>
      </c>
      <c r="F2582" s="193">
        <v>31614</v>
      </c>
      <c r="G2582" s="190" t="s">
        <v>244</v>
      </c>
      <c r="H2582" s="190" t="s">
        <v>824</v>
      </c>
      <c r="I2582" s="190" t="s">
        <v>58</v>
      </c>
      <c r="Q2582" s="190">
        <v>2000</v>
      </c>
      <c r="W2582" s="190" t="s">
        <v>6148</v>
      </c>
    </row>
    <row r="2583" spans="1:23" x14ac:dyDescent="0.2">
      <c r="A2583" s="190">
        <v>812559</v>
      </c>
      <c r="B2583" s="190" t="s">
        <v>1798</v>
      </c>
      <c r="C2583" s="190" t="s">
        <v>3413</v>
      </c>
      <c r="D2583" s="190" t="s">
        <v>3414</v>
      </c>
      <c r="E2583" s="190" t="s">
        <v>143</v>
      </c>
      <c r="F2583" s="193">
        <v>31660</v>
      </c>
      <c r="G2583" s="190" t="s">
        <v>244</v>
      </c>
      <c r="H2583" s="190" t="s">
        <v>824</v>
      </c>
      <c r="I2583" s="190" t="s">
        <v>58</v>
      </c>
      <c r="Q2583" s="190">
        <v>2000</v>
      </c>
      <c r="W2583" s="190" t="s">
        <v>6148</v>
      </c>
    </row>
    <row r="2584" spans="1:23" x14ac:dyDescent="0.2">
      <c r="A2584" s="190">
        <v>812138</v>
      </c>
      <c r="B2584" s="190" t="s">
        <v>1528</v>
      </c>
      <c r="C2584" s="190" t="s">
        <v>547</v>
      </c>
      <c r="D2584" s="190" t="s">
        <v>131</v>
      </c>
      <c r="E2584" s="190" t="s">
        <v>143</v>
      </c>
      <c r="F2584" s="193">
        <v>31782</v>
      </c>
      <c r="G2584" s="190" t="s">
        <v>244</v>
      </c>
      <c r="H2584" s="190" t="s">
        <v>824</v>
      </c>
      <c r="I2584" s="190" t="s">
        <v>58</v>
      </c>
      <c r="Q2584" s="190">
        <v>2000</v>
      </c>
      <c r="W2584" s="190" t="s">
        <v>6148</v>
      </c>
    </row>
    <row r="2585" spans="1:23" x14ac:dyDescent="0.2">
      <c r="A2585" s="190">
        <v>813762</v>
      </c>
      <c r="B2585" s="190" t="s">
        <v>2616</v>
      </c>
      <c r="C2585" s="190" t="s">
        <v>83</v>
      </c>
      <c r="D2585" s="190" t="s">
        <v>161</v>
      </c>
      <c r="E2585" s="190" t="s">
        <v>143</v>
      </c>
      <c r="F2585" s="193">
        <v>31794</v>
      </c>
      <c r="G2585" s="190" t="s">
        <v>244</v>
      </c>
      <c r="H2585" s="190" t="s">
        <v>824</v>
      </c>
      <c r="I2585" s="190" t="s">
        <v>58</v>
      </c>
      <c r="Q2585" s="190">
        <v>2000</v>
      </c>
      <c r="W2585" s="190" t="s">
        <v>6148</v>
      </c>
    </row>
    <row r="2586" spans="1:23" x14ac:dyDescent="0.2">
      <c r="A2586" s="190">
        <v>811661</v>
      </c>
      <c r="B2586" s="190" t="s">
        <v>5507</v>
      </c>
      <c r="C2586" s="190" t="s">
        <v>6107</v>
      </c>
      <c r="D2586" s="190" t="s">
        <v>5642</v>
      </c>
      <c r="E2586" s="190" t="s">
        <v>143</v>
      </c>
      <c r="F2586" s="193">
        <v>31967</v>
      </c>
      <c r="G2586" s="190" t="s">
        <v>827</v>
      </c>
      <c r="H2586" s="190" t="s">
        <v>824</v>
      </c>
      <c r="I2586" s="190" t="s">
        <v>58</v>
      </c>
      <c r="Q2586" s="190">
        <v>2000</v>
      </c>
      <c r="W2586" s="190" t="s">
        <v>6148</v>
      </c>
    </row>
    <row r="2587" spans="1:23" x14ac:dyDescent="0.2">
      <c r="A2587" s="190">
        <v>812577</v>
      </c>
      <c r="B2587" s="190" t="s">
        <v>1808</v>
      </c>
      <c r="C2587" s="190" t="s">
        <v>447</v>
      </c>
      <c r="D2587" s="190" t="s">
        <v>173</v>
      </c>
      <c r="E2587" s="190" t="s">
        <v>143</v>
      </c>
      <c r="F2587" s="193">
        <v>32027</v>
      </c>
      <c r="G2587" s="190" t="s">
        <v>244</v>
      </c>
      <c r="H2587" s="190" t="s">
        <v>824</v>
      </c>
      <c r="I2587" s="190" t="s">
        <v>58</v>
      </c>
      <c r="Q2587" s="190">
        <v>2000</v>
      </c>
      <c r="W2587" s="190" t="s">
        <v>6148</v>
      </c>
    </row>
    <row r="2588" spans="1:23" x14ac:dyDescent="0.2">
      <c r="A2588" s="190">
        <v>812571</v>
      </c>
      <c r="B2588" s="190" t="s">
        <v>1804</v>
      </c>
      <c r="C2588" s="190" t="s">
        <v>384</v>
      </c>
      <c r="D2588" s="190" t="s">
        <v>602</v>
      </c>
      <c r="E2588" s="190" t="s">
        <v>143</v>
      </c>
      <c r="F2588" s="193">
        <v>32064</v>
      </c>
      <c r="G2588" s="190" t="s">
        <v>244</v>
      </c>
      <c r="H2588" s="190" t="s">
        <v>824</v>
      </c>
      <c r="I2588" s="190" t="s">
        <v>58</v>
      </c>
      <c r="Q2588" s="190">
        <v>2000</v>
      </c>
      <c r="W2588" s="190" t="s">
        <v>6148</v>
      </c>
    </row>
    <row r="2589" spans="1:23" x14ac:dyDescent="0.2">
      <c r="A2589" s="190">
        <v>812615</v>
      </c>
      <c r="B2589" s="190" t="s">
        <v>1835</v>
      </c>
      <c r="C2589" s="190" t="s">
        <v>439</v>
      </c>
      <c r="D2589" s="190" t="s">
        <v>535</v>
      </c>
      <c r="E2589" s="190" t="s">
        <v>143</v>
      </c>
      <c r="F2589" s="193">
        <v>32143</v>
      </c>
      <c r="G2589" s="190" t="s">
        <v>244</v>
      </c>
      <c r="H2589" s="190" t="s">
        <v>824</v>
      </c>
      <c r="I2589" s="190" t="s">
        <v>58</v>
      </c>
      <c r="Q2589" s="190">
        <v>2000</v>
      </c>
      <c r="W2589" s="190" t="s">
        <v>6148</v>
      </c>
    </row>
    <row r="2590" spans="1:23" x14ac:dyDescent="0.2">
      <c r="A2590" s="190">
        <v>814089</v>
      </c>
      <c r="B2590" s="190" t="s">
        <v>2857</v>
      </c>
      <c r="C2590" s="190" t="s">
        <v>347</v>
      </c>
      <c r="D2590" s="190" t="s">
        <v>598</v>
      </c>
      <c r="E2590" s="190" t="s">
        <v>143</v>
      </c>
      <c r="F2590" s="193">
        <v>32262</v>
      </c>
      <c r="G2590" s="190" t="s">
        <v>244</v>
      </c>
      <c r="H2590" s="190" t="s">
        <v>824</v>
      </c>
      <c r="I2590" s="190" t="s">
        <v>58</v>
      </c>
      <c r="Q2590" s="190">
        <v>2000</v>
      </c>
      <c r="W2590" s="190" t="s">
        <v>6148</v>
      </c>
    </row>
    <row r="2591" spans="1:23" x14ac:dyDescent="0.2">
      <c r="A2591" s="190">
        <v>812168</v>
      </c>
      <c r="B2591" s="190" t="s">
        <v>1548</v>
      </c>
      <c r="C2591" s="190" t="s">
        <v>71</v>
      </c>
      <c r="D2591" s="190" t="s">
        <v>1067</v>
      </c>
      <c r="E2591" s="190" t="s">
        <v>143</v>
      </c>
      <c r="F2591" s="193">
        <v>32331</v>
      </c>
      <c r="G2591" s="190" t="s">
        <v>244</v>
      </c>
      <c r="H2591" s="190" t="s">
        <v>824</v>
      </c>
      <c r="I2591" s="190" t="s">
        <v>58</v>
      </c>
      <c r="Q2591" s="190">
        <v>2000</v>
      </c>
      <c r="W2591" s="190" t="s">
        <v>6148</v>
      </c>
    </row>
    <row r="2592" spans="1:23" x14ac:dyDescent="0.2">
      <c r="A2592" s="190">
        <v>812076</v>
      </c>
      <c r="B2592" s="190" t="s">
        <v>1484</v>
      </c>
      <c r="C2592" s="190" t="s">
        <v>384</v>
      </c>
      <c r="D2592" s="190" t="s">
        <v>902</v>
      </c>
      <c r="E2592" s="190" t="s">
        <v>143</v>
      </c>
      <c r="F2592" s="193">
        <v>32509</v>
      </c>
      <c r="G2592" s="190" t="s">
        <v>949</v>
      </c>
      <c r="H2592" s="190" t="s">
        <v>824</v>
      </c>
      <c r="I2592" s="190" t="s">
        <v>58</v>
      </c>
      <c r="Q2592" s="190">
        <v>2000</v>
      </c>
      <c r="W2592" s="190" t="s">
        <v>6148</v>
      </c>
    </row>
    <row r="2593" spans="1:23" x14ac:dyDescent="0.2">
      <c r="A2593" s="190">
        <v>812140</v>
      </c>
      <c r="B2593" s="190" t="s">
        <v>1529</v>
      </c>
      <c r="C2593" s="190" t="s">
        <v>3265</v>
      </c>
      <c r="D2593" s="190" t="s">
        <v>194</v>
      </c>
      <c r="E2593" s="190" t="s">
        <v>143</v>
      </c>
      <c r="F2593" s="193">
        <v>32509</v>
      </c>
      <c r="G2593" s="190" t="s">
        <v>244</v>
      </c>
      <c r="H2593" s="190" t="s">
        <v>824</v>
      </c>
      <c r="I2593" s="190" t="s">
        <v>58</v>
      </c>
      <c r="Q2593" s="190">
        <v>2000</v>
      </c>
      <c r="W2593" s="190" t="s">
        <v>6148</v>
      </c>
    </row>
    <row r="2594" spans="1:23" x14ac:dyDescent="0.2">
      <c r="A2594" s="190">
        <v>813372</v>
      </c>
      <c r="B2594" s="190" t="s">
        <v>2373</v>
      </c>
      <c r="C2594" s="190" t="s">
        <v>530</v>
      </c>
      <c r="D2594" s="190" t="s">
        <v>3715</v>
      </c>
      <c r="E2594" s="190" t="s">
        <v>143</v>
      </c>
      <c r="F2594" s="193">
        <v>32509</v>
      </c>
      <c r="G2594" s="190" t="s">
        <v>3716</v>
      </c>
      <c r="H2594" s="190" t="s">
        <v>824</v>
      </c>
      <c r="I2594" s="190" t="s">
        <v>58</v>
      </c>
      <c r="Q2594" s="190">
        <v>2000</v>
      </c>
      <c r="W2594" s="190" t="s">
        <v>6148</v>
      </c>
    </row>
    <row r="2595" spans="1:23" x14ac:dyDescent="0.2">
      <c r="A2595" s="190">
        <v>813490</v>
      </c>
      <c r="B2595" s="190" t="s">
        <v>2423</v>
      </c>
      <c r="C2595" s="190" t="s">
        <v>3743</v>
      </c>
      <c r="D2595" s="190" t="s">
        <v>3744</v>
      </c>
      <c r="E2595" s="190" t="s">
        <v>143</v>
      </c>
      <c r="F2595" s="193">
        <v>32518</v>
      </c>
      <c r="G2595" s="190" t="s">
        <v>985</v>
      </c>
      <c r="H2595" s="190" t="s">
        <v>824</v>
      </c>
      <c r="I2595" s="190" t="s">
        <v>58</v>
      </c>
      <c r="Q2595" s="190">
        <v>2000</v>
      </c>
      <c r="W2595" s="190" t="s">
        <v>6148</v>
      </c>
    </row>
    <row r="2596" spans="1:23" x14ac:dyDescent="0.2">
      <c r="A2596" s="190">
        <v>814178</v>
      </c>
      <c r="B2596" s="190" t="s">
        <v>2911</v>
      </c>
      <c r="C2596" s="190" t="s">
        <v>340</v>
      </c>
      <c r="D2596" s="190" t="s">
        <v>215</v>
      </c>
      <c r="E2596" s="190" t="s">
        <v>143</v>
      </c>
      <c r="F2596" s="193">
        <v>32592</v>
      </c>
      <c r="G2596" s="190" t="s">
        <v>1021</v>
      </c>
      <c r="H2596" s="190" t="s">
        <v>824</v>
      </c>
      <c r="I2596" s="190" t="s">
        <v>58</v>
      </c>
      <c r="Q2596" s="190">
        <v>2000</v>
      </c>
      <c r="W2596" s="190" t="s">
        <v>6148</v>
      </c>
    </row>
    <row r="2597" spans="1:23" x14ac:dyDescent="0.2">
      <c r="A2597" s="190">
        <v>812301</v>
      </c>
      <c r="B2597" s="190" t="s">
        <v>1636</v>
      </c>
      <c r="C2597" s="190" t="s">
        <v>430</v>
      </c>
      <c r="D2597" s="190" t="s">
        <v>998</v>
      </c>
      <c r="E2597" s="190" t="s">
        <v>143</v>
      </c>
      <c r="F2597" s="193">
        <v>32678</v>
      </c>
      <c r="G2597" s="190" t="s">
        <v>1005</v>
      </c>
      <c r="H2597" s="190" t="s">
        <v>824</v>
      </c>
      <c r="I2597" s="190" t="s">
        <v>58</v>
      </c>
      <c r="Q2597" s="190">
        <v>2000</v>
      </c>
      <c r="W2597" s="190" t="s">
        <v>6148</v>
      </c>
    </row>
    <row r="2598" spans="1:23" x14ac:dyDescent="0.2">
      <c r="A2598" s="190">
        <v>813254</v>
      </c>
      <c r="B2598" s="190" t="s">
        <v>2288</v>
      </c>
      <c r="C2598" s="190" t="s">
        <v>65</v>
      </c>
      <c r="D2598" s="190" t="s">
        <v>1104</v>
      </c>
      <c r="E2598" s="190" t="s">
        <v>143</v>
      </c>
      <c r="F2598" s="193">
        <v>32787</v>
      </c>
      <c r="G2598" s="190" t="s">
        <v>1002</v>
      </c>
      <c r="H2598" s="190" t="s">
        <v>824</v>
      </c>
      <c r="I2598" s="190" t="s">
        <v>58</v>
      </c>
      <c r="Q2598" s="190">
        <v>2000</v>
      </c>
      <c r="W2598" s="190" t="s">
        <v>6148</v>
      </c>
    </row>
    <row r="2599" spans="1:23" x14ac:dyDescent="0.2">
      <c r="A2599" s="190">
        <v>808305</v>
      </c>
      <c r="B2599" s="190" t="s">
        <v>4537</v>
      </c>
      <c r="C2599" s="190" t="s">
        <v>5647</v>
      </c>
      <c r="D2599" s="190" t="s">
        <v>185</v>
      </c>
      <c r="E2599" s="190" t="s">
        <v>143</v>
      </c>
      <c r="F2599" s="193">
        <v>32880</v>
      </c>
      <c r="G2599" s="190" t="s">
        <v>244</v>
      </c>
      <c r="H2599" s="190" t="s">
        <v>824</v>
      </c>
      <c r="I2599" s="190" t="s">
        <v>58</v>
      </c>
      <c r="Q2599" s="190">
        <v>2000</v>
      </c>
      <c r="W2599" s="190" t="s">
        <v>6148</v>
      </c>
    </row>
    <row r="2600" spans="1:23" x14ac:dyDescent="0.2">
      <c r="A2600" s="190">
        <v>813753</v>
      </c>
      <c r="B2600" s="190" t="s">
        <v>2610</v>
      </c>
      <c r="C2600" s="190" t="s">
        <v>393</v>
      </c>
      <c r="D2600" s="190" t="s">
        <v>184</v>
      </c>
      <c r="E2600" s="190" t="s">
        <v>143</v>
      </c>
      <c r="F2600" s="193">
        <v>33239</v>
      </c>
      <c r="G2600" s="190" t="s">
        <v>245</v>
      </c>
      <c r="H2600" s="190" t="s">
        <v>824</v>
      </c>
      <c r="I2600" s="190" t="s">
        <v>58</v>
      </c>
      <c r="Q2600" s="190">
        <v>2000</v>
      </c>
      <c r="W2600" s="190" t="s">
        <v>6148</v>
      </c>
    </row>
    <row r="2601" spans="1:23" x14ac:dyDescent="0.2">
      <c r="A2601" s="190">
        <v>812775</v>
      </c>
      <c r="B2601" s="190" t="s">
        <v>1955</v>
      </c>
      <c r="C2601" s="190" t="s">
        <v>3499</v>
      </c>
      <c r="D2601" s="190" t="s">
        <v>3500</v>
      </c>
      <c r="E2601" s="190" t="s">
        <v>143</v>
      </c>
      <c r="F2601" s="193">
        <v>33359</v>
      </c>
      <c r="G2601" s="190" t="s">
        <v>244</v>
      </c>
      <c r="H2601" s="190" t="s">
        <v>824</v>
      </c>
      <c r="I2601" s="190" t="s">
        <v>58</v>
      </c>
      <c r="Q2601" s="190">
        <v>2000</v>
      </c>
      <c r="W2601" s="190" t="s">
        <v>6148</v>
      </c>
    </row>
    <row r="2602" spans="1:23" x14ac:dyDescent="0.2">
      <c r="A2602" s="190">
        <v>811669</v>
      </c>
      <c r="B2602" s="190" t="s">
        <v>5512</v>
      </c>
      <c r="C2602" s="190" t="s">
        <v>496</v>
      </c>
      <c r="D2602" s="190" t="s">
        <v>6112</v>
      </c>
      <c r="E2602" s="190" t="s">
        <v>143</v>
      </c>
      <c r="F2602" s="193">
        <v>33405</v>
      </c>
      <c r="G2602" s="190" t="s">
        <v>244</v>
      </c>
      <c r="H2602" s="190" t="s">
        <v>824</v>
      </c>
      <c r="I2602" s="190" t="s">
        <v>58</v>
      </c>
      <c r="Q2602" s="190">
        <v>2000</v>
      </c>
      <c r="W2602" s="190" t="s">
        <v>6148</v>
      </c>
    </row>
    <row r="2603" spans="1:23" x14ac:dyDescent="0.2">
      <c r="A2603" s="190">
        <v>812922</v>
      </c>
      <c r="B2603" s="190" t="s">
        <v>2061</v>
      </c>
      <c r="C2603" s="190" t="s">
        <v>104</v>
      </c>
      <c r="D2603" s="190" t="s">
        <v>416</v>
      </c>
      <c r="E2603" s="190" t="s">
        <v>143</v>
      </c>
      <c r="F2603" s="193">
        <v>33900</v>
      </c>
      <c r="G2603" s="190" t="s">
        <v>244</v>
      </c>
      <c r="H2603" s="190" t="s">
        <v>824</v>
      </c>
      <c r="I2603" s="190" t="s">
        <v>58</v>
      </c>
      <c r="Q2603" s="190">
        <v>2000</v>
      </c>
      <c r="W2603" s="190" t="s">
        <v>6148</v>
      </c>
    </row>
    <row r="2604" spans="1:23" x14ac:dyDescent="0.2">
      <c r="A2604" s="190">
        <v>808660</v>
      </c>
      <c r="B2604" s="190" t="s">
        <v>4598</v>
      </c>
      <c r="C2604" s="190" t="s">
        <v>327</v>
      </c>
      <c r="D2604" s="190" t="s">
        <v>5845</v>
      </c>
      <c r="E2604" s="190" t="s">
        <v>143</v>
      </c>
      <c r="F2604" s="193">
        <v>33973</v>
      </c>
      <c r="G2604" s="190" t="s">
        <v>1166</v>
      </c>
      <c r="H2604" s="190" t="s">
        <v>824</v>
      </c>
      <c r="I2604" s="190" t="s">
        <v>58</v>
      </c>
      <c r="Q2604" s="190">
        <v>2000</v>
      </c>
      <c r="W2604" s="190" t="s">
        <v>6148</v>
      </c>
    </row>
    <row r="2605" spans="1:23" x14ac:dyDescent="0.2">
      <c r="A2605" s="190">
        <v>813325</v>
      </c>
      <c r="B2605" s="190" t="s">
        <v>2341</v>
      </c>
      <c r="C2605" s="190" t="s">
        <v>63</v>
      </c>
      <c r="D2605" s="190" t="s">
        <v>3699</v>
      </c>
      <c r="E2605" s="190" t="s">
        <v>143</v>
      </c>
      <c r="F2605" s="193">
        <v>34079</v>
      </c>
      <c r="G2605" s="190" t="s">
        <v>1217</v>
      </c>
      <c r="H2605" s="190" t="s">
        <v>824</v>
      </c>
      <c r="I2605" s="190" t="s">
        <v>58</v>
      </c>
      <c r="Q2605" s="190">
        <v>2000</v>
      </c>
      <c r="W2605" s="190" t="s">
        <v>6148</v>
      </c>
    </row>
    <row r="2606" spans="1:23" x14ac:dyDescent="0.2">
      <c r="A2606" s="190">
        <v>812444</v>
      </c>
      <c r="B2606" s="190" t="s">
        <v>1729</v>
      </c>
      <c r="C2606" s="190" t="s">
        <v>356</v>
      </c>
      <c r="D2606" s="190" t="s">
        <v>188</v>
      </c>
      <c r="E2606" s="190" t="s">
        <v>143</v>
      </c>
      <c r="F2606" s="193">
        <v>34199</v>
      </c>
      <c r="G2606" s="190" t="s">
        <v>1232</v>
      </c>
      <c r="H2606" s="190" t="s">
        <v>824</v>
      </c>
      <c r="I2606" s="190" t="s">
        <v>58</v>
      </c>
      <c r="Q2606" s="190">
        <v>2000</v>
      </c>
      <c r="W2606" s="190" t="s">
        <v>6148</v>
      </c>
    </row>
    <row r="2607" spans="1:23" x14ac:dyDescent="0.2">
      <c r="A2607" s="190">
        <v>813144</v>
      </c>
      <c r="B2607" s="190" t="s">
        <v>2213</v>
      </c>
      <c r="C2607" s="190" t="s">
        <v>75</v>
      </c>
      <c r="D2607" s="190" t="s">
        <v>161</v>
      </c>
      <c r="E2607" s="190" t="s">
        <v>143</v>
      </c>
      <c r="F2607" s="193">
        <v>34261</v>
      </c>
      <c r="G2607" s="190" t="s">
        <v>244</v>
      </c>
      <c r="H2607" s="190" t="s">
        <v>824</v>
      </c>
      <c r="I2607" s="190" t="s">
        <v>58</v>
      </c>
      <c r="Q2607" s="190">
        <v>2000</v>
      </c>
      <c r="W2607" s="190" t="s">
        <v>6148</v>
      </c>
    </row>
    <row r="2608" spans="1:23" x14ac:dyDescent="0.2">
      <c r="A2608" s="190">
        <v>812347</v>
      </c>
      <c r="B2608" s="190" t="s">
        <v>1667</v>
      </c>
      <c r="C2608" s="190" t="s">
        <v>72</v>
      </c>
      <c r="D2608" s="190" t="s">
        <v>179</v>
      </c>
      <c r="E2608" s="190" t="s">
        <v>143</v>
      </c>
      <c r="F2608" s="193">
        <v>34335</v>
      </c>
      <c r="G2608" s="190" t="s">
        <v>244</v>
      </c>
      <c r="H2608" s="190" t="s">
        <v>824</v>
      </c>
      <c r="I2608" s="190" t="s">
        <v>58</v>
      </c>
      <c r="Q2608" s="190">
        <v>2000</v>
      </c>
      <c r="W2608" s="190" t="s">
        <v>6148</v>
      </c>
    </row>
    <row r="2609" spans="1:23" x14ac:dyDescent="0.2">
      <c r="A2609" s="190">
        <v>813807</v>
      </c>
      <c r="B2609" s="190" t="s">
        <v>2649</v>
      </c>
      <c r="C2609" s="190" t="s">
        <v>78</v>
      </c>
      <c r="D2609" s="190" t="s">
        <v>205</v>
      </c>
      <c r="E2609" s="190" t="s">
        <v>143</v>
      </c>
      <c r="F2609" s="193">
        <v>34429</v>
      </c>
      <c r="G2609" s="190" t="s">
        <v>244</v>
      </c>
      <c r="H2609" s="190" t="s">
        <v>824</v>
      </c>
      <c r="I2609" s="190" t="s">
        <v>58</v>
      </c>
      <c r="Q2609" s="190">
        <v>2000</v>
      </c>
      <c r="W2609" s="190" t="s">
        <v>6148</v>
      </c>
    </row>
    <row r="2610" spans="1:23" x14ac:dyDescent="0.2">
      <c r="A2610" s="190">
        <v>812054</v>
      </c>
      <c r="B2610" s="190" t="s">
        <v>1468</v>
      </c>
      <c r="C2610" s="190" t="s">
        <v>62</v>
      </c>
      <c r="D2610" s="190" t="s">
        <v>3232</v>
      </c>
      <c r="E2610" s="190" t="s">
        <v>143</v>
      </c>
      <c r="F2610" s="193">
        <v>34516</v>
      </c>
      <c r="G2610" s="190" t="s">
        <v>831</v>
      </c>
      <c r="H2610" s="190" t="s">
        <v>824</v>
      </c>
      <c r="I2610" s="190" t="s">
        <v>58</v>
      </c>
      <c r="Q2610" s="190">
        <v>2000</v>
      </c>
      <c r="W2610" s="190" t="s">
        <v>6148</v>
      </c>
    </row>
    <row r="2611" spans="1:23" x14ac:dyDescent="0.2">
      <c r="A2611" s="190">
        <v>813521</v>
      </c>
      <c r="B2611" s="190" t="s">
        <v>2445</v>
      </c>
      <c r="C2611" s="190" t="s">
        <v>369</v>
      </c>
      <c r="D2611" s="190" t="s">
        <v>3757</v>
      </c>
      <c r="E2611" s="190" t="s">
        <v>143</v>
      </c>
      <c r="F2611" s="193">
        <v>34547</v>
      </c>
      <c r="G2611" s="190" t="s">
        <v>244</v>
      </c>
      <c r="H2611" s="190" t="s">
        <v>824</v>
      </c>
      <c r="I2611" s="190" t="s">
        <v>58</v>
      </c>
      <c r="Q2611" s="190">
        <v>2000</v>
      </c>
      <c r="W2611" s="190" t="s">
        <v>6148</v>
      </c>
    </row>
    <row r="2612" spans="1:23" x14ac:dyDescent="0.2">
      <c r="A2612" s="190">
        <v>814116</v>
      </c>
      <c r="B2612" s="190" t="s">
        <v>2876</v>
      </c>
      <c r="C2612" s="190" t="s">
        <v>275</v>
      </c>
      <c r="D2612" s="190" t="s">
        <v>215</v>
      </c>
      <c r="E2612" s="190" t="s">
        <v>143</v>
      </c>
      <c r="F2612" s="193">
        <v>34700</v>
      </c>
      <c r="G2612" s="190" t="s">
        <v>1128</v>
      </c>
      <c r="H2612" s="190" t="s">
        <v>824</v>
      </c>
      <c r="I2612" s="190" t="s">
        <v>58</v>
      </c>
      <c r="Q2612" s="190">
        <v>2000</v>
      </c>
      <c r="W2612" s="190" t="s">
        <v>6148</v>
      </c>
    </row>
    <row r="2613" spans="1:23" x14ac:dyDescent="0.2">
      <c r="A2613" s="190">
        <v>813956</v>
      </c>
      <c r="B2613" s="190" t="s">
        <v>2759</v>
      </c>
      <c r="C2613" s="190" t="s">
        <v>98</v>
      </c>
      <c r="D2613" s="190" t="s">
        <v>3896</v>
      </c>
      <c r="E2613" s="190" t="s">
        <v>143</v>
      </c>
      <c r="F2613" s="193">
        <v>34700</v>
      </c>
      <c r="G2613" s="190" t="s">
        <v>254</v>
      </c>
      <c r="H2613" s="190" t="s">
        <v>824</v>
      </c>
      <c r="I2613" s="190" t="s">
        <v>58</v>
      </c>
      <c r="Q2613" s="190">
        <v>2000</v>
      </c>
      <c r="W2613" s="190" t="s">
        <v>6148</v>
      </c>
    </row>
    <row r="2614" spans="1:23" x14ac:dyDescent="0.2">
      <c r="A2614" s="190">
        <v>812056</v>
      </c>
      <c r="B2614" s="190" t="s">
        <v>1469</v>
      </c>
      <c r="C2614" s="190" t="s">
        <v>511</v>
      </c>
      <c r="D2614" s="190" t="s">
        <v>3233</v>
      </c>
      <c r="E2614" s="190" t="s">
        <v>143</v>
      </c>
      <c r="F2614" s="193">
        <v>34778</v>
      </c>
      <c r="G2614" s="190" t="s">
        <v>3234</v>
      </c>
      <c r="H2614" s="190" t="s">
        <v>824</v>
      </c>
      <c r="I2614" s="190" t="s">
        <v>58</v>
      </c>
      <c r="Q2614" s="190">
        <v>2000</v>
      </c>
      <c r="W2614" s="190" t="s">
        <v>6148</v>
      </c>
    </row>
    <row r="2615" spans="1:23" x14ac:dyDescent="0.2">
      <c r="A2615" s="190">
        <v>813448</v>
      </c>
      <c r="B2615" s="190" t="s">
        <v>2394</v>
      </c>
      <c r="C2615" s="190" t="s">
        <v>61</v>
      </c>
      <c r="D2615" s="190" t="s">
        <v>334</v>
      </c>
      <c r="E2615" s="190" t="s">
        <v>143</v>
      </c>
      <c r="F2615" s="193">
        <v>34823</v>
      </c>
      <c r="G2615" s="190" t="s">
        <v>244</v>
      </c>
      <c r="H2615" s="190" t="s">
        <v>825</v>
      </c>
      <c r="I2615" s="190" t="s">
        <v>58</v>
      </c>
      <c r="Q2615" s="190">
        <v>2000</v>
      </c>
      <c r="W2615" s="190" t="s">
        <v>6148</v>
      </c>
    </row>
    <row r="2616" spans="1:23" x14ac:dyDescent="0.2">
      <c r="A2616" s="190">
        <v>812447</v>
      </c>
      <c r="B2616" s="190" t="s">
        <v>1732</v>
      </c>
      <c r="C2616" s="190" t="s">
        <v>78</v>
      </c>
      <c r="D2616" s="190" t="s">
        <v>159</v>
      </c>
      <c r="E2616" s="190" t="s">
        <v>143</v>
      </c>
      <c r="F2616" s="193">
        <v>34878</v>
      </c>
      <c r="G2616" s="190" t="s">
        <v>3377</v>
      </c>
      <c r="H2616" s="190" t="s">
        <v>824</v>
      </c>
      <c r="I2616" s="190" t="s">
        <v>58</v>
      </c>
      <c r="Q2616" s="190">
        <v>2000</v>
      </c>
      <c r="W2616" s="190" t="s">
        <v>6148</v>
      </c>
    </row>
    <row r="2617" spans="1:23" x14ac:dyDescent="0.2">
      <c r="A2617" s="190">
        <v>812340</v>
      </c>
      <c r="B2617" s="190" t="s">
        <v>1663</v>
      </c>
      <c r="C2617" s="190" t="s">
        <v>471</v>
      </c>
      <c r="D2617" s="190" t="s">
        <v>160</v>
      </c>
      <c r="E2617" s="190" t="s">
        <v>143</v>
      </c>
      <c r="F2617" s="193">
        <v>34922</v>
      </c>
      <c r="G2617" s="190" t="s">
        <v>1248</v>
      </c>
      <c r="H2617" s="190" t="s">
        <v>824</v>
      </c>
      <c r="I2617" s="190" t="s">
        <v>58</v>
      </c>
      <c r="Q2617" s="190">
        <v>2000</v>
      </c>
      <c r="W2617" s="190" t="s">
        <v>6148</v>
      </c>
    </row>
    <row r="2618" spans="1:23" x14ac:dyDescent="0.2">
      <c r="A2618" s="190">
        <v>812398</v>
      </c>
      <c r="B2618" s="190" t="s">
        <v>1697</v>
      </c>
      <c r="C2618" s="190" t="s">
        <v>105</v>
      </c>
      <c r="D2618" s="190" t="s">
        <v>793</v>
      </c>
      <c r="E2618" s="190" t="s">
        <v>143</v>
      </c>
      <c r="F2618" s="193">
        <v>34931</v>
      </c>
      <c r="G2618" s="190" t="s">
        <v>3363</v>
      </c>
      <c r="H2618" s="190" t="s">
        <v>824</v>
      </c>
      <c r="I2618" s="190" t="s">
        <v>58</v>
      </c>
      <c r="Q2618" s="190">
        <v>2000</v>
      </c>
      <c r="W2618" s="190" t="s">
        <v>6148</v>
      </c>
    </row>
    <row r="2619" spans="1:23" x14ac:dyDescent="0.2">
      <c r="A2619" s="190">
        <v>813732</v>
      </c>
      <c r="B2619" s="190" t="s">
        <v>2594</v>
      </c>
      <c r="C2619" s="190" t="s">
        <v>383</v>
      </c>
      <c r="D2619" s="190" t="s">
        <v>413</v>
      </c>
      <c r="E2619" s="190" t="s">
        <v>143</v>
      </c>
      <c r="F2619" s="193">
        <v>34933</v>
      </c>
      <c r="G2619" s="190" t="s">
        <v>900</v>
      </c>
      <c r="H2619" s="190" t="s">
        <v>824</v>
      </c>
      <c r="I2619" s="190" t="s">
        <v>58</v>
      </c>
      <c r="Q2619" s="190">
        <v>2000</v>
      </c>
      <c r="W2619" s="190" t="s">
        <v>6148</v>
      </c>
    </row>
    <row r="2620" spans="1:23" x14ac:dyDescent="0.2">
      <c r="A2620" s="190">
        <v>812688</v>
      </c>
      <c r="B2620" s="190" t="s">
        <v>1889</v>
      </c>
      <c r="C2620" s="190" t="s">
        <v>406</v>
      </c>
      <c r="D2620" s="190" t="s">
        <v>606</v>
      </c>
      <c r="E2620" s="190" t="s">
        <v>143</v>
      </c>
      <c r="F2620" s="193">
        <v>34942</v>
      </c>
      <c r="G2620" s="190" t="s">
        <v>244</v>
      </c>
      <c r="H2620" s="190" t="s">
        <v>824</v>
      </c>
      <c r="I2620" s="190" t="s">
        <v>58</v>
      </c>
      <c r="Q2620" s="190">
        <v>2000</v>
      </c>
      <c r="W2620" s="190" t="s">
        <v>6148</v>
      </c>
    </row>
    <row r="2621" spans="1:23" x14ac:dyDescent="0.2">
      <c r="A2621" s="190">
        <v>813718</v>
      </c>
      <c r="B2621" s="190" t="s">
        <v>2585</v>
      </c>
      <c r="C2621" s="190" t="s">
        <v>63</v>
      </c>
      <c r="D2621" s="190" t="s">
        <v>775</v>
      </c>
      <c r="E2621" s="190" t="s">
        <v>143</v>
      </c>
      <c r="F2621" s="193">
        <v>35061</v>
      </c>
      <c r="G2621" s="190" t="s">
        <v>244</v>
      </c>
      <c r="H2621" s="190" t="s">
        <v>824</v>
      </c>
      <c r="I2621" s="190" t="s">
        <v>58</v>
      </c>
      <c r="Q2621" s="190">
        <v>2000</v>
      </c>
      <c r="W2621" s="190" t="s">
        <v>6148</v>
      </c>
    </row>
    <row r="2622" spans="1:23" x14ac:dyDescent="0.2">
      <c r="A2622" s="190">
        <v>812791</v>
      </c>
      <c r="B2622" s="190" t="s">
        <v>1968</v>
      </c>
      <c r="C2622" s="190" t="s">
        <v>63</v>
      </c>
      <c r="D2622" s="190" t="s">
        <v>331</v>
      </c>
      <c r="E2622" s="190" t="s">
        <v>143</v>
      </c>
      <c r="F2622" s="193">
        <v>35065</v>
      </c>
      <c r="G2622" s="190" t="s">
        <v>944</v>
      </c>
      <c r="H2622" s="190" t="s">
        <v>824</v>
      </c>
      <c r="I2622" s="190" t="s">
        <v>58</v>
      </c>
      <c r="Q2622" s="190">
        <v>2000</v>
      </c>
      <c r="W2622" s="190" t="s">
        <v>6148</v>
      </c>
    </row>
    <row r="2623" spans="1:23" x14ac:dyDescent="0.2">
      <c r="A2623" s="190">
        <v>814184</v>
      </c>
      <c r="B2623" s="190" t="s">
        <v>2917</v>
      </c>
      <c r="C2623" s="190" t="s">
        <v>3962</v>
      </c>
      <c r="D2623" s="190" t="s">
        <v>190</v>
      </c>
      <c r="E2623" s="190" t="s">
        <v>143</v>
      </c>
      <c r="F2623" s="193">
        <v>35089</v>
      </c>
      <c r="G2623" s="190" t="s">
        <v>1232</v>
      </c>
      <c r="H2623" s="190" t="s">
        <v>824</v>
      </c>
      <c r="I2623" s="190" t="s">
        <v>58</v>
      </c>
      <c r="Q2623" s="190">
        <v>2000</v>
      </c>
      <c r="W2623" s="190" t="s">
        <v>6148</v>
      </c>
    </row>
    <row r="2624" spans="1:23" x14ac:dyDescent="0.2">
      <c r="A2624" s="190">
        <v>812488</v>
      </c>
      <c r="B2624" s="190" t="s">
        <v>1755</v>
      </c>
      <c r="C2624" s="190" t="s">
        <v>65</v>
      </c>
      <c r="D2624" s="190" t="s">
        <v>3392</v>
      </c>
      <c r="E2624" s="190" t="s">
        <v>143</v>
      </c>
      <c r="F2624" s="193">
        <v>35109</v>
      </c>
      <c r="G2624" s="190" t="s">
        <v>3393</v>
      </c>
      <c r="H2624" s="190" t="s">
        <v>824</v>
      </c>
      <c r="I2624" s="190" t="s">
        <v>58</v>
      </c>
      <c r="Q2624" s="190">
        <v>2000</v>
      </c>
      <c r="W2624" s="190" t="s">
        <v>6148</v>
      </c>
    </row>
    <row r="2625" spans="1:23" x14ac:dyDescent="0.2">
      <c r="A2625" s="190">
        <v>812556</v>
      </c>
      <c r="B2625" s="190" t="s">
        <v>1796</v>
      </c>
      <c r="C2625" s="190" t="s">
        <v>398</v>
      </c>
      <c r="D2625" s="190" t="s">
        <v>889</v>
      </c>
      <c r="E2625" s="190" t="s">
        <v>143</v>
      </c>
      <c r="F2625" s="193">
        <v>35243</v>
      </c>
      <c r="G2625" s="190" t="s">
        <v>244</v>
      </c>
      <c r="H2625" s="190" t="s">
        <v>824</v>
      </c>
      <c r="I2625" s="190" t="s">
        <v>58</v>
      </c>
      <c r="Q2625" s="190">
        <v>2000</v>
      </c>
      <c r="W2625" s="190" t="s">
        <v>6148</v>
      </c>
    </row>
    <row r="2626" spans="1:23" x14ac:dyDescent="0.2">
      <c r="A2626" s="190">
        <v>813944</v>
      </c>
      <c r="B2626" s="190" t="s">
        <v>2751</v>
      </c>
      <c r="C2626" s="190" t="s">
        <v>369</v>
      </c>
      <c r="D2626" s="190" t="s">
        <v>3309</v>
      </c>
      <c r="E2626" s="190" t="s">
        <v>143</v>
      </c>
      <c r="F2626" s="193">
        <v>35366</v>
      </c>
      <c r="G2626" s="190" t="s">
        <v>921</v>
      </c>
      <c r="H2626" s="190" t="s">
        <v>824</v>
      </c>
      <c r="I2626" s="190" t="s">
        <v>58</v>
      </c>
      <c r="Q2626" s="190">
        <v>2000</v>
      </c>
      <c r="W2626" s="190" t="s">
        <v>6148</v>
      </c>
    </row>
    <row r="2627" spans="1:23" x14ac:dyDescent="0.2">
      <c r="A2627" s="190">
        <v>812892</v>
      </c>
      <c r="B2627" s="190" t="s">
        <v>2036</v>
      </c>
      <c r="C2627" s="190" t="s">
        <v>96</v>
      </c>
      <c r="D2627" s="190" t="s">
        <v>183</v>
      </c>
      <c r="E2627" s="190" t="s">
        <v>143</v>
      </c>
      <c r="F2627" s="193">
        <v>35431</v>
      </c>
      <c r="G2627" s="190" t="s">
        <v>870</v>
      </c>
      <c r="H2627" s="190" t="s">
        <v>824</v>
      </c>
      <c r="I2627" s="190" t="s">
        <v>58</v>
      </c>
      <c r="Q2627" s="190">
        <v>2000</v>
      </c>
      <c r="W2627" s="190" t="s">
        <v>6148</v>
      </c>
    </row>
    <row r="2628" spans="1:23" x14ac:dyDescent="0.2">
      <c r="A2628" s="190">
        <v>813948</v>
      </c>
      <c r="B2628" s="190" t="s">
        <v>2753</v>
      </c>
      <c r="C2628" s="190" t="s">
        <v>483</v>
      </c>
      <c r="D2628" s="190" t="s">
        <v>3893</v>
      </c>
      <c r="E2628" s="190" t="s">
        <v>143</v>
      </c>
      <c r="F2628" s="193">
        <v>35512</v>
      </c>
      <c r="H2628" s="190" t="s">
        <v>824</v>
      </c>
      <c r="I2628" s="190" t="s">
        <v>58</v>
      </c>
      <c r="Q2628" s="190">
        <v>2000</v>
      </c>
      <c r="W2628" s="190" t="s">
        <v>6148</v>
      </c>
    </row>
    <row r="2629" spans="1:23" x14ac:dyDescent="0.2">
      <c r="A2629" s="190">
        <v>812374</v>
      </c>
      <c r="B2629" s="190" t="s">
        <v>1684</v>
      </c>
      <c r="C2629" s="190" t="s">
        <v>114</v>
      </c>
      <c r="D2629" s="190" t="s">
        <v>158</v>
      </c>
      <c r="E2629" s="190" t="s">
        <v>143</v>
      </c>
      <c r="F2629" s="193">
        <v>35540</v>
      </c>
      <c r="G2629" s="190" t="s">
        <v>921</v>
      </c>
      <c r="H2629" s="190" t="s">
        <v>824</v>
      </c>
      <c r="I2629" s="190" t="s">
        <v>58</v>
      </c>
      <c r="Q2629" s="190">
        <v>2000</v>
      </c>
      <c r="W2629" s="190" t="s">
        <v>6148</v>
      </c>
    </row>
    <row r="2630" spans="1:23" x14ac:dyDescent="0.2">
      <c r="A2630" s="190">
        <v>813743</v>
      </c>
      <c r="B2630" s="190" t="s">
        <v>2603</v>
      </c>
      <c r="C2630" s="190" t="s">
        <v>3831</v>
      </c>
      <c r="D2630" s="190" t="s">
        <v>325</v>
      </c>
      <c r="E2630" s="190" t="s">
        <v>143</v>
      </c>
      <c r="F2630" s="193">
        <v>35625</v>
      </c>
      <c r="G2630" s="190" t="s">
        <v>244</v>
      </c>
      <c r="H2630" s="190" t="s">
        <v>824</v>
      </c>
      <c r="I2630" s="190" t="s">
        <v>58</v>
      </c>
      <c r="Q2630" s="190">
        <v>2000</v>
      </c>
      <c r="W2630" s="190" t="s">
        <v>6148</v>
      </c>
    </row>
    <row r="2631" spans="1:23" x14ac:dyDescent="0.2">
      <c r="A2631" s="190">
        <v>813926</v>
      </c>
      <c r="B2631" s="190" t="s">
        <v>2738</v>
      </c>
      <c r="C2631" s="190" t="s">
        <v>430</v>
      </c>
      <c r="D2631" s="190" t="s">
        <v>213</v>
      </c>
      <c r="E2631" s="190" t="s">
        <v>143</v>
      </c>
      <c r="F2631" s="193">
        <v>35667</v>
      </c>
      <c r="G2631" s="190" t="s">
        <v>1092</v>
      </c>
      <c r="H2631" s="190" t="s">
        <v>824</v>
      </c>
      <c r="I2631" s="190" t="s">
        <v>58</v>
      </c>
      <c r="Q2631" s="190">
        <v>2000</v>
      </c>
      <c r="W2631" s="190" t="s">
        <v>6148</v>
      </c>
    </row>
    <row r="2632" spans="1:23" x14ac:dyDescent="0.2">
      <c r="A2632" s="190">
        <v>812455</v>
      </c>
      <c r="B2632" s="190" t="s">
        <v>1738</v>
      </c>
      <c r="C2632" s="190" t="s">
        <v>709</v>
      </c>
      <c r="D2632" s="190" t="s">
        <v>175</v>
      </c>
      <c r="E2632" s="190" t="s">
        <v>143</v>
      </c>
      <c r="F2632" s="193">
        <v>35797</v>
      </c>
      <c r="G2632" s="190" t="s">
        <v>244</v>
      </c>
      <c r="H2632" s="190" t="s">
        <v>824</v>
      </c>
      <c r="I2632" s="190" t="s">
        <v>58</v>
      </c>
      <c r="Q2632" s="190">
        <v>2000</v>
      </c>
      <c r="W2632" s="190" t="s">
        <v>6148</v>
      </c>
    </row>
    <row r="2633" spans="1:23" x14ac:dyDescent="0.2">
      <c r="A2633" s="190">
        <v>813458</v>
      </c>
      <c r="B2633" s="190" t="s">
        <v>2401</v>
      </c>
      <c r="C2633" s="190" t="s">
        <v>792</v>
      </c>
      <c r="D2633" s="190" t="s">
        <v>1139</v>
      </c>
      <c r="E2633" s="190" t="s">
        <v>143</v>
      </c>
      <c r="F2633" s="193">
        <v>35797</v>
      </c>
      <c r="H2633" s="190" t="s">
        <v>824</v>
      </c>
      <c r="I2633" s="190" t="s">
        <v>58</v>
      </c>
      <c r="Q2633" s="190">
        <v>2000</v>
      </c>
      <c r="W2633" s="190" t="s">
        <v>6148</v>
      </c>
    </row>
    <row r="2634" spans="1:23" x14ac:dyDescent="0.2">
      <c r="A2634" s="190">
        <v>811252</v>
      </c>
      <c r="B2634" s="190" t="s">
        <v>5254</v>
      </c>
      <c r="C2634" s="190" t="s">
        <v>99</v>
      </c>
      <c r="D2634" s="190" t="s">
        <v>5697</v>
      </c>
      <c r="E2634" s="190" t="s">
        <v>143</v>
      </c>
      <c r="F2634" s="193">
        <v>35804</v>
      </c>
      <c r="G2634" s="190" t="s">
        <v>244</v>
      </c>
      <c r="H2634" s="190" t="s">
        <v>824</v>
      </c>
      <c r="I2634" s="190" t="s">
        <v>58</v>
      </c>
      <c r="Q2634" s="190">
        <v>2000</v>
      </c>
      <c r="W2634" s="190" t="s">
        <v>6148</v>
      </c>
    </row>
    <row r="2635" spans="1:23" x14ac:dyDescent="0.2">
      <c r="A2635" s="190">
        <v>813746</v>
      </c>
      <c r="B2635" s="190" t="s">
        <v>2606</v>
      </c>
      <c r="C2635" s="190" t="s">
        <v>3832</v>
      </c>
      <c r="D2635" s="190" t="s">
        <v>196</v>
      </c>
      <c r="E2635" s="190" t="s">
        <v>143</v>
      </c>
      <c r="F2635" s="193">
        <v>35844</v>
      </c>
      <c r="G2635" s="190" t="s">
        <v>1254</v>
      </c>
      <c r="H2635" s="190" t="s">
        <v>824</v>
      </c>
      <c r="I2635" s="190" t="s">
        <v>58</v>
      </c>
      <c r="Q2635" s="190">
        <v>2000</v>
      </c>
      <c r="W2635" s="190" t="s">
        <v>6148</v>
      </c>
    </row>
    <row r="2636" spans="1:23" x14ac:dyDescent="0.2">
      <c r="A2636" s="190">
        <v>813909</v>
      </c>
      <c r="B2636" s="190" t="s">
        <v>2727</v>
      </c>
      <c r="C2636" s="190" t="s">
        <v>3880</v>
      </c>
      <c r="D2636" s="190" t="s">
        <v>3232</v>
      </c>
      <c r="E2636" s="190" t="s">
        <v>143</v>
      </c>
      <c r="F2636" s="193">
        <v>35931</v>
      </c>
      <c r="G2636" s="190" t="s">
        <v>525</v>
      </c>
      <c r="H2636" s="190" t="s">
        <v>824</v>
      </c>
      <c r="I2636" s="190" t="s">
        <v>58</v>
      </c>
      <c r="Q2636" s="190">
        <v>2000</v>
      </c>
      <c r="W2636" s="190" t="s">
        <v>6148</v>
      </c>
    </row>
    <row r="2637" spans="1:23" x14ac:dyDescent="0.2">
      <c r="A2637" s="190">
        <v>812557</v>
      </c>
      <c r="B2637" s="190" t="s">
        <v>1797</v>
      </c>
      <c r="C2637" s="190" t="s">
        <v>71</v>
      </c>
      <c r="D2637" s="190" t="s">
        <v>177</v>
      </c>
      <c r="E2637" s="190" t="s">
        <v>143</v>
      </c>
      <c r="F2637" s="193">
        <v>35931</v>
      </c>
      <c r="G2637" s="190" t="s">
        <v>1232</v>
      </c>
      <c r="H2637" s="190" t="s">
        <v>824</v>
      </c>
      <c r="I2637" s="190" t="s">
        <v>58</v>
      </c>
      <c r="Q2637" s="190">
        <v>2000</v>
      </c>
      <c r="W2637" s="190" t="s">
        <v>6148</v>
      </c>
    </row>
    <row r="2638" spans="1:23" x14ac:dyDescent="0.2">
      <c r="A2638" s="190">
        <v>812128</v>
      </c>
      <c r="B2638" s="190" t="s">
        <v>1520</v>
      </c>
      <c r="C2638" s="190" t="s">
        <v>105</v>
      </c>
      <c r="D2638" s="190" t="s">
        <v>317</v>
      </c>
      <c r="E2638" s="190" t="s">
        <v>143</v>
      </c>
      <c r="F2638" s="193">
        <v>36104</v>
      </c>
      <c r="G2638" s="190" t="s">
        <v>244</v>
      </c>
      <c r="H2638" s="190" t="s">
        <v>824</v>
      </c>
      <c r="I2638" s="190" t="s">
        <v>58</v>
      </c>
      <c r="Q2638" s="190">
        <v>2000</v>
      </c>
      <c r="W2638" s="190" t="s">
        <v>6148</v>
      </c>
    </row>
    <row r="2639" spans="1:23" x14ac:dyDescent="0.2">
      <c r="A2639" s="190">
        <v>812485</v>
      </c>
      <c r="B2639" s="190" t="s">
        <v>1754</v>
      </c>
      <c r="C2639" s="190" t="s">
        <v>92</v>
      </c>
      <c r="D2639" s="190" t="s">
        <v>131</v>
      </c>
      <c r="E2639" s="190" t="s">
        <v>143</v>
      </c>
      <c r="F2639" s="193">
        <v>36161</v>
      </c>
      <c r="G2639" s="190" t="s">
        <v>244</v>
      </c>
      <c r="H2639" s="190" t="s">
        <v>824</v>
      </c>
      <c r="I2639" s="190" t="s">
        <v>58</v>
      </c>
      <c r="Q2639" s="190">
        <v>2000</v>
      </c>
      <c r="W2639" s="190" t="s">
        <v>6148</v>
      </c>
    </row>
    <row r="2640" spans="1:23" x14ac:dyDescent="0.2">
      <c r="A2640" s="190">
        <v>813305</v>
      </c>
      <c r="B2640" s="190" t="s">
        <v>2326</v>
      </c>
      <c r="C2640" s="190" t="s">
        <v>86</v>
      </c>
      <c r="D2640" s="190" t="s">
        <v>192</v>
      </c>
      <c r="E2640" s="190" t="s">
        <v>143</v>
      </c>
      <c r="F2640" s="193">
        <v>36209</v>
      </c>
      <c r="G2640" s="190" t="s">
        <v>244</v>
      </c>
      <c r="H2640" s="190" t="s">
        <v>824</v>
      </c>
      <c r="I2640" s="190" t="s">
        <v>58</v>
      </c>
      <c r="Q2640" s="190">
        <v>2000</v>
      </c>
      <c r="W2640" s="190" t="s">
        <v>6148</v>
      </c>
    </row>
    <row r="2641" spans="1:23" x14ac:dyDescent="0.2">
      <c r="A2641" s="190">
        <v>812354</v>
      </c>
      <c r="B2641" s="190" t="s">
        <v>1672</v>
      </c>
      <c r="C2641" s="190" t="s">
        <v>358</v>
      </c>
      <c r="D2641" s="190" t="s">
        <v>3344</v>
      </c>
      <c r="E2641" s="190" t="s">
        <v>143</v>
      </c>
      <c r="F2641" s="193">
        <v>36217</v>
      </c>
      <c r="G2641" s="190" t="s">
        <v>244</v>
      </c>
      <c r="H2641" s="190" t="s">
        <v>824</v>
      </c>
      <c r="I2641" s="190" t="s">
        <v>58</v>
      </c>
      <c r="Q2641" s="190">
        <v>2000</v>
      </c>
      <c r="W2641" s="190" t="s">
        <v>6148</v>
      </c>
    </row>
    <row r="2642" spans="1:23" x14ac:dyDescent="0.2">
      <c r="A2642" s="190">
        <v>812516</v>
      </c>
      <c r="B2642" s="190" t="s">
        <v>1772</v>
      </c>
      <c r="C2642" s="190" t="s">
        <v>103</v>
      </c>
      <c r="D2642" s="190" t="s">
        <v>3400</v>
      </c>
      <c r="E2642" s="190" t="s">
        <v>143</v>
      </c>
      <c r="F2642" s="193">
        <v>36254</v>
      </c>
      <c r="G2642" s="190" t="s">
        <v>893</v>
      </c>
      <c r="H2642" s="190" t="s">
        <v>824</v>
      </c>
      <c r="I2642" s="190" t="s">
        <v>58</v>
      </c>
      <c r="Q2642" s="190">
        <v>2000</v>
      </c>
      <c r="W2642" s="190" t="s">
        <v>6148</v>
      </c>
    </row>
    <row r="2643" spans="1:23" x14ac:dyDescent="0.2">
      <c r="A2643" s="190">
        <v>813225</v>
      </c>
      <c r="B2643" s="190" t="s">
        <v>2272</v>
      </c>
      <c r="C2643" s="190" t="s">
        <v>3662</v>
      </c>
      <c r="D2643" s="190" t="s">
        <v>489</v>
      </c>
      <c r="E2643" s="190" t="s">
        <v>143</v>
      </c>
      <c r="F2643" s="193">
        <v>36281</v>
      </c>
      <c r="G2643" s="190" t="s">
        <v>244</v>
      </c>
      <c r="H2643" s="190" t="s">
        <v>824</v>
      </c>
      <c r="I2643" s="190" t="s">
        <v>58</v>
      </c>
      <c r="Q2643" s="190">
        <v>2000</v>
      </c>
      <c r="W2643" s="190" t="s">
        <v>6148</v>
      </c>
    </row>
    <row r="2644" spans="1:23" x14ac:dyDescent="0.2">
      <c r="A2644" s="190">
        <v>813573</v>
      </c>
      <c r="B2644" s="190" t="s">
        <v>2482</v>
      </c>
      <c r="C2644" s="190" t="s">
        <v>225</v>
      </c>
      <c r="D2644" s="190" t="s">
        <v>339</v>
      </c>
      <c r="E2644" s="190" t="s">
        <v>143</v>
      </c>
      <c r="F2644" s="193">
        <v>36285</v>
      </c>
      <c r="G2644" s="190" t="s">
        <v>244</v>
      </c>
      <c r="H2644" s="190" t="s">
        <v>824</v>
      </c>
      <c r="I2644" s="190" t="s">
        <v>58</v>
      </c>
      <c r="Q2644" s="190">
        <v>2000</v>
      </c>
      <c r="W2644" s="190" t="s">
        <v>6148</v>
      </c>
    </row>
    <row r="2645" spans="1:23" x14ac:dyDescent="0.2">
      <c r="A2645" s="190">
        <v>812510</v>
      </c>
      <c r="B2645" s="190" t="s">
        <v>1768</v>
      </c>
      <c r="C2645" s="190" t="s">
        <v>72</v>
      </c>
      <c r="D2645" s="190" t="s">
        <v>789</v>
      </c>
      <c r="E2645" s="190" t="s">
        <v>143</v>
      </c>
      <c r="F2645" s="193">
        <v>36374</v>
      </c>
      <c r="G2645" s="190" t="s">
        <v>244</v>
      </c>
      <c r="H2645" s="190" t="s">
        <v>824</v>
      </c>
      <c r="I2645" s="190" t="s">
        <v>58</v>
      </c>
      <c r="Q2645" s="190">
        <v>2000</v>
      </c>
      <c r="W2645" s="190" t="s">
        <v>6148</v>
      </c>
    </row>
    <row r="2646" spans="1:23" x14ac:dyDescent="0.2">
      <c r="A2646" s="190">
        <v>813726</v>
      </c>
      <c r="B2646" s="190" t="s">
        <v>2590</v>
      </c>
      <c r="C2646" s="190" t="s">
        <v>483</v>
      </c>
      <c r="D2646" s="190" t="s">
        <v>3508</v>
      </c>
      <c r="E2646" s="190" t="s">
        <v>143</v>
      </c>
      <c r="F2646" s="193">
        <v>36449</v>
      </c>
      <c r="H2646" s="190" t="s">
        <v>824</v>
      </c>
      <c r="I2646" s="190" t="s">
        <v>58</v>
      </c>
      <c r="Q2646" s="190">
        <v>2000</v>
      </c>
      <c r="W2646" s="190" t="s">
        <v>6148</v>
      </c>
    </row>
    <row r="2647" spans="1:23" x14ac:dyDescent="0.2">
      <c r="A2647" s="190">
        <v>814183</v>
      </c>
      <c r="B2647" s="190" t="s">
        <v>2916</v>
      </c>
      <c r="C2647" s="190" t="s">
        <v>110</v>
      </c>
      <c r="D2647" s="190" t="s">
        <v>179</v>
      </c>
      <c r="E2647" s="190" t="s">
        <v>143</v>
      </c>
      <c r="F2647" s="193">
        <v>36484</v>
      </c>
      <c r="G2647" s="190" t="s">
        <v>1264</v>
      </c>
      <c r="H2647" s="190" t="s">
        <v>824</v>
      </c>
      <c r="I2647" s="190" t="s">
        <v>58</v>
      </c>
      <c r="Q2647" s="190">
        <v>2000</v>
      </c>
      <c r="W2647" s="190" t="s">
        <v>6148</v>
      </c>
    </row>
    <row r="2648" spans="1:23" x14ac:dyDescent="0.2">
      <c r="A2648" s="190">
        <v>812437</v>
      </c>
      <c r="B2648" s="190" t="s">
        <v>1725</v>
      </c>
      <c r="C2648" s="190" t="s">
        <v>417</v>
      </c>
      <c r="D2648" s="190" t="s">
        <v>131</v>
      </c>
      <c r="E2648" s="190" t="s">
        <v>143</v>
      </c>
      <c r="F2648" s="193">
        <v>36526</v>
      </c>
      <c r="G2648" s="190" t="s">
        <v>923</v>
      </c>
      <c r="H2648" s="190" t="s">
        <v>824</v>
      </c>
      <c r="I2648" s="190" t="s">
        <v>58</v>
      </c>
      <c r="Q2648" s="190">
        <v>2000</v>
      </c>
      <c r="W2648" s="190" t="s">
        <v>6148</v>
      </c>
    </row>
    <row r="2649" spans="1:23" x14ac:dyDescent="0.2">
      <c r="A2649" s="190">
        <v>813754</v>
      </c>
      <c r="B2649" s="190" t="s">
        <v>2611</v>
      </c>
      <c r="C2649" s="190" t="s">
        <v>467</v>
      </c>
      <c r="D2649" s="190" t="s">
        <v>1124</v>
      </c>
      <c r="E2649" s="190" t="s">
        <v>143</v>
      </c>
      <c r="F2649" s="193">
        <v>36527</v>
      </c>
      <c r="H2649" s="190" t="s">
        <v>824</v>
      </c>
      <c r="I2649" s="190" t="s">
        <v>58</v>
      </c>
      <c r="Q2649" s="190">
        <v>2000</v>
      </c>
      <c r="W2649" s="190" t="s">
        <v>6148</v>
      </c>
    </row>
    <row r="2650" spans="1:23" x14ac:dyDescent="0.2">
      <c r="A2650" s="190">
        <v>813783</v>
      </c>
      <c r="B2650" s="190" t="s">
        <v>2630</v>
      </c>
      <c r="C2650" s="190" t="s">
        <v>83</v>
      </c>
      <c r="D2650" s="190" t="s">
        <v>198</v>
      </c>
      <c r="E2650" s="190" t="s">
        <v>143</v>
      </c>
      <c r="F2650" s="193">
        <v>36539</v>
      </c>
      <c r="G2650" s="190" t="s">
        <v>944</v>
      </c>
      <c r="H2650" s="190" t="s">
        <v>824</v>
      </c>
      <c r="I2650" s="190" t="s">
        <v>58</v>
      </c>
      <c r="Q2650" s="190">
        <v>2000</v>
      </c>
      <c r="W2650" s="190" t="s">
        <v>6148</v>
      </c>
    </row>
    <row r="2651" spans="1:23" x14ac:dyDescent="0.2">
      <c r="A2651" s="190">
        <v>812080</v>
      </c>
      <c r="B2651" s="190" t="s">
        <v>1485</v>
      </c>
      <c r="C2651" s="190" t="s">
        <v>63</v>
      </c>
      <c r="D2651" s="190" t="s">
        <v>218</v>
      </c>
      <c r="E2651" s="190" t="s">
        <v>143</v>
      </c>
      <c r="F2651" s="193">
        <v>36545</v>
      </c>
      <c r="G2651" s="190" t="s">
        <v>244</v>
      </c>
      <c r="H2651" s="190" t="s">
        <v>824</v>
      </c>
      <c r="I2651" s="190" t="s">
        <v>58</v>
      </c>
      <c r="Q2651" s="190">
        <v>2000</v>
      </c>
      <c r="W2651" s="190" t="s">
        <v>6148</v>
      </c>
    </row>
    <row r="2652" spans="1:23" x14ac:dyDescent="0.2">
      <c r="A2652" s="190">
        <v>813722</v>
      </c>
      <c r="B2652" s="190" t="s">
        <v>2587</v>
      </c>
      <c r="C2652" s="190" t="s">
        <v>475</v>
      </c>
      <c r="D2652" s="190" t="s">
        <v>623</v>
      </c>
      <c r="E2652" s="190" t="s">
        <v>143</v>
      </c>
      <c r="F2652" s="193">
        <v>36615</v>
      </c>
      <c r="G2652" s="190" t="s">
        <v>244</v>
      </c>
      <c r="H2652" s="190" t="s">
        <v>824</v>
      </c>
      <c r="I2652" s="190" t="s">
        <v>58</v>
      </c>
      <c r="Q2652" s="190">
        <v>2000</v>
      </c>
      <c r="W2652" s="190" t="s">
        <v>6148</v>
      </c>
    </row>
    <row r="2653" spans="1:23" x14ac:dyDescent="0.2">
      <c r="A2653" s="190">
        <v>813959</v>
      </c>
      <c r="B2653" s="190" t="s">
        <v>2761</v>
      </c>
      <c r="C2653" s="190" t="s">
        <v>434</v>
      </c>
      <c r="D2653" s="190" t="s">
        <v>175</v>
      </c>
      <c r="E2653" s="190" t="s">
        <v>143</v>
      </c>
      <c r="F2653" s="193">
        <v>36661</v>
      </c>
      <c r="G2653" s="190" t="s">
        <v>244</v>
      </c>
      <c r="H2653" s="190" t="s">
        <v>824</v>
      </c>
      <c r="I2653" s="190" t="s">
        <v>58</v>
      </c>
      <c r="Q2653" s="190">
        <v>2000</v>
      </c>
      <c r="W2653" s="190" t="s">
        <v>6148</v>
      </c>
    </row>
    <row r="2654" spans="1:23" x14ac:dyDescent="0.2">
      <c r="A2654" s="190">
        <v>813672</v>
      </c>
      <c r="B2654" s="190" t="s">
        <v>2552</v>
      </c>
      <c r="C2654" s="190" t="s">
        <v>1143</v>
      </c>
      <c r="D2654" s="190" t="s">
        <v>366</v>
      </c>
      <c r="E2654" s="190" t="s">
        <v>143</v>
      </c>
      <c r="F2654" s="193">
        <v>36800</v>
      </c>
      <c r="H2654" s="190" t="s">
        <v>824</v>
      </c>
      <c r="I2654" s="190" t="s">
        <v>58</v>
      </c>
      <c r="Q2654" s="190">
        <v>2000</v>
      </c>
      <c r="W2654" s="190" t="s">
        <v>6148</v>
      </c>
    </row>
    <row r="2655" spans="1:23" x14ac:dyDescent="0.2">
      <c r="A2655" s="190">
        <v>813717</v>
      </c>
      <c r="B2655" s="190" t="s">
        <v>2584</v>
      </c>
      <c r="C2655" s="190" t="s">
        <v>358</v>
      </c>
      <c r="D2655" s="190" t="s">
        <v>448</v>
      </c>
      <c r="E2655" s="190" t="s">
        <v>143</v>
      </c>
      <c r="F2655" s="193">
        <v>36906</v>
      </c>
      <c r="G2655" s="190" t="s">
        <v>926</v>
      </c>
      <c r="H2655" s="190" t="s">
        <v>824</v>
      </c>
      <c r="I2655" s="190" t="s">
        <v>58</v>
      </c>
      <c r="Q2655" s="190">
        <v>2000</v>
      </c>
      <c r="W2655" s="190" t="s">
        <v>6148</v>
      </c>
    </row>
    <row r="2656" spans="1:23" x14ac:dyDescent="0.2">
      <c r="A2656" s="190">
        <v>812967</v>
      </c>
      <c r="B2656" s="190" t="s">
        <v>1220</v>
      </c>
      <c r="C2656" s="190" t="s">
        <v>71</v>
      </c>
      <c r="D2656" s="190" t="s">
        <v>445</v>
      </c>
      <c r="E2656" s="190" t="s">
        <v>142</v>
      </c>
      <c r="F2656" s="193">
        <v>28584</v>
      </c>
      <c r="G2656" s="190" t="s">
        <v>1100</v>
      </c>
      <c r="H2656" s="190" t="s">
        <v>824</v>
      </c>
      <c r="I2656" s="190" t="s">
        <v>58</v>
      </c>
      <c r="Q2656" s="190">
        <v>2000</v>
      </c>
      <c r="W2656" s="190" t="s">
        <v>6148</v>
      </c>
    </row>
    <row r="2657" spans="1:23" x14ac:dyDescent="0.2">
      <c r="A2657" s="190">
        <v>813459</v>
      </c>
      <c r="B2657" s="190" t="s">
        <v>2402</v>
      </c>
      <c r="C2657" s="190" t="s">
        <v>83</v>
      </c>
      <c r="D2657" s="190" t="s">
        <v>630</v>
      </c>
      <c r="E2657" s="190" t="s">
        <v>142</v>
      </c>
      <c r="F2657" s="193">
        <v>29587</v>
      </c>
      <c r="H2657" s="190" t="s">
        <v>824</v>
      </c>
      <c r="I2657" s="190" t="s">
        <v>58</v>
      </c>
      <c r="Q2657" s="190">
        <v>2000</v>
      </c>
      <c r="W2657" s="190" t="s">
        <v>6148</v>
      </c>
    </row>
    <row r="2658" spans="1:23" x14ac:dyDescent="0.2">
      <c r="A2658" s="190">
        <v>811170</v>
      </c>
      <c r="B2658" s="190" t="s">
        <v>5206</v>
      </c>
      <c r="C2658" s="190" t="s">
        <v>6020</v>
      </c>
      <c r="D2658" s="190" t="s">
        <v>6021</v>
      </c>
      <c r="E2658" s="190" t="s">
        <v>142</v>
      </c>
      <c r="F2658" s="193">
        <v>29721</v>
      </c>
      <c r="G2658" s="190" t="s">
        <v>6022</v>
      </c>
      <c r="H2658" s="190" t="s">
        <v>824</v>
      </c>
      <c r="I2658" s="190" t="s">
        <v>58</v>
      </c>
      <c r="Q2658" s="190">
        <v>2000</v>
      </c>
      <c r="W2658" s="190" t="s">
        <v>6148</v>
      </c>
    </row>
    <row r="2659" spans="1:23" x14ac:dyDescent="0.2">
      <c r="A2659" s="190">
        <v>813868</v>
      </c>
      <c r="B2659" s="190" t="s">
        <v>2693</v>
      </c>
      <c r="C2659" s="190" t="s">
        <v>63</v>
      </c>
      <c r="D2659" s="190" t="s">
        <v>583</v>
      </c>
      <c r="E2659" s="190" t="s">
        <v>142</v>
      </c>
      <c r="F2659" s="193">
        <v>30290</v>
      </c>
      <c r="G2659" s="190" t="s">
        <v>253</v>
      </c>
      <c r="H2659" s="190" t="s">
        <v>824</v>
      </c>
      <c r="I2659" s="190" t="s">
        <v>58</v>
      </c>
      <c r="Q2659" s="190">
        <v>2000</v>
      </c>
      <c r="W2659" s="190" t="s">
        <v>6148</v>
      </c>
    </row>
    <row r="2660" spans="1:23" x14ac:dyDescent="0.2">
      <c r="A2660" s="190">
        <v>814113</v>
      </c>
      <c r="B2660" s="190" t="s">
        <v>2873</v>
      </c>
      <c r="C2660" s="190" t="s">
        <v>63</v>
      </c>
      <c r="D2660" s="190" t="s">
        <v>948</v>
      </c>
      <c r="E2660" s="190" t="s">
        <v>142</v>
      </c>
      <c r="F2660" s="193">
        <v>30575</v>
      </c>
      <c r="G2660" s="190" t="s">
        <v>3944</v>
      </c>
      <c r="H2660" s="190" t="s">
        <v>824</v>
      </c>
      <c r="I2660" s="190" t="s">
        <v>58</v>
      </c>
      <c r="Q2660" s="190">
        <v>2000</v>
      </c>
      <c r="W2660" s="190" t="s">
        <v>6148</v>
      </c>
    </row>
    <row r="2661" spans="1:23" x14ac:dyDescent="0.2">
      <c r="A2661" s="190">
        <v>814197</v>
      </c>
      <c r="B2661" s="190" t="s">
        <v>2928</v>
      </c>
      <c r="C2661" s="190" t="s">
        <v>107</v>
      </c>
      <c r="D2661" s="190" t="s">
        <v>544</v>
      </c>
      <c r="E2661" s="190" t="s">
        <v>142</v>
      </c>
      <c r="F2661" s="193">
        <v>30584</v>
      </c>
      <c r="G2661" s="190" t="s">
        <v>3967</v>
      </c>
      <c r="H2661" s="190" t="s">
        <v>824</v>
      </c>
      <c r="I2661" s="190" t="s">
        <v>58</v>
      </c>
      <c r="Q2661" s="190">
        <v>2000</v>
      </c>
      <c r="W2661" s="190" t="s">
        <v>6148</v>
      </c>
    </row>
    <row r="2662" spans="1:23" x14ac:dyDescent="0.2">
      <c r="A2662" s="190">
        <v>813550</v>
      </c>
      <c r="B2662" s="190" t="s">
        <v>2463</v>
      </c>
      <c r="C2662" s="190" t="s">
        <v>63</v>
      </c>
      <c r="D2662" s="190" t="s">
        <v>906</v>
      </c>
      <c r="E2662" s="190" t="s">
        <v>142</v>
      </c>
      <c r="F2662" s="193">
        <v>30823</v>
      </c>
      <c r="G2662" s="190" t="s">
        <v>252</v>
      </c>
      <c r="H2662" s="190" t="s">
        <v>824</v>
      </c>
      <c r="I2662" s="190" t="s">
        <v>58</v>
      </c>
      <c r="Q2662" s="190">
        <v>2000</v>
      </c>
      <c r="W2662" s="190" t="s">
        <v>6148</v>
      </c>
    </row>
    <row r="2663" spans="1:23" x14ac:dyDescent="0.2">
      <c r="A2663" s="190">
        <v>812183</v>
      </c>
      <c r="B2663" s="190" t="s">
        <v>1560</v>
      </c>
      <c r="C2663" s="190" t="s">
        <v>383</v>
      </c>
      <c r="D2663" s="190" t="s">
        <v>201</v>
      </c>
      <c r="E2663" s="190" t="s">
        <v>142</v>
      </c>
      <c r="F2663" s="193">
        <v>30866</v>
      </c>
      <c r="G2663" s="190" t="s">
        <v>244</v>
      </c>
      <c r="H2663" s="190" t="s">
        <v>824</v>
      </c>
      <c r="I2663" s="190" t="s">
        <v>58</v>
      </c>
      <c r="Q2663" s="190">
        <v>2000</v>
      </c>
      <c r="W2663" s="190" t="s">
        <v>6148</v>
      </c>
    </row>
    <row r="2664" spans="1:23" x14ac:dyDescent="0.2">
      <c r="A2664" s="190">
        <v>812932</v>
      </c>
      <c r="B2664" s="190" t="s">
        <v>2069</v>
      </c>
      <c r="C2664" s="190" t="s">
        <v>417</v>
      </c>
      <c r="D2664" s="190" t="s">
        <v>477</v>
      </c>
      <c r="E2664" s="190" t="s">
        <v>142</v>
      </c>
      <c r="F2664" s="193">
        <v>31014</v>
      </c>
      <c r="G2664" s="190" t="s">
        <v>244</v>
      </c>
      <c r="H2664" s="190" t="s">
        <v>824</v>
      </c>
      <c r="I2664" s="190" t="s">
        <v>58</v>
      </c>
      <c r="Q2664" s="190">
        <v>2000</v>
      </c>
      <c r="W2664" s="190" t="s">
        <v>6148</v>
      </c>
    </row>
    <row r="2665" spans="1:23" x14ac:dyDescent="0.2">
      <c r="A2665" s="190">
        <v>813873</v>
      </c>
      <c r="B2665" s="190" t="s">
        <v>2697</v>
      </c>
      <c r="C2665" s="190" t="s">
        <v>66</v>
      </c>
      <c r="D2665" s="190" t="s">
        <v>197</v>
      </c>
      <c r="E2665" s="190" t="s">
        <v>142</v>
      </c>
      <c r="F2665" s="193">
        <v>31049</v>
      </c>
      <c r="G2665" s="190" t="s">
        <v>244</v>
      </c>
      <c r="H2665" s="190" t="s">
        <v>824</v>
      </c>
      <c r="I2665" s="190" t="s">
        <v>58</v>
      </c>
      <c r="Q2665" s="190">
        <v>2000</v>
      </c>
      <c r="W2665" s="190" t="s">
        <v>6148</v>
      </c>
    </row>
    <row r="2666" spans="1:23" x14ac:dyDescent="0.2">
      <c r="A2666" s="190">
        <v>814111</v>
      </c>
      <c r="B2666" s="190" t="s">
        <v>2871</v>
      </c>
      <c r="C2666" s="190" t="s">
        <v>79</v>
      </c>
      <c r="D2666" s="190" t="s">
        <v>3942</v>
      </c>
      <c r="E2666" s="190" t="s">
        <v>142</v>
      </c>
      <c r="F2666" s="193">
        <v>31076</v>
      </c>
      <c r="G2666" s="190" t="s">
        <v>3943</v>
      </c>
      <c r="H2666" s="190" t="s">
        <v>824</v>
      </c>
      <c r="I2666" s="190" t="s">
        <v>58</v>
      </c>
      <c r="Q2666" s="190">
        <v>2000</v>
      </c>
      <c r="W2666" s="190" t="s">
        <v>6148</v>
      </c>
    </row>
    <row r="2667" spans="1:23" x14ac:dyDescent="0.2">
      <c r="A2667" s="190">
        <v>814039</v>
      </c>
      <c r="B2667" s="190" t="s">
        <v>2824</v>
      </c>
      <c r="C2667" s="190" t="s">
        <v>354</v>
      </c>
      <c r="D2667" s="190" t="s">
        <v>596</v>
      </c>
      <c r="E2667" s="190" t="s">
        <v>142</v>
      </c>
      <c r="F2667" s="193">
        <v>31199</v>
      </c>
      <c r="G2667" s="190" t="s">
        <v>244</v>
      </c>
      <c r="H2667" s="190" t="s">
        <v>824</v>
      </c>
      <c r="I2667" s="190" t="s">
        <v>58</v>
      </c>
      <c r="Q2667" s="190">
        <v>2000</v>
      </c>
      <c r="W2667" s="190" t="s">
        <v>6148</v>
      </c>
    </row>
    <row r="2668" spans="1:23" x14ac:dyDescent="0.2">
      <c r="A2668" s="190">
        <v>812379</v>
      </c>
      <c r="B2668" s="190" t="s">
        <v>1688</v>
      </c>
      <c r="C2668" s="190" t="s">
        <v>81</v>
      </c>
      <c r="D2668" s="190" t="s">
        <v>385</v>
      </c>
      <c r="E2668" s="190" t="s">
        <v>142</v>
      </c>
      <c r="F2668" s="193">
        <v>31601</v>
      </c>
      <c r="G2668" s="190" t="s">
        <v>244</v>
      </c>
      <c r="H2668" s="190" t="s">
        <v>824</v>
      </c>
      <c r="I2668" s="190" t="s">
        <v>58</v>
      </c>
      <c r="Q2668" s="190">
        <v>2000</v>
      </c>
      <c r="W2668" s="190" t="s">
        <v>6148</v>
      </c>
    </row>
    <row r="2669" spans="1:23" x14ac:dyDescent="0.2">
      <c r="A2669" s="190">
        <v>811645</v>
      </c>
      <c r="B2669" s="190" t="s">
        <v>5494</v>
      </c>
      <c r="C2669" s="190" t="s">
        <v>327</v>
      </c>
      <c r="D2669" s="190" t="s">
        <v>194</v>
      </c>
      <c r="E2669" s="190" t="s">
        <v>142</v>
      </c>
      <c r="F2669" s="193">
        <v>31723</v>
      </c>
      <c r="G2669" s="190" t="s">
        <v>921</v>
      </c>
      <c r="H2669" s="190" t="s">
        <v>824</v>
      </c>
      <c r="I2669" s="190" t="s">
        <v>58</v>
      </c>
      <c r="Q2669" s="190">
        <v>2000</v>
      </c>
      <c r="W2669" s="190" t="s">
        <v>6148</v>
      </c>
    </row>
    <row r="2670" spans="1:23" x14ac:dyDescent="0.2">
      <c r="A2670" s="190">
        <v>812218</v>
      </c>
      <c r="B2670" s="190" t="s">
        <v>1585</v>
      </c>
      <c r="C2670" s="190" t="s">
        <v>404</v>
      </c>
      <c r="D2670" s="190" t="s">
        <v>1140</v>
      </c>
      <c r="E2670" s="190" t="s">
        <v>142</v>
      </c>
      <c r="F2670" s="193">
        <v>31838</v>
      </c>
      <c r="G2670" s="190" t="s">
        <v>870</v>
      </c>
      <c r="H2670" s="190" t="s">
        <v>824</v>
      </c>
      <c r="I2670" s="190" t="s">
        <v>58</v>
      </c>
      <c r="Q2670" s="190">
        <v>2000</v>
      </c>
      <c r="W2670" s="190" t="s">
        <v>6148</v>
      </c>
    </row>
    <row r="2671" spans="1:23" x14ac:dyDescent="0.2">
      <c r="A2671" s="190">
        <v>812716</v>
      </c>
      <c r="B2671" s="190" t="s">
        <v>1910</v>
      </c>
      <c r="C2671" s="190" t="s">
        <v>1210</v>
      </c>
      <c r="D2671" s="190" t="s">
        <v>517</v>
      </c>
      <c r="E2671" s="190" t="s">
        <v>142</v>
      </c>
      <c r="F2671" s="193">
        <v>32194</v>
      </c>
      <c r="G2671" s="190" t="s">
        <v>244</v>
      </c>
      <c r="H2671" s="190" t="s">
        <v>824</v>
      </c>
      <c r="I2671" s="190" t="s">
        <v>58</v>
      </c>
      <c r="Q2671" s="190">
        <v>2000</v>
      </c>
      <c r="W2671" s="190" t="s">
        <v>6148</v>
      </c>
    </row>
    <row r="2672" spans="1:23" x14ac:dyDescent="0.2">
      <c r="A2672" s="190">
        <v>813033</v>
      </c>
      <c r="B2672" s="190" t="s">
        <v>2137</v>
      </c>
      <c r="C2672" s="190" t="s">
        <v>361</v>
      </c>
      <c r="D2672" s="190" t="s">
        <v>780</v>
      </c>
      <c r="E2672" s="190" t="s">
        <v>142</v>
      </c>
      <c r="F2672" s="193">
        <v>32269</v>
      </c>
      <c r="G2672" s="190" t="s">
        <v>244</v>
      </c>
      <c r="H2672" s="190" t="s">
        <v>824</v>
      </c>
      <c r="I2672" s="190" t="s">
        <v>58</v>
      </c>
      <c r="Q2672" s="190">
        <v>2000</v>
      </c>
      <c r="W2672" s="190" t="s">
        <v>6148</v>
      </c>
    </row>
    <row r="2673" spans="1:23" x14ac:dyDescent="0.2">
      <c r="A2673" s="190">
        <v>814221</v>
      </c>
      <c r="B2673" s="190" t="s">
        <v>2931</v>
      </c>
      <c r="C2673" s="190" t="s">
        <v>64</v>
      </c>
      <c r="D2673" s="190" t="s">
        <v>410</v>
      </c>
      <c r="E2673" s="190" t="s">
        <v>142</v>
      </c>
      <c r="F2673" s="193">
        <v>32509</v>
      </c>
      <c r="G2673" s="190" t="s">
        <v>244</v>
      </c>
      <c r="H2673" s="190" t="s">
        <v>824</v>
      </c>
      <c r="I2673" s="190" t="s">
        <v>58</v>
      </c>
      <c r="Q2673" s="190">
        <v>2000</v>
      </c>
      <c r="W2673" s="190" t="s">
        <v>6148</v>
      </c>
    </row>
    <row r="2674" spans="1:23" x14ac:dyDescent="0.2">
      <c r="A2674" s="190">
        <v>813566</v>
      </c>
      <c r="B2674" s="190" t="s">
        <v>2476</v>
      </c>
      <c r="C2674" s="190" t="s">
        <v>369</v>
      </c>
      <c r="D2674" s="190" t="s">
        <v>192</v>
      </c>
      <c r="E2674" s="190" t="s">
        <v>142</v>
      </c>
      <c r="F2674" s="193">
        <v>32587</v>
      </c>
      <c r="G2674" s="190" t="s">
        <v>244</v>
      </c>
      <c r="H2674" s="190" t="s">
        <v>824</v>
      </c>
      <c r="I2674" s="190" t="s">
        <v>58</v>
      </c>
      <c r="Q2674" s="190">
        <v>2000</v>
      </c>
      <c r="W2674" s="190" t="s">
        <v>6148</v>
      </c>
    </row>
    <row r="2675" spans="1:23" x14ac:dyDescent="0.2">
      <c r="A2675" s="190">
        <v>813918</v>
      </c>
      <c r="B2675" s="190" t="s">
        <v>2732</v>
      </c>
      <c r="C2675" s="190" t="s">
        <v>600</v>
      </c>
      <c r="D2675" s="190" t="s">
        <v>3883</v>
      </c>
      <c r="E2675" s="190" t="s">
        <v>142</v>
      </c>
      <c r="F2675" s="193">
        <v>32629</v>
      </c>
      <c r="G2675" s="190" t="s">
        <v>827</v>
      </c>
      <c r="H2675" s="190" t="s">
        <v>824</v>
      </c>
      <c r="I2675" s="190" t="s">
        <v>58</v>
      </c>
      <c r="Q2675" s="190">
        <v>2000</v>
      </c>
      <c r="W2675" s="190" t="s">
        <v>6148</v>
      </c>
    </row>
    <row r="2676" spans="1:23" x14ac:dyDescent="0.2">
      <c r="A2676" s="190">
        <v>813976</v>
      </c>
      <c r="B2676" s="190" t="s">
        <v>2773</v>
      </c>
      <c r="C2676" s="190" t="s">
        <v>61</v>
      </c>
      <c r="D2676" s="190" t="s">
        <v>3903</v>
      </c>
      <c r="E2676" s="190" t="s">
        <v>142</v>
      </c>
      <c r="F2676" s="193">
        <v>32777</v>
      </c>
      <c r="G2676" s="190" t="s">
        <v>3904</v>
      </c>
      <c r="H2676" s="190" t="s">
        <v>824</v>
      </c>
      <c r="I2676" s="190" t="s">
        <v>58</v>
      </c>
      <c r="Q2676" s="190">
        <v>2000</v>
      </c>
      <c r="W2676" s="190" t="s">
        <v>6148</v>
      </c>
    </row>
    <row r="2677" spans="1:23" x14ac:dyDescent="0.2">
      <c r="A2677" s="190">
        <v>814028</v>
      </c>
      <c r="B2677" s="190" t="s">
        <v>2815</v>
      </c>
      <c r="C2677" s="190" t="s">
        <v>327</v>
      </c>
      <c r="D2677" s="190" t="s">
        <v>955</v>
      </c>
      <c r="E2677" s="190" t="s">
        <v>142</v>
      </c>
      <c r="F2677" s="193">
        <v>32778</v>
      </c>
      <c r="G2677" s="190" t="s">
        <v>244</v>
      </c>
      <c r="H2677" s="190" t="s">
        <v>824</v>
      </c>
      <c r="I2677" s="190" t="s">
        <v>58</v>
      </c>
      <c r="Q2677" s="190">
        <v>2000</v>
      </c>
      <c r="W2677" s="190" t="s">
        <v>6148</v>
      </c>
    </row>
    <row r="2678" spans="1:23" x14ac:dyDescent="0.2">
      <c r="A2678" s="190">
        <v>808967</v>
      </c>
      <c r="B2678" s="190" t="s">
        <v>1350</v>
      </c>
      <c r="C2678" s="190" t="s">
        <v>865</v>
      </c>
      <c r="D2678" s="190" t="s">
        <v>194</v>
      </c>
      <c r="E2678" s="190" t="s">
        <v>142</v>
      </c>
      <c r="F2678" s="193">
        <v>33086</v>
      </c>
      <c r="G2678" s="190" t="s">
        <v>244</v>
      </c>
      <c r="H2678" s="190" t="s">
        <v>825</v>
      </c>
      <c r="I2678" s="190" t="s">
        <v>58</v>
      </c>
      <c r="Q2678" s="190">
        <v>2000</v>
      </c>
      <c r="W2678" s="190" t="s">
        <v>6148</v>
      </c>
    </row>
    <row r="2679" spans="1:23" x14ac:dyDescent="0.2">
      <c r="A2679" s="190">
        <v>812525</v>
      </c>
      <c r="B2679" s="190" t="s">
        <v>1778</v>
      </c>
      <c r="C2679" s="190" t="s">
        <v>304</v>
      </c>
      <c r="D2679" s="190" t="s">
        <v>342</v>
      </c>
      <c r="E2679" s="190" t="s">
        <v>142</v>
      </c>
      <c r="F2679" s="193">
        <v>33269</v>
      </c>
      <c r="G2679" s="190" t="s">
        <v>3404</v>
      </c>
      <c r="H2679" s="190" t="s">
        <v>824</v>
      </c>
      <c r="I2679" s="190" t="s">
        <v>58</v>
      </c>
      <c r="Q2679" s="190">
        <v>2000</v>
      </c>
      <c r="W2679" s="190" t="s">
        <v>6148</v>
      </c>
    </row>
    <row r="2680" spans="1:23" x14ac:dyDescent="0.2">
      <c r="A2680" s="190">
        <v>814166</v>
      </c>
      <c r="B2680" s="190" t="s">
        <v>2903</v>
      </c>
      <c r="C2680" s="190" t="s">
        <v>3956</v>
      </c>
      <c r="D2680" s="190" t="s">
        <v>3957</v>
      </c>
      <c r="E2680" s="190" t="s">
        <v>142</v>
      </c>
      <c r="F2680" s="193">
        <v>33295</v>
      </c>
      <c r="G2680" s="190" t="s">
        <v>827</v>
      </c>
      <c r="H2680" s="190" t="s">
        <v>824</v>
      </c>
      <c r="I2680" s="190" t="s">
        <v>58</v>
      </c>
      <c r="Q2680" s="190">
        <v>2000</v>
      </c>
      <c r="W2680" s="190" t="s">
        <v>6148</v>
      </c>
    </row>
    <row r="2681" spans="1:23" x14ac:dyDescent="0.2">
      <c r="A2681" s="190">
        <v>813922</v>
      </c>
      <c r="B2681" s="190" t="s">
        <v>2735</v>
      </c>
      <c r="C2681" s="190" t="s">
        <v>68</v>
      </c>
      <c r="D2681" s="190" t="s">
        <v>201</v>
      </c>
      <c r="E2681" s="190" t="s">
        <v>142</v>
      </c>
      <c r="F2681" s="193">
        <v>33346</v>
      </c>
      <c r="G2681" s="190" t="s">
        <v>3885</v>
      </c>
      <c r="H2681" s="190" t="s">
        <v>824</v>
      </c>
      <c r="I2681" s="190" t="s">
        <v>58</v>
      </c>
      <c r="Q2681" s="190">
        <v>2000</v>
      </c>
      <c r="W2681" s="190" t="s">
        <v>6148</v>
      </c>
    </row>
    <row r="2682" spans="1:23" x14ac:dyDescent="0.2">
      <c r="A2682" s="190">
        <v>814131</v>
      </c>
      <c r="B2682" s="190" t="s">
        <v>2887</v>
      </c>
      <c r="C2682" s="190" t="s">
        <v>104</v>
      </c>
      <c r="D2682" s="190" t="s">
        <v>3282</v>
      </c>
      <c r="E2682" s="190" t="s">
        <v>142</v>
      </c>
      <c r="F2682" s="193">
        <v>33562</v>
      </c>
      <c r="H2682" s="190" t="s">
        <v>824</v>
      </c>
      <c r="I2682" s="190" t="s">
        <v>58</v>
      </c>
      <c r="Q2682" s="190">
        <v>2000</v>
      </c>
      <c r="W2682" s="190" t="s">
        <v>6148</v>
      </c>
    </row>
    <row r="2683" spans="1:23" x14ac:dyDescent="0.2">
      <c r="A2683" s="190">
        <v>812765</v>
      </c>
      <c r="B2683" s="190" t="s">
        <v>1948</v>
      </c>
      <c r="C2683" s="190" t="s">
        <v>83</v>
      </c>
      <c r="D2683" s="190" t="s">
        <v>1348</v>
      </c>
      <c r="E2683" s="190" t="s">
        <v>142</v>
      </c>
      <c r="F2683" s="193">
        <v>33620</v>
      </c>
      <c r="G2683" s="190" t="s">
        <v>244</v>
      </c>
      <c r="H2683" s="190" t="s">
        <v>824</v>
      </c>
      <c r="I2683" s="190" t="s">
        <v>58</v>
      </c>
      <c r="Q2683" s="190">
        <v>2000</v>
      </c>
      <c r="W2683" s="190" t="s">
        <v>6148</v>
      </c>
    </row>
    <row r="2684" spans="1:23" x14ac:dyDescent="0.2">
      <c r="A2684" s="190">
        <v>813479</v>
      </c>
      <c r="B2684" s="190" t="s">
        <v>1180</v>
      </c>
      <c r="C2684" s="190" t="s">
        <v>777</v>
      </c>
      <c r="D2684" s="190" t="s">
        <v>178</v>
      </c>
      <c r="E2684" s="190" t="s">
        <v>142</v>
      </c>
      <c r="F2684" s="193">
        <v>33745</v>
      </c>
      <c r="G2684" s="190" t="s">
        <v>930</v>
      </c>
      <c r="H2684" s="190" t="s">
        <v>824</v>
      </c>
      <c r="I2684" s="190" t="s">
        <v>58</v>
      </c>
      <c r="Q2684" s="190">
        <v>2000</v>
      </c>
      <c r="W2684" s="190" t="s">
        <v>6148</v>
      </c>
    </row>
    <row r="2685" spans="1:23" x14ac:dyDescent="0.2">
      <c r="A2685" s="190">
        <v>813894</v>
      </c>
      <c r="B2685" s="190" t="s">
        <v>2714</v>
      </c>
      <c r="C2685" s="190" t="s">
        <v>611</v>
      </c>
      <c r="D2685" s="190" t="s">
        <v>184</v>
      </c>
      <c r="E2685" s="190" t="s">
        <v>142</v>
      </c>
      <c r="F2685" s="193">
        <v>34335</v>
      </c>
      <c r="G2685" s="190" t="s">
        <v>827</v>
      </c>
      <c r="H2685" s="190" t="s">
        <v>824</v>
      </c>
      <c r="I2685" s="190" t="s">
        <v>58</v>
      </c>
      <c r="Q2685" s="190">
        <v>2000</v>
      </c>
      <c r="W2685" s="190" t="s">
        <v>6148</v>
      </c>
    </row>
    <row r="2686" spans="1:23" x14ac:dyDescent="0.2">
      <c r="A2686" s="190">
        <v>813940</v>
      </c>
      <c r="B2686" s="190" t="s">
        <v>2747</v>
      </c>
      <c r="C2686" s="190" t="s">
        <v>107</v>
      </c>
      <c r="D2686" s="190" t="s">
        <v>171</v>
      </c>
      <c r="E2686" s="190" t="s">
        <v>142</v>
      </c>
      <c r="F2686" s="193">
        <v>34556</v>
      </c>
      <c r="G2686" s="190" t="s">
        <v>1101</v>
      </c>
      <c r="H2686" s="190" t="s">
        <v>824</v>
      </c>
      <c r="I2686" s="190" t="s">
        <v>58</v>
      </c>
      <c r="Q2686" s="190">
        <v>2000</v>
      </c>
      <c r="W2686" s="190" t="s">
        <v>6148</v>
      </c>
    </row>
    <row r="2687" spans="1:23" x14ac:dyDescent="0.2">
      <c r="A2687" s="190">
        <v>813628</v>
      </c>
      <c r="B2687" s="190" t="s">
        <v>2523</v>
      </c>
      <c r="C2687" s="190" t="s">
        <v>3798</v>
      </c>
      <c r="D2687" s="190" t="s">
        <v>3799</v>
      </c>
      <c r="E2687" s="190" t="s">
        <v>142</v>
      </c>
      <c r="F2687" s="193">
        <v>34700</v>
      </c>
      <c r="G2687" s="190" t="s">
        <v>3800</v>
      </c>
      <c r="H2687" s="190" t="s">
        <v>824</v>
      </c>
      <c r="I2687" s="190" t="s">
        <v>58</v>
      </c>
      <c r="Q2687" s="190">
        <v>2000</v>
      </c>
      <c r="W2687" s="190" t="s">
        <v>6148</v>
      </c>
    </row>
    <row r="2688" spans="1:23" x14ac:dyDescent="0.2">
      <c r="A2688" s="190">
        <v>813968</v>
      </c>
      <c r="B2688" s="190" t="s">
        <v>2766</v>
      </c>
      <c r="C2688" s="190" t="s">
        <v>92</v>
      </c>
      <c r="D2688" s="190" t="s">
        <v>229</v>
      </c>
      <c r="E2688" s="190" t="s">
        <v>142</v>
      </c>
      <c r="F2688" s="193">
        <v>34700</v>
      </c>
      <c r="G2688" s="190" t="s">
        <v>1332</v>
      </c>
      <c r="H2688" s="190" t="s">
        <v>824</v>
      </c>
      <c r="I2688" s="190" t="s">
        <v>58</v>
      </c>
      <c r="Q2688" s="190">
        <v>2000</v>
      </c>
      <c r="W2688" s="190" t="s">
        <v>6148</v>
      </c>
    </row>
    <row r="2689" spans="1:23" x14ac:dyDescent="0.2">
      <c r="A2689" s="190">
        <v>812682</v>
      </c>
      <c r="B2689" s="190" t="s">
        <v>1884</v>
      </c>
      <c r="C2689" s="190" t="s">
        <v>428</v>
      </c>
      <c r="D2689" s="190" t="s">
        <v>190</v>
      </c>
      <c r="E2689" s="190" t="s">
        <v>142</v>
      </c>
      <c r="F2689" s="193">
        <v>34866</v>
      </c>
      <c r="G2689" s="190" t="s">
        <v>3296</v>
      </c>
      <c r="H2689" s="190" t="s">
        <v>824</v>
      </c>
      <c r="I2689" s="190" t="s">
        <v>58</v>
      </c>
      <c r="Q2689" s="190">
        <v>2000</v>
      </c>
      <c r="W2689" s="190" t="s">
        <v>6148</v>
      </c>
    </row>
    <row r="2690" spans="1:23" x14ac:dyDescent="0.2">
      <c r="A2690" s="190">
        <v>812969</v>
      </c>
      <c r="B2690" s="190" t="s">
        <v>2098</v>
      </c>
      <c r="C2690" s="190" t="s">
        <v>92</v>
      </c>
      <c r="D2690" s="190" t="s">
        <v>598</v>
      </c>
      <c r="E2690" s="190" t="s">
        <v>142</v>
      </c>
      <c r="F2690" s="193">
        <v>34912</v>
      </c>
      <c r="G2690" s="190" t="s">
        <v>244</v>
      </c>
      <c r="H2690" s="190" t="s">
        <v>824</v>
      </c>
      <c r="I2690" s="190" t="s">
        <v>58</v>
      </c>
      <c r="Q2690" s="190">
        <v>2000</v>
      </c>
      <c r="W2690" s="190" t="s">
        <v>6148</v>
      </c>
    </row>
    <row r="2691" spans="1:23" x14ac:dyDescent="0.2">
      <c r="A2691" s="190">
        <v>813706</v>
      </c>
      <c r="B2691" s="190" t="s">
        <v>2578</v>
      </c>
      <c r="C2691" s="190" t="s">
        <v>388</v>
      </c>
      <c r="D2691" s="190" t="s">
        <v>190</v>
      </c>
      <c r="E2691" s="190" t="s">
        <v>142</v>
      </c>
      <c r="F2691" s="193">
        <v>35065</v>
      </c>
      <c r="G2691" s="190" t="s">
        <v>993</v>
      </c>
      <c r="H2691" s="190" t="s">
        <v>824</v>
      </c>
      <c r="I2691" s="190" t="s">
        <v>58</v>
      </c>
      <c r="Q2691" s="190">
        <v>2000</v>
      </c>
      <c r="W2691" s="190" t="s">
        <v>6148</v>
      </c>
    </row>
    <row r="2692" spans="1:23" x14ac:dyDescent="0.2">
      <c r="A2692" s="190">
        <v>813194</v>
      </c>
      <c r="B2692" s="190" t="s">
        <v>2248</v>
      </c>
      <c r="C2692" s="190" t="s">
        <v>62</v>
      </c>
      <c r="D2692" s="190" t="s">
        <v>198</v>
      </c>
      <c r="E2692" s="190" t="s">
        <v>142</v>
      </c>
      <c r="F2692" s="193">
        <v>35074</v>
      </c>
      <c r="G2692" s="190" t="s">
        <v>3554</v>
      </c>
      <c r="H2692" s="190" t="s">
        <v>824</v>
      </c>
      <c r="I2692" s="190" t="s">
        <v>58</v>
      </c>
      <c r="Q2692" s="190">
        <v>2000</v>
      </c>
      <c r="W2692" s="190" t="s">
        <v>6148</v>
      </c>
    </row>
    <row r="2693" spans="1:23" x14ac:dyDescent="0.2">
      <c r="A2693" s="190">
        <v>812963</v>
      </c>
      <c r="B2693" s="190" t="s">
        <v>710</v>
      </c>
      <c r="C2693" s="190" t="s">
        <v>587</v>
      </c>
      <c r="D2693" s="190" t="s">
        <v>324</v>
      </c>
      <c r="E2693" s="190" t="s">
        <v>142</v>
      </c>
      <c r="F2693" s="193">
        <v>35146</v>
      </c>
      <c r="G2693" s="190" t="s">
        <v>244</v>
      </c>
      <c r="H2693" s="190" t="s">
        <v>824</v>
      </c>
      <c r="I2693" s="190" t="s">
        <v>58</v>
      </c>
      <c r="Q2693" s="190">
        <v>2000</v>
      </c>
      <c r="W2693" s="190" t="s">
        <v>6148</v>
      </c>
    </row>
    <row r="2694" spans="1:23" x14ac:dyDescent="0.2">
      <c r="A2694" s="190">
        <v>813857</v>
      </c>
      <c r="B2694" s="190" t="s">
        <v>2686</v>
      </c>
      <c r="C2694" s="190" t="s">
        <v>63</v>
      </c>
      <c r="D2694" s="190" t="s">
        <v>3870</v>
      </c>
      <c r="E2694" s="190" t="s">
        <v>142</v>
      </c>
      <c r="F2694" s="193">
        <v>35162</v>
      </c>
      <c r="G2694" s="190" t="s">
        <v>863</v>
      </c>
      <c r="H2694" s="190" t="s">
        <v>824</v>
      </c>
      <c r="I2694" s="190" t="s">
        <v>58</v>
      </c>
      <c r="Q2694" s="190">
        <v>2000</v>
      </c>
      <c r="W2694" s="190" t="s">
        <v>6148</v>
      </c>
    </row>
    <row r="2695" spans="1:23" x14ac:dyDescent="0.2">
      <c r="A2695" s="190">
        <v>812201</v>
      </c>
      <c r="B2695" s="190" t="s">
        <v>1573</v>
      </c>
      <c r="C2695" s="190" t="s">
        <v>310</v>
      </c>
      <c r="D2695" s="190" t="s">
        <v>507</v>
      </c>
      <c r="E2695" s="190" t="s">
        <v>142</v>
      </c>
      <c r="F2695" s="193">
        <v>35176</v>
      </c>
      <c r="G2695" s="190" t="s">
        <v>1045</v>
      </c>
      <c r="H2695" s="190" t="s">
        <v>824</v>
      </c>
      <c r="I2695" s="190" t="s">
        <v>58</v>
      </c>
      <c r="Q2695" s="190">
        <v>2000</v>
      </c>
      <c r="W2695" s="190" t="s">
        <v>6148</v>
      </c>
    </row>
    <row r="2696" spans="1:23" x14ac:dyDescent="0.2">
      <c r="A2696" s="190">
        <v>812166</v>
      </c>
      <c r="B2696" s="190" t="s">
        <v>1546</v>
      </c>
      <c r="C2696" s="190" t="s">
        <v>506</v>
      </c>
      <c r="D2696" s="190" t="s">
        <v>3275</v>
      </c>
      <c r="E2696" s="190" t="s">
        <v>142</v>
      </c>
      <c r="F2696" s="193">
        <v>35213</v>
      </c>
      <c r="G2696" s="190" t="s">
        <v>244</v>
      </c>
      <c r="H2696" s="190" t="s">
        <v>824</v>
      </c>
      <c r="I2696" s="190" t="s">
        <v>58</v>
      </c>
      <c r="Q2696" s="190">
        <v>2000</v>
      </c>
      <c r="W2696" s="190" t="s">
        <v>6148</v>
      </c>
    </row>
    <row r="2697" spans="1:23" x14ac:dyDescent="0.2">
      <c r="A2697" s="190">
        <v>813831</v>
      </c>
      <c r="B2697" s="190" t="s">
        <v>2664</v>
      </c>
      <c r="C2697" s="190" t="s">
        <v>363</v>
      </c>
      <c r="D2697" s="190" t="s">
        <v>3860</v>
      </c>
      <c r="E2697" s="190" t="s">
        <v>142</v>
      </c>
      <c r="F2697" s="193">
        <v>35221</v>
      </c>
      <c r="G2697" s="190" t="s">
        <v>1233</v>
      </c>
      <c r="H2697" s="190" t="s">
        <v>824</v>
      </c>
      <c r="I2697" s="190" t="s">
        <v>58</v>
      </c>
      <c r="Q2697" s="190">
        <v>2000</v>
      </c>
      <c r="W2697" s="190" t="s">
        <v>6148</v>
      </c>
    </row>
    <row r="2698" spans="1:23" x14ac:dyDescent="0.2">
      <c r="A2698" s="190">
        <v>813993</v>
      </c>
      <c r="B2698" s="190" t="s">
        <v>796</v>
      </c>
      <c r="C2698" s="190" t="s">
        <v>83</v>
      </c>
      <c r="D2698" s="190" t="s">
        <v>386</v>
      </c>
      <c r="E2698" s="190" t="s">
        <v>142</v>
      </c>
      <c r="F2698" s="193">
        <v>35431</v>
      </c>
      <c r="G2698" s="190" t="s">
        <v>3274</v>
      </c>
      <c r="H2698" s="190" t="s">
        <v>824</v>
      </c>
      <c r="I2698" s="190" t="s">
        <v>58</v>
      </c>
      <c r="Q2698" s="190">
        <v>2000</v>
      </c>
      <c r="W2698" s="190" t="s">
        <v>6148</v>
      </c>
    </row>
    <row r="2699" spans="1:23" x14ac:dyDescent="0.2">
      <c r="A2699" s="190">
        <v>812906</v>
      </c>
      <c r="B2699" s="190" t="s">
        <v>2046</v>
      </c>
      <c r="C2699" s="190" t="s">
        <v>62</v>
      </c>
      <c r="D2699" s="190" t="s">
        <v>198</v>
      </c>
      <c r="E2699" s="190" t="s">
        <v>142</v>
      </c>
      <c r="F2699" s="193">
        <v>35551</v>
      </c>
      <c r="G2699" s="190" t="s">
        <v>3554</v>
      </c>
      <c r="H2699" s="190" t="s">
        <v>824</v>
      </c>
      <c r="I2699" s="190" t="s">
        <v>58</v>
      </c>
      <c r="Q2699" s="190">
        <v>2000</v>
      </c>
      <c r="W2699" s="190" t="s">
        <v>6148</v>
      </c>
    </row>
    <row r="2700" spans="1:23" x14ac:dyDescent="0.2">
      <c r="A2700" s="190">
        <v>813505</v>
      </c>
      <c r="B2700" s="190" t="s">
        <v>2435</v>
      </c>
      <c r="C2700" s="190" t="s">
        <v>1120</v>
      </c>
      <c r="D2700" s="190" t="s">
        <v>396</v>
      </c>
      <c r="E2700" s="190" t="s">
        <v>142</v>
      </c>
      <c r="F2700" s="193">
        <v>35570</v>
      </c>
      <c r="G2700" s="190" t="s">
        <v>244</v>
      </c>
      <c r="H2700" s="190" t="s">
        <v>824</v>
      </c>
      <c r="I2700" s="190" t="s">
        <v>58</v>
      </c>
      <c r="Q2700" s="190">
        <v>2000</v>
      </c>
      <c r="W2700" s="190" t="s">
        <v>6148</v>
      </c>
    </row>
    <row r="2701" spans="1:23" x14ac:dyDescent="0.2">
      <c r="A2701" s="190">
        <v>812129</v>
      </c>
      <c r="B2701" s="190" t="s">
        <v>1521</v>
      </c>
      <c r="C2701" s="190" t="s">
        <v>63</v>
      </c>
      <c r="D2701" s="190" t="s">
        <v>1325</v>
      </c>
      <c r="E2701" s="190" t="s">
        <v>142</v>
      </c>
      <c r="F2701" s="193">
        <v>35593</v>
      </c>
      <c r="G2701" s="190" t="s">
        <v>1102</v>
      </c>
      <c r="H2701" s="190" t="s">
        <v>824</v>
      </c>
      <c r="I2701" s="190" t="s">
        <v>58</v>
      </c>
      <c r="Q2701" s="190">
        <v>2000</v>
      </c>
      <c r="W2701" s="190" t="s">
        <v>6148</v>
      </c>
    </row>
    <row r="2702" spans="1:23" x14ac:dyDescent="0.2">
      <c r="A2702" s="190">
        <v>812243</v>
      </c>
      <c r="B2702" s="190" t="s">
        <v>1600</v>
      </c>
      <c r="C2702" s="190" t="s">
        <v>63</v>
      </c>
      <c r="D2702" s="190" t="s">
        <v>1325</v>
      </c>
      <c r="E2702" s="190" t="s">
        <v>142</v>
      </c>
      <c r="F2702" s="193">
        <v>35593</v>
      </c>
      <c r="G2702" s="190" t="s">
        <v>1102</v>
      </c>
      <c r="H2702" s="190" t="s">
        <v>824</v>
      </c>
      <c r="I2702" s="190" t="s">
        <v>58</v>
      </c>
      <c r="Q2702" s="190">
        <v>2000</v>
      </c>
      <c r="W2702" s="190" t="s">
        <v>6148</v>
      </c>
    </row>
    <row r="2703" spans="1:23" x14ac:dyDescent="0.2">
      <c r="A2703" s="190">
        <v>811552</v>
      </c>
      <c r="B2703" s="190" t="s">
        <v>5433</v>
      </c>
      <c r="C2703" s="190" t="s">
        <v>92</v>
      </c>
      <c r="D2703" s="190" t="s">
        <v>190</v>
      </c>
      <c r="E2703" s="190" t="s">
        <v>142</v>
      </c>
      <c r="F2703" s="193">
        <v>35833</v>
      </c>
      <c r="G2703" s="190" t="s">
        <v>1109</v>
      </c>
      <c r="H2703" s="190" t="s">
        <v>824</v>
      </c>
      <c r="I2703" s="190" t="s">
        <v>58</v>
      </c>
      <c r="Q2703" s="190">
        <v>2000</v>
      </c>
      <c r="W2703" s="190" t="s">
        <v>6148</v>
      </c>
    </row>
    <row r="2704" spans="1:23" x14ac:dyDescent="0.2">
      <c r="A2704" s="190">
        <v>814100</v>
      </c>
      <c r="B2704" s="190" t="s">
        <v>2862</v>
      </c>
      <c r="C2704" s="190" t="s">
        <v>308</v>
      </c>
      <c r="D2704" s="190" t="s">
        <v>343</v>
      </c>
      <c r="E2704" s="190" t="s">
        <v>142</v>
      </c>
      <c r="F2704" s="193">
        <v>35902</v>
      </c>
      <c r="G2704" s="190" t="s">
        <v>244</v>
      </c>
      <c r="H2704" s="190" t="s">
        <v>824</v>
      </c>
      <c r="I2704" s="190" t="s">
        <v>58</v>
      </c>
      <c r="Q2704" s="190">
        <v>2000</v>
      </c>
      <c r="W2704" s="190" t="s">
        <v>6148</v>
      </c>
    </row>
    <row r="2705" spans="1:23" x14ac:dyDescent="0.2">
      <c r="A2705" s="190">
        <v>813997</v>
      </c>
      <c r="B2705" s="190" t="s">
        <v>2788</v>
      </c>
      <c r="C2705" s="190" t="s">
        <v>3912</v>
      </c>
      <c r="D2705" s="190" t="s">
        <v>171</v>
      </c>
      <c r="E2705" s="190" t="s">
        <v>142</v>
      </c>
      <c r="F2705" s="193">
        <v>35905</v>
      </c>
      <c r="G2705" s="190" t="s">
        <v>244</v>
      </c>
      <c r="H2705" s="190" t="s">
        <v>824</v>
      </c>
      <c r="I2705" s="190" t="s">
        <v>58</v>
      </c>
      <c r="Q2705" s="190">
        <v>2000</v>
      </c>
      <c r="W2705" s="190" t="s">
        <v>6148</v>
      </c>
    </row>
    <row r="2706" spans="1:23" x14ac:dyDescent="0.2">
      <c r="A2706" s="190">
        <v>813528</v>
      </c>
      <c r="B2706" s="190" t="s">
        <v>2450</v>
      </c>
      <c r="C2706" s="190" t="s">
        <v>107</v>
      </c>
      <c r="D2706" s="190" t="s">
        <v>536</v>
      </c>
      <c r="E2706" s="190" t="s">
        <v>142</v>
      </c>
      <c r="F2706" s="193">
        <v>35916</v>
      </c>
      <c r="G2706" s="190" t="s">
        <v>525</v>
      </c>
      <c r="H2706" s="190" t="s">
        <v>824</v>
      </c>
      <c r="I2706" s="190" t="s">
        <v>58</v>
      </c>
      <c r="Q2706" s="190">
        <v>2000</v>
      </c>
      <c r="W2706" s="190" t="s">
        <v>6148</v>
      </c>
    </row>
    <row r="2707" spans="1:23" x14ac:dyDescent="0.2">
      <c r="A2707" s="190">
        <v>812315</v>
      </c>
      <c r="B2707" s="190" t="s">
        <v>1646</v>
      </c>
      <c r="C2707" s="190" t="s">
        <v>1337</v>
      </c>
      <c r="D2707" s="190" t="s">
        <v>3330</v>
      </c>
      <c r="E2707" s="190" t="s">
        <v>142</v>
      </c>
      <c r="F2707" s="193">
        <v>35916</v>
      </c>
      <c r="G2707" s="190" t="s">
        <v>843</v>
      </c>
      <c r="H2707" s="190" t="s">
        <v>824</v>
      </c>
      <c r="I2707" s="190" t="s">
        <v>58</v>
      </c>
      <c r="Q2707" s="190">
        <v>2000</v>
      </c>
      <c r="W2707" s="190" t="s">
        <v>6148</v>
      </c>
    </row>
    <row r="2708" spans="1:23" x14ac:dyDescent="0.2">
      <c r="A2708" s="190">
        <v>813624</v>
      </c>
      <c r="B2708" s="190" t="s">
        <v>2519</v>
      </c>
      <c r="C2708" s="190" t="s">
        <v>464</v>
      </c>
      <c r="D2708" s="190" t="s">
        <v>339</v>
      </c>
      <c r="E2708" s="190" t="s">
        <v>142</v>
      </c>
      <c r="F2708" s="193">
        <v>35941</v>
      </c>
      <c r="G2708" s="190" t="s">
        <v>827</v>
      </c>
      <c r="H2708" s="190" t="s">
        <v>825</v>
      </c>
      <c r="I2708" s="190" t="s">
        <v>58</v>
      </c>
      <c r="Q2708" s="190">
        <v>2000</v>
      </c>
      <c r="W2708" s="190" t="s">
        <v>6148</v>
      </c>
    </row>
    <row r="2709" spans="1:23" x14ac:dyDescent="0.2">
      <c r="A2709" s="190">
        <v>814053</v>
      </c>
      <c r="B2709" s="190" t="s">
        <v>2836</v>
      </c>
      <c r="C2709" s="190" t="s">
        <v>70</v>
      </c>
      <c r="D2709" s="190" t="s">
        <v>214</v>
      </c>
      <c r="E2709" s="190" t="s">
        <v>142</v>
      </c>
      <c r="F2709" s="193">
        <v>35956</v>
      </c>
      <c r="G2709" s="190" t="s">
        <v>244</v>
      </c>
      <c r="H2709" s="190" t="s">
        <v>824</v>
      </c>
      <c r="I2709" s="190" t="s">
        <v>58</v>
      </c>
      <c r="Q2709" s="190">
        <v>2000</v>
      </c>
      <c r="W2709" s="190" t="s">
        <v>6148</v>
      </c>
    </row>
    <row r="2710" spans="1:23" x14ac:dyDescent="0.2">
      <c r="A2710" s="190">
        <v>814069</v>
      </c>
      <c r="B2710" s="190" t="s">
        <v>2847</v>
      </c>
      <c r="C2710" s="190" t="s">
        <v>70</v>
      </c>
      <c r="D2710" s="190" t="s">
        <v>182</v>
      </c>
      <c r="E2710" s="190" t="s">
        <v>142</v>
      </c>
      <c r="F2710" s="193">
        <v>35965</v>
      </c>
      <c r="G2710" s="190" t="s">
        <v>244</v>
      </c>
      <c r="H2710" s="190" t="s">
        <v>824</v>
      </c>
      <c r="I2710" s="190" t="s">
        <v>58</v>
      </c>
      <c r="Q2710" s="190">
        <v>2000</v>
      </c>
      <c r="W2710" s="190" t="s">
        <v>6148</v>
      </c>
    </row>
    <row r="2711" spans="1:23" x14ac:dyDescent="0.2">
      <c r="A2711" s="190">
        <v>814016</v>
      </c>
      <c r="B2711" s="190" t="s">
        <v>2805</v>
      </c>
      <c r="C2711" s="190" t="s">
        <v>408</v>
      </c>
      <c r="D2711" s="190" t="s">
        <v>519</v>
      </c>
      <c r="E2711" s="190" t="s">
        <v>142</v>
      </c>
      <c r="F2711" s="193">
        <v>35977</v>
      </c>
      <c r="G2711" s="190" t="s">
        <v>244</v>
      </c>
      <c r="H2711" s="190" t="s">
        <v>824</v>
      </c>
      <c r="I2711" s="190" t="s">
        <v>58</v>
      </c>
      <c r="Q2711" s="190">
        <v>2000</v>
      </c>
      <c r="W2711" s="190" t="s">
        <v>6148</v>
      </c>
    </row>
    <row r="2712" spans="1:23" x14ac:dyDescent="0.2">
      <c r="A2712" s="190">
        <v>811979</v>
      </c>
      <c r="B2712" s="190" t="s">
        <v>1421</v>
      </c>
      <c r="C2712" s="190" t="s">
        <v>327</v>
      </c>
      <c r="D2712" s="190" t="s">
        <v>181</v>
      </c>
      <c r="E2712" s="190" t="s">
        <v>142</v>
      </c>
      <c r="F2712" s="193">
        <v>36039</v>
      </c>
      <c r="G2712" s="190" t="s">
        <v>826</v>
      </c>
      <c r="H2712" s="190" t="s">
        <v>824</v>
      </c>
      <c r="I2712" s="190" t="s">
        <v>58</v>
      </c>
      <c r="Q2712" s="190">
        <v>2000</v>
      </c>
      <c r="W2712" s="190" t="s">
        <v>6148</v>
      </c>
    </row>
    <row r="2713" spans="1:23" x14ac:dyDescent="0.2">
      <c r="A2713" s="190">
        <v>814179</v>
      </c>
      <c r="B2713" s="190" t="s">
        <v>2912</v>
      </c>
      <c r="C2713" s="190" t="s">
        <v>92</v>
      </c>
      <c r="D2713" s="190" t="s">
        <v>331</v>
      </c>
      <c r="E2713" s="190" t="s">
        <v>142</v>
      </c>
      <c r="F2713" s="193">
        <v>36063</v>
      </c>
      <c r="G2713" s="190" t="s">
        <v>1100</v>
      </c>
      <c r="H2713" s="190" t="s">
        <v>824</v>
      </c>
      <c r="I2713" s="190" t="s">
        <v>58</v>
      </c>
      <c r="Q2713" s="190">
        <v>2000</v>
      </c>
      <c r="W2713" s="190" t="s">
        <v>6148</v>
      </c>
    </row>
    <row r="2714" spans="1:23" x14ac:dyDescent="0.2">
      <c r="A2714" s="190">
        <v>813453</v>
      </c>
      <c r="B2714" s="190" t="s">
        <v>2397</v>
      </c>
      <c r="C2714" s="190" t="s">
        <v>3730</v>
      </c>
      <c r="D2714" s="190" t="s">
        <v>196</v>
      </c>
      <c r="E2714" s="190" t="s">
        <v>142</v>
      </c>
      <c r="F2714" s="193">
        <v>36075</v>
      </c>
      <c r="G2714" s="190" t="s">
        <v>244</v>
      </c>
      <c r="H2714" s="190" t="s">
        <v>824</v>
      </c>
      <c r="I2714" s="190" t="s">
        <v>58</v>
      </c>
      <c r="Q2714" s="190">
        <v>2000</v>
      </c>
      <c r="W2714" s="190" t="s">
        <v>6148</v>
      </c>
    </row>
    <row r="2715" spans="1:23" x14ac:dyDescent="0.2">
      <c r="A2715" s="190">
        <v>813531</v>
      </c>
      <c r="B2715" s="190" t="s">
        <v>2453</v>
      </c>
      <c r="C2715" s="190" t="s">
        <v>75</v>
      </c>
      <c r="D2715" s="190" t="s">
        <v>381</v>
      </c>
      <c r="E2715" s="190" t="s">
        <v>142</v>
      </c>
      <c r="F2715" s="193">
        <v>36096</v>
      </c>
      <c r="G2715" s="190" t="s">
        <v>1021</v>
      </c>
      <c r="H2715" s="190" t="s">
        <v>824</v>
      </c>
      <c r="I2715" s="190" t="s">
        <v>58</v>
      </c>
      <c r="Q2715" s="190">
        <v>2000</v>
      </c>
      <c r="W2715" s="190" t="s">
        <v>6148</v>
      </c>
    </row>
    <row r="2716" spans="1:23" x14ac:dyDescent="0.2">
      <c r="A2716" s="190">
        <v>813884</v>
      </c>
      <c r="B2716" s="190" t="s">
        <v>2706</v>
      </c>
      <c r="C2716" s="190" t="s">
        <v>3394</v>
      </c>
      <c r="D2716" s="190" t="s">
        <v>174</v>
      </c>
      <c r="E2716" s="190" t="s">
        <v>142</v>
      </c>
      <c r="F2716" s="193">
        <v>36161</v>
      </c>
      <c r="G2716" s="190" t="s">
        <v>3873</v>
      </c>
      <c r="H2716" s="190" t="s">
        <v>824</v>
      </c>
      <c r="I2716" s="190" t="s">
        <v>58</v>
      </c>
      <c r="Q2716" s="190">
        <v>2000</v>
      </c>
      <c r="W2716" s="190" t="s">
        <v>6148</v>
      </c>
    </row>
    <row r="2717" spans="1:23" x14ac:dyDescent="0.2">
      <c r="A2717" s="190">
        <v>814005</v>
      </c>
      <c r="B2717" s="190" t="s">
        <v>2795</v>
      </c>
      <c r="C2717" s="190" t="s">
        <v>393</v>
      </c>
      <c r="D2717" s="190" t="s">
        <v>184</v>
      </c>
      <c r="E2717" s="190" t="s">
        <v>142</v>
      </c>
      <c r="F2717" s="193">
        <v>36161</v>
      </c>
      <c r="G2717" s="190" t="s">
        <v>245</v>
      </c>
      <c r="H2717" s="190" t="s">
        <v>824</v>
      </c>
      <c r="I2717" s="190" t="s">
        <v>58</v>
      </c>
      <c r="Q2717" s="190">
        <v>2000</v>
      </c>
      <c r="W2717" s="190" t="s">
        <v>6148</v>
      </c>
    </row>
    <row r="2718" spans="1:23" x14ac:dyDescent="0.2">
      <c r="A2718" s="190">
        <v>813994</v>
      </c>
      <c r="B2718" s="190" t="s">
        <v>2787</v>
      </c>
      <c r="C2718" s="190" t="s">
        <v>97</v>
      </c>
      <c r="D2718" s="190" t="s">
        <v>567</v>
      </c>
      <c r="E2718" s="190" t="s">
        <v>142</v>
      </c>
      <c r="F2718" s="193">
        <v>36161</v>
      </c>
      <c r="G2718" s="190" t="s">
        <v>3910</v>
      </c>
      <c r="H2718" s="190" t="s">
        <v>824</v>
      </c>
      <c r="I2718" s="190" t="s">
        <v>58</v>
      </c>
      <c r="Q2718" s="190">
        <v>2000</v>
      </c>
      <c r="W2718" s="190" t="s">
        <v>6148</v>
      </c>
    </row>
    <row r="2719" spans="1:23" x14ac:dyDescent="0.2">
      <c r="A2719" s="190">
        <v>813792</v>
      </c>
      <c r="B2719" s="190" t="s">
        <v>2638</v>
      </c>
      <c r="C2719" s="190" t="s">
        <v>90</v>
      </c>
      <c r="D2719" s="190" t="s">
        <v>3845</v>
      </c>
      <c r="E2719" s="190" t="s">
        <v>142</v>
      </c>
      <c r="F2719" s="193">
        <v>36161</v>
      </c>
      <c r="G2719" s="190" t="s">
        <v>3846</v>
      </c>
      <c r="H2719" s="190" t="s">
        <v>824</v>
      </c>
      <c r="I2719" s="190" t="s">
        <v>58</v>
      </c>
      <c r="Q2719" s="190">
        <v>2000</v>
      </c>
      <c r="W2719" s="190" t="s">
        <v>6148</v>
      </c>
    </row>
    <row r="2720" spans="1:23" x14ac:dyDescent="0.2">
      <c r="A2720" s="190">
        <v>813830</v>
      </c>
      <c r="B2720" s="190" t="s">
        <v>2663</v>
      </c>
      <c r="C2720" s="190" t="s">
        <v>81</v>
      </c>
      <c r="D2720" s="190" t="s">
        <v>167</v>
      </c>
      <c r="E2720" s="190" t="s">
        <v>142</v>
      </c>
      <c r="F2720" s="193">
        <v>36161</v>
      </c>
      <c r="H2720" s="190" t="s">
        <v>824</v>
      </c>
      <c r="I2720" s="190" t="s">
        <v>58</v>
      </c>
      <c r="Q2720" s="190">
        <v>2000</v>
      </c>
      <c r="W2720" s="190" t="s">
        <v>6148</v>
      </c>
    </row>
    <row r="2721" spans="1:23" x14ac:dyDescent="0.2">
      <c r="A2721" s="190">
        <v>813510</v>
      </c>
      <c r="B2721" s="190" t="s">
        <v>2437</v>
      </c>
      <c r="C2721" s="190" t="s">
        <v>3753</v>
      </c>
      <c r="D2721" s="190" t="s">
        <v>315</v>
      </c>
      <c r="E2721" s="190" t="s">
        <v>142</v>
      </c>
      <c r="F2721" s="193">
        <v>36178</v>
      </c>
      <c r="G2721" s="190" t="s">
        <v>244</v>
      </c>
      <c r="H2721" s="190" t="s">
        <v>825</v>
      </c>
      <c r="I2721" s="190" t="s">
        <v>58</v>
      </c>
      <c r="Q2721" s="190">
        <v>2000</v>
      </c>
      <c r="W2721" s="190" t="s">
        <v>6148</v>
      </c>
    </row>
    <row r="2722" spans="1:23" x14ac:dyDescent="0.2">
      <c r="A2722" s="190">
        <v>813879</v>
      </c>
      <c r="B2722" s="190" t="s">
        <v>2701</v>
      </c>
      <c r="C2722" s="190" t="s">
        <v>83</v>
      </c>
      <c r="D2722" s="190" t="s">
        <v>201</v>
      </c>
      <c r="E2722" s="190" t="s">
        <v>142</v>
      </c>
      <c r="F2722" s="193">
        <v>36185</v>
      </c>
      <c r="G2722" s="190" t="s">
        <v>255</v>
      </c>
      <c r="H2722" s="190" t="s">
        <v>824</v>
      </c>
      <c r="I2722" s="190" t="s">
        <v>58</v>
      </c>
      <c r="Q2722" s="190">
        <v>2000</v>
      </c>
      <c r="W2722" s="190" t="s">
        <v>6148</v>
      </c>
    </row>
    <row r="2723" spans="1:23" x14ac:dyDescent="0.2">
      <c r="A2723" s="190">
        <v>812823</v>
      </c>
      <c r="B2723" s="190" t="s">
        <v>1987</v>
      </c>
      <c r="C2723" s="190" t="s">
        <v>891</v>
      </c>
      <c r="D2723" s="190" t="s">
        <v>3273</v>
      </c>
      <c r="E2723" s="190" t="s">
        <v>142</v>
      </c>
      <c r="F2723" s="193">
        <v>36188</v>
      </c>
      <c r="G2723" s="190" t="s">
        <v>244</v>
      </c>
      <c r="H2723" s="190" t="s">
        <v>824</v>
      </c>
      <c r="I2723" s="190" t="s">
        <v>58</v>
      </c>
      <c r="Q2723" s="190">
        <v>2000</v>
      </c>
      <c r="W2723" s="190" t="s">
        <v>6148</v>
      </c>
    </row>
    <row r="2724" spans="1:23" x14ac:dyDescent="0.2">
      <c r="A2724" s="190">
        <v>814167</v>
      </c>
      <c r="B2724" s="190" t="s">
        <v>2904</v>
      </c>
      <c r="C2724" s="190" t="s">
        <v>75</v>
      </c>
      <c r="D2724" s="190" t="s">
        <v>3284</v>
      </c>
      <c r="E2724" s="190" t="s">
        <v>142</v>
      </c>
      <c r="F2724" s="193">
        <v>36208</v>
      </c>
      <c r="G2724" s="190" t="s">
        <v>921</v>
      </c>
      <c r="H2724" s="190" t="s">
        <v>824</v>
      </c>
      <c r="I2724" s="190" t="s">
        <v>58</v>
      </c>
      <c r="Q2724" s="190">
        <v>2000</v>
      </c>
      <c r="W2724" s="190" t="s">
        <v>6148</v>
      </c>
    </row>
    <row r="2725" spans="1:23" x14ac:dyDescent="0.2">
      <c r="A2725" s="190">
        <v>813492</v>
      </c>
      <c r="B2725" s="190" t="s">
        <v>2424</v>
      </c>
      <c r="C2725" s="190" t="s">
        <v>92</v>
      </c>
      <c r="D2725" s="190" t="s">
        <v>395</v>
      </c>
      <c r="E2725" s="190" t="s">
        <v>142</v>
      </c>
      <c r="F2725" s="193">
        <v>36220</v>
      </c>
      <c r="G2725" s="190" t="s">
        <v>3745</v>
      </c>
      <c r="H2725" s="190" t="s">
        <v>824</v>
      </c>
      <c r="I2725" s="190" t="s">
        <v>58</v>
      </c>
      <c r="Q2725" s="190">
        <v>2000</v>
      </c>
      <c r="W2725" s="190" t="s">
        <v>6148</v>
      </c>
    </row>
    <row r="2726" spans="1:23" x14ac:dyDescent="0.2">
      <c r="A2726" s="190">
        <v>812997</v>
      </c>
      <c r="B2726" s="190" t="s">
        <v>2116</v>
      </c>
      <c r="C2726" s="190" t="s">
        <v>3582</v>
      </c>
      <c r="D2726" s="190" t="s">
        <v>205</v>
      </c>
      <c r="E2726" s="190" t="s">
        <v>142</v>
      </c>
      <c r="F2726" s="193">
        <v>36264</v>
      </c>
      <c r="G2726" s="190" t="s">
        <v>244</v>
      </c>
      <c r="H2726" s="190" t="s">
        <v>824</v>
      </c>
      <c r="I2726" s="190" t="s">
        <v>58</v>
      </c>
      <c r="Q2726" s="190">
        <v>2000</v>
      </c>
      <c r="W2726" s="190" t="s">
        <v>6148</v>
      </c>
    </row>
    <row r="2727" spans="1:23" x14ac:dyDescent="0.2">
      <c r="A2727" s="190">
        <v>812320</v>
      </c>
      <c r="B2727" s="190" t="s">
        <v>1650</v>
      </c>
      <c r="C2727" s="190" t="s">
        <v>68</v>
      </c>
      <c r="D2727" s="190" t="s">
        <v>365</v>
      </c>
      <c r="E2727" s="190" t="s">
        <v>142</v>
      </c>
      <c r="F2727" s="193">
        <v>36332</v>
      </c>
      <c r="G2727" s="190" t="s">
        <v>930</v>
      </c>
      <c r="H2727" s="190" t="s">
        <v>824</v>
      </c>
      <c r="I2727" s="190" t="s">
        <v>58</v>
      </c>
      <c r="Q2727" s="190">
        <v>2000</v>
      </c>
      <c r="W2727" s="190" t="s">
        <v>6148</v>
      </c>
    </row>
    <row r="2728" spans="1:23" x14ac:dyDescent="0.2">
      <c r="A2728" s="190">
        <v>814027</v>
      </c>
      <c r="B2728" s="190" t="s">
        <v>2814</v>
      </c>
      <c r="C2728" s="190" t="s">
        <v>106</v>
      </c>
      <c r="D2728" s="190" t="s">
        <v>197</v>
      </c>
      <c r="E2728" s="190" t="s">
        <v>142</v>
      </c>
      <c r="F2728" s="193">
        <v>36338</v>
      </c>
      <c r="G2728" s="190" t="s">
        <v>244</v>
      </c>
      <c r="H2728" s="190" t="s">
        <v>824</v>
      </c>
      <c r="I2728" s="190" t="s">
        <v>58</v>
      </c>
      <c r="Q2728" s="190">
        <v>2000</v>
      </c>
      <c r="W2728" s="190" t="s">
        <v>6148</v>
      </c>
    </row>
    <row r="2729" spans="1:23" x14ac:dyDescent="0.2">
      <c r="A2729" s="190">
        <v>814074</v>
      </c>
      <c r="B2729" s="190" t="s">
        <v>2849</v>
      </c>
      <c r="C2729" s="190" t="s">
        <v>112</v>
      </c>
      <c r="D2729" s="190" t="s">
        <v>190</v>
      </c>
      <c r="E2729" s="190" t="s">
        <v>142</v>
      </c>
      <c r="F2729" s="193">
        <v>36423</v>
      </c>
      <c r="G2729" s="190" t="s">
        <v>863</v>
      </c>
      <c r="H2729" s="190" t="s">
        <v>824</v>
      </c>
      <c r="I2729" s="190" t="s">
        <v>58</v>
      </c>
      <c r="Q2729" s="190">
        <v>2000</v>
      </c>
      <c r="W2729" s="190" t="s">
        <v>6148</v>
      </c>
    </row>
    <row r="2730" spans="1:23" x14ac:dyDescent="0.2">
      <c r="A2730" s="190">
        <v>813005</v>
      </c>
      <c r="B2730" s="190" t="s">
        <v>2121</v>
      </c>
      <c r="C2730" s="190" t="s">
        <v>84</v>
      </c>
      <c r="D2730" s="190" t="s">
        <v>325</v>
      </c>
      <c r="E2730" s="190" t="s">
        <v>142</v>
      </c>
      <c r="F2730" s="193">
        <v>36495</v>
      </c>
      <c r="G2730" s="190" t="s">
        <v>244</v>
      </c>
      <c r="H2730" s="190" t="s">
        <v>824</v>
      </c>
      <c r="I2730" s="190" t="s">
        <v>58</v>
      </c>
      <c r="Q2730" s="190">
        <v>2000</v>
      </c>
      <c r="W2730" s="190" t="s">
        <v>6148</v>
      </c>
    </row>
    <row r="2731" spans="1:23" x14ac:dyDescent="0.2">
      <c r="A2731" s="190">
        <v>812987</v>
      </c>
      <c r="B2731" s="190" t="s">
        <v>2113</v>
      </c>
      <c r="C2731" s="190" t="s">
        <v>83</v>
      </c>
      <c r="D2731" s="190" t="s">
        <v>535</v>
      </c>
      <c r="E2731" s="190" t="s">
        <v>142</v>
      </c>
      <c r="F2731" s="193">
        <v>36526</v>
      </c>
      <c r="G2731" s="190" t="s">
        <v>1128</v>
      </c>
      <c r="H2731" s="190" t="s">
        <v>824</v>
      </c>
      <c r="I2731" s="190" t="s">
        <v>58</v>
      </c>
      <c r="Q2731" s="190">
        <v>2000</v>
      </c>
      <c r="W2731" s="190" t="s">
        <v>6148</v>
      </c>
    </row>
    <row r="2732" spans="1:23" x14ac:dyDescent="0.2">
      <c r="A2732" s="190">
        <v>814021</v>
      </c>
      <c r="B2732" s="190" t="s">
        <v>2809</v>
      </c>
      <c r="C2732" s="190" t="s">
        <v>336</v>
      </c>
      <c r="D2732" s="190" t="s">
        <v>1319</v>
      </c>
      <c r="E2732" s="190" t="s">
        <v>142</v>
      </c>
      <c r="F2732" s="193">
        <v>36526</v>
      </c>
      <c r="G2732" s="190" t="s">
        <v>1167</v>
      </c>
      <c r="H2732" s="190" t="s">
        <v>824</v>
      </c>
      <c r="I2732" s="190" t="s">
        <v>58</v>
      </c>
      <c r="Q2732" s="190">
        <v>2000</v>
      </c>
      <c r="W2732" s="190" t="s">
        <v>6148</v>
      </c>
    </row>
    <row r="2733" spans="1:23" x14ac:dyDescent="0.2">
      <c r="A2733" s="190">
        <v>812066</v>
      </c>
      <c r="B2733" s="190" t="s">
        <v>1478</v>
      </c>
      <c r="C2733" s="190" t="s">
        <v>63</v>
      </c>
      <c r="D2733" s="190" t="s">
        <v>173</v>
      </c>
      <c r="E2733" s="190" t="s">
        <v>142</v>
      </c>
      <c r="F2733" s="193">
        <v>36526</v>
      </c>
      <c r="G2733" s="190" t="s">
        <v>244</v>
      </c>
      <c r="H2733" s="190" t="s">
        <v>824</v>
      </c>
      <c r="I2733" s="190" t="s">
        <v>58</v>
      </c>
      <c r="Q2733" s="190">
        <v>2000</v>
      </c>
      <c r="W2733" s="190" t="s">
        <v>6148</v>
      </c>
    </row>
    <row r="2734" spans="1:23" x14ac:dyDescent="0.2">
      <c r="A2734" s="190">
        <v>813895</v>
      </c>
      <c r="B2734" s="190" t="s">
        <v>2715</v>
      </c>
      <c r="C2734" s="190" t="s">
        <v>3877</v>
      </c>
      <c r="D2734" s="190" t="s">
        <v>396</v>
      </c>
      <c r="E2734" s="190" t="s">
        <v>142</v>
      </c>
      <c r="F2734" s="193">
        <v>36526</v>
      </c>
      <c r="G2734" s="190" t="s">
        <v>923</v>
      </c>
      <c r="H2734" s="190" t="s">
        <v>824</v>
      </c>
      <c r="I2734" s="190" t="s">
        <v>58</v>
      </c>
      <c r="Q2734" s="190">
        <v>2000</v>
      </c>
      <c r="W2734" s="190" t="s">
        <v>6148</v>
      </c>
    </row>
    <row r="2735" spans="1:23" x14ac:dyDescent="0.2">
      <c r="A2735" s="190">
        <v>812006</v>
      </c>
      <c r="B2735" s="190" t="s">
        <v>1436</v>
      </c>
      <c r="C2735" s="190" t="s">
        <v>92</v>
      </c>
      <c r="D2735" s="190" t="s">
        <v>191</v>
      </c>
      <c r="E2735" s="190" t="s">
        <v>142</v>
      </c>
      <c r="F2735" s="193">
        <v>36540</v>
      </c>
      <c r="G2735" s="190" t="s">
        <v>1274</v>
      </c>
      <c r="H2735" s="190" t="s">
        <v>824</v>
      </c>
      <c r="I2735" s="190" t="s">
        <v>58</v>
      </c>
      <c r="Q2735" s="190">
        <v>2000</v>
      </c>
      <c r="W2735" s="190" t="s">
        <v>6148</v>
      </c>
    </row>
    <row r="2736" spans="1:23" x14ac:dyDescent="0.2">
      <c r="A2736" s="190">
        <v>813529</v>
      </c>
      <c r="B2736" s="190" t="s">
        <v>2451</v>
      </c>
      <c r="C2736" s="190" t="s">
        <v>109</v>
      </c>
      <c r="D2736" s="190" t="s">
        <v>184</v>
      </c>
      <c r="E2736" s="190" t="s">
        <v>142</v>
      </c>
      <c r="F2736" s="193">
        <v>36555</v>
      </c>
      <c r="G2736" s="190" t="s">
        <v>244</v>
      </c>
      <c r="H2736" s="190" t="s">
        <v>824</v>
      </c>
      <c r="I2736" s="190" t="s">
        <v>58</v>
      </c>
      <c r="Q2736" s="190">
        <v>2000</v>
      </c>
      <c r="W2736" s="190" t="s">
        <v>6148</v>
      </c>
    </row>
    <row r="2737" spans="1:23" x14ac:dyDescent="0.2">
      <c r="A2737" s="190">
        <v>813988</v>
      </c>
      <c r="B2737" s="190" t="s">
        <v>2784</v>
      </c>
      <c r="C2737" s="190" t="s">
        <v>463</v>
      </c>
      <c r="D2737" s="190" t="s">
        <v>305</v>
      </c>
      <c r="E2737" s="190" t="s">
        <v>142</v>
      </c>
      <c r="F2737" s="193">
        <v>36558</v>
      </c>
      <c r="G2737" s="190" t="s">
        <v>244</v>
      </c>
      <c r="H2737" s="190" t="s">
        <v>824</v>
      </c>
      <c r="I2737" s="190" t="s">
        <v>58</v>
      </c>
      <c r="Q2737" s="190">
        <v>2000</v>
      </c>
      <c r="W2737" s="190" t="s">
        <v>6148</v>
      </c>
    </row>
    <row r="2738" spans="1:23" x14ac:dyDescent="0.2">
      <c r="A2738" s="190">
        <v>813969</v>
      </c>
      <c r="B2738" s="190" t="s">
        <v>2767</v>
      </c>
      <c r="C2738" s="190" t="s">
        <v>358</v>
      </c>
      <c r="D2738" s="190" t="s">
        <v>554</v>
      </c>
      <c r="E2738" s="190" t="s">
        <v>142</v>
      </c>
      <c r="F2738" s="193">
        <v>36633</v>
      </c>
      <c r="G2738" s="190" t="s">
        <v>244</v>
      </c>
      <c r="H2738" s="190" t="s">
        <v>824</v>
      </c>
      <c r="I2738" s="190" t="s">
        <v>58</v>
      </c>
      <c r="Q2738" s="190">
        <v>2000</v>
      </c>
      <c r="W2738" s="190" t="s">
        <v>6148</v>
      </c>
    </row>
    <row r="2739" spans="1:23" x14ac:dyDescent="0.2">
      <c r="A2739" s="190">
        <v>813496</v>
      </c>
      <c r="B2739" s="190" t="s">
        <v>2428</v>
      </c>
      <c r="C2739" s="190" t="s">
        <v>715</v>
      </c>
      <c r="D2739" s="190" t="s">
        <v>3746</v>
      </c>
      <c r="E2739" s="190" t="s">
        <v>142</v>
      </c>
      <c r="F2739" s="193">
        <v>36668</v>
      </c>
      <c r="G2739" s="190" t="s">
        <v>1232</v>
      </c>
      <c r="H2739" s="190" t="s">
        <v>824</v>
      </c>
      <c r="I2739" s="190" t="s">
        <v>58</v>
      </c>
      <c r="Q2739" s="190">
        <v>2000</v>
      </c>
      <c r="W2739" s="190" t="s">
        <v>6148</v>
      </c>
    </row>
    <row r="2740" spans="1:23" x14ac:dyDescent="0.2">
      <c r="A2740" s="190">
        <v>813636</v>
      </c>
      <c r="B2740" s="190" t="s">
        <v>2528</v>
      </c>
      <c r="C2740" s="190" t="s">
        <v>328</v>
      </c>
      <c r="D2740" s="190" t="s">
        <v>171</v>
      </c>
      <c r="E2740" s="190" t="s">
        <v>142</v>
      </c>
      <c r="F2740" s="193">
        <v>36672</v>
      </c>
      <c r="G2740" s="190" t="s">
        <v>244</v>
      </c>
      <c r="H2740" s="190" t="s">
        <v>824</v>
      </c>
      <c r="I2740" s="190" t="s">
        <v>58</v>
      </c>
      <c r="Q2740" s="190">
        <v>2000</v>
      </c>
      <c r="W2740" s="190" t="s">
        <v>6148</v>
      </c>
    </row>
    <row r="2741" spans="1:23" x14ac:dyDescent="0.2">
      <c r="A2741" s="190">
        <v>813798</v>
      </c>
      <c r="B2741" s="190" t="s">
        <v>2641</v>
      </c>
      <c r="C2741" s="190" t="s">
        <v>66</v>
      </c>
      <c r="D2741" s="190" t="s">
        <v>183</v>
      </c>
      <c r="E2741" s="190" t="s">
        <v>142</v>
      </c>
      <c r="F2741" s="193">
        <v>36709</v>
      </c>
      <c r="G2741" s="190" t="s">
        <v>244</v>
      </c>
      <c r="H2741" s="190" t="s">
        <v>824</v>
      </c>
      <c r="I2741" s="190" t="s">
        <v>58</v>
      </c>
      <c r="Q2741" s="190">
        <v>2000</v>
      </c>
      <c r="W2741" s="190" t="s">
        <v>6148</v>
      </c>
    </row>
    <row r="2742" spans="1:23" x14ac:dyDescent="0.2">
      <c r="A2742" s="190">
        <v>813893</v>
      </c>
      <c r="B2742" s="190" t="s">
        <v>2713</v>
      </c>
      <c r="C2742" s="190" t="s">
        <v>106</v>
      </c>
      <c r="D2742" s="190" t="s">
        <v>763</v>
      </c>
      <c r="E2742" s="190" t="s">
        <v>142</v>
      </c>
      <c r="F2742" s="193">
        <v>36818</v>
      </c>
      <c r="G2742" s="190" t="s">
        <v>244</v>
      </c>
      <c r="H2742" s="190" t="s">
        <v>824</v>
      </c>
      <c r="I2742" s="190" t="s">
        <v>58</v>
      </c>
      <c r="Q2742" s="190">
        <v>2000</v>
      </c>
      <c r="W2742" s="190" t="s">
        <v>6148</v>
      </c>
    </row>
    <row r="2743" spans="1:23" x14ac:dyDescent="0.2">
      <c r="A2743" s="190">
        <v>814060</v>
      </c>
      <c r="B2743" s="190" t="s">
        <v>2842</v>
      </c>
      <c r="C2743" s="190" t="s">
        <v>436</v>
      </c>
      <c r="D2743" s="190" t="s">
        <v>188</v>
      </c>
      <c r="E2743" s="190" t="s">
        <v>142</v>
      </c>
      <c r="F2743" s="193">
        <v>36892</v>
      </c>
      <c r="G2743" s="190" t="s">
        <v>244</v>
      </c>
      <c r="H2743" s="190" t="s">
        <v>824</v>
      </c>
      <c r="I2743" s="190" t="s">
        <v>58</v>
      </c>
      <c r="Q2743" s="190">
        <v>2000</v>
      </c>
      <c r="W2743" s="190" t="s">
        <v>6148</v>
      </c>
    </row>
    <row r="2744" spans="1:23" x14ac:dyDescent="0.2">
      <c r="A2744" s="190">
        <v>813703</v>
      </c>
      <c r="B2744" s="190" t="s">
        <v>2575</v>
      </c>
      <c r="C2744" s="190" t="s">
        <v>130</v>
      </c>
      <c r="D2744" s="190" t="s">
        <v>566</v>
      </c>
      <c r="E2744" s="190" t="s">
        <v>142</v>
      </c>
      <c r="F2744" s="193">
        <v>37425</v>
      </c>
      <c r="G2744" s="190" t="s">
        <v>3723</v>
      </c>
      <c r="H2744" s="190" t="s">
        <v>824</v>
      </c>
      <c r="I2744" s="190" t="s">
        <v>58</v>
      </c>
      <c r="Q2744" s="190">
        <v>2000</v>
      </c>
      <c r="W2744" s="190" t="s">
        <v>6148</v>
      </c>
    </row>
    <row r="2745" spans="1:23" x14ac:dyDescent="0.2">
      <c r="A2745" s="190">
        <v>806983</v>
      </c>
      <c r="B2745" s="190" t="s">
        <v>4388</v>
      </c>
      <c r="C2745" s="190" t="s">
        <v>103</v>
      </c>
      <c r="D2745" s="190" t="s">
        <v>5785</v>
      </c>
      <c r="E2745" s="190" t="s">
        <v>142</v>
      </c>
      <c r="G2745" s="190" t="s">
        <v>244</v>
      </c>
      <c r="H2745" s="190" t="s">
        <v>824</v>
      </c>
      <c r="I2745" s="190" t="s">
        <v>58</v>
      </c>
      <c r="Q2745" s="190">
        <v>2000</v>
      </c>
      <c r="W2745" s="190" t="s">
        <v>6148</v>
      </c>
    </row>
    <row r="2746" spans="1:23" x14ac:dyDescent="0.2">
      <c r="A2746" s="190">
        <v>813608</v>
      </c>
      <c r="B2746" s="190" t="s">
        <v>2507</v>
      </c>
      <c r="C2746" s="190" t="s">
        <v>608</v>
      </c>
      <c r="D2746" s="190" t="s">
        <v>572</v>
      </c>
      <c r="E2746" s="190" t="s">
        <v>142</v>
      </c>
      <c r="H2746" s="190" t="s">
        <v>824</v>
      </c>
      <c r="I2746" s="190" t="s">
        <v>58</v>
      </c>
      <c r="Q2746" s="190">
        <v>2000</v>
      </c>
      <c r="W2746" s="190" t="s">
        <v>6148</v>
      </c>
    </row>
    <row r="2747" spans="1:23" x14ac:dyDescent="0.2">
      <c r="A2747" s="190">
        <v>813817</v>
      </c>
      <c r="B2747" s="190" t="s">
        <v>2655</v>
      </c>
      <c r="C2747" s="190" t="s">
        <v>59</v>
      </c>
      <c r="D2747" s="190" t="s">
        <v>1221</v>
      </c>
      <c r="E2747" s="190" t="s">
        <v>142</v>
      </c>
      <c r="F2747" s="193">
        <v>30013</v>
      </c>
      <c r="G2747" s="190" t="s">
        <v>244</v>
      </c>
      <c r="H2747" s="190" t="s">
        <v>824</v>
      </c>
      <c r="I2747" s="190" t="s">
        <v>58</v>
      </c>
      <c r="N2747" s="190">
        <v>6</v>
      </c>
      <c r="O2747" s="190">
        <v>44647</v>
      </c>
      <c r="P2747" s="190">
        <v>7000</v>
      </c>
    </row>
    <row r="2748" spans="1:23" x14ac:dyDescent="0.2">
      <c r="A2748" s="190">
        <v>813848</v>
      </c>
      <c r="B2748" s="190" t="s">
        <v>2678</v>
      </c>
      <c r="C2748" s="190" t="s">
        <v>63</v>
      </c>
      <c r="D2748" s="190" t="s">
        <v>169</v>
      </c>
      <c r="E2748" s="190" t="s">
        <v>142</v>
      </c>
      <c r="F2748" s="193">
        <v>32368</v>
      </c>
      <c r="G2748" s="190" t="s">
        <v>1075</v>
      </c>
      <c r="H2748" s="190" t="s">
        <v>824</v>
      </c>
      <c r="I2748" s="190" t="s">
        <v>58</v>
      </c>
      <c r="J2748" s="190" t="s">
        <v>3969</v>
      </c>
      <c r="K2748" s="190">
        <v>2006</v>
      </c>
      <c r="L2748" s="190" t="s">
        <v>244</v>
      </c>
      <c r="N2748" s="190">
        <v>49</v>
      </c>
      <c r="O2748" s="190">
        <v>44570</v>
      </c>
      <c r="P2748" s="190">
        <v>7000</v>
      </c>
    </row>
    <row r="2749" spans="1:23" x14ac:dyDescent="0.2">
      <c r="A2749" s="190">
        <v>814132</v>
      </c>
      <c r="B2749" s="190" t="s">
        <v>2888</v>
      </c>
      <c r="C2749" s="190" t="s">
        <v>98</v>
      </c>
      <c r="D2749" s="190" t="s">
        <v>192</v>
      </c>
      <c r="E2749" s="190" t="s">
        <v>143</v>
      </c>
      <c r="F2749" s="193">
        <v>30944</v>
      </c>
      <c r="G2749" s="190" t="s">
        <v>244</v>
      </c>
      <c r="H2749" s="190" t="s">
        <v>824</v>
      </c>
      <c r="I2749" s="190" t="s">
        <v>58</v>
      </c>
      <c r="J2749" s="190" t="s">
        <v>3969</v>
      </c>
      <c r="K2749" s="190">
        <v>2006</v>
      </c>
      <c r="L2749" s="190" t="s">
        <v>244</v>
      </c>
      <c r="N2749" s="190">
        <v>50.3</v>
      </c>
      <c r="O2749" s="190">
        <v>44601</v>
      </c>
      <c r="P2749" s="190">
        <v>18000</v>
      </c>
    </row>
    <row r="2750" spans="1:23" x14ac:dyDescent="0.2">
      <c r="A2750" s="190">
        <v>809705</v>
      </c>
      <c r="B2750" s="190" t="s">
        <v>4773</v>
      </c>
      <c r="C2750" s="190" t="s">
        <v>83</v>
      </c>
      <c r="D2750" s="190" t="s">
        <v>5614</v>
      </c>
      <c r="E2750" s="190" t="s">
        <v>142</v>
      </c>
      <c r="F2750" s="193">
        <v>35998</v>
      </c>
      <c r="G2750" s="190" t="s">
        <v>5615</v>
      </c>
      <c r="H2750" s="190" t="s">
        <v>824</v>
      </c>
      <c r="I2750" s="190" t="s">
        <v>58</v>
      </c>
      <c r="J2750" s="190" t="s">
        <v>3969</v>
      </c>
      <c r="K2750" s="190">
        <v>2016</v>
      </c>
      <c r="L2750" s="190" t="s">
        <v>249</v>
      </c>
      <c r="N2750" s="190">
        <v>82</v>
      </c>
      <c r="O2750" s="190">
        <v>44572</v>
      </c>
      <c r="P2750" s="190">
        <v>10000</v>
      </c>
    </row>
    <row r="2751" spans="1:23" x14ac:dyDescent="0.2">
      <c r="A2751" s="190">
        <v>814408</v>
      </c>
      <c r="B2751" s="190" t="s">
        <v>3100</v>
      </c>
      <c r="C2751" s="190" t="s">
        <v>4087</v>
      </c>
      <c r="D2751" s="190" t="s">
        <v>4088</v>
      </c>
      <c r="E2751" s="190" t="s">
        <v>142</v>
      </c>
      <c r="F2751" s="193">
        <v>31690</v>
      </c>
      <c r="G2751" s="190" t="s">
        <v>244</v>
      </c>
      <c r="H2751" s="190" t="s">
        <v>824</v>
      </c>
      <c r="I2751" s="190" t="s">
        <v>58</v>
      </c>
      <c r="J2751" s="190" t="s">
        <v>3970</v>
      </c>
      <c r="K2751" s="190">
        <v>2004</v>
      </c>
      <c r="L2751" s="190" t="s">
        <v>253</v>
      </c>
      <c r="N2751" s="190">
        <v>98</v>
      </c>
      <c r="O2751" s="190">
        <v>44572</v>
      </c>
      <c r="P2751" s="190">
        <v>3000</v>
      </c>
    </row>
    <row r="2752" spans="1:23" x14ac:dyDescent="0.2">
      <c r="A2752" s="190">
        <v>814363</v>
      </c>
      <c r="B2752" s="190" t="s">
        <v>3057</v>
      </c>
      <c r="C2752" s="190" t="s">
        <v>113</v>
      </c>
      <c r="D2752" s="190" t="s">
        <v>194</v>
      </c>
      <c r="E2752" s="190" t="s">
        <v>142</v>
      </c>
      <c r="F2752" s="193">
        <v>37812</v>
      </c>
      <c r="G2752" s="190" t="s">
        <v>1276</v>
      </c>
      <c r="H2752" s="190" t="s">
        <v>824</v>
      </c>
      <c r="I2752" s="190" t="s">
        <v>58</v>
      </c>
      <c r="J2752" s="190" t="s">
        <v>4062</v>
      </c>
      <c r="K2752" s="190">
        <v>2021</v>
      </c>
      <c r="L2752" s="190" t="s">
        <v>249</v>
      </c>
      <c r="N2752" s="190">
        <v>137</v>
      </c>
      <c r="O2752" s="190">
        <v>44574</v>
      </c>
      <c r="P2752" s="190">
        <v>42000</v>
      </c>
    </row>
    <row r="2753" spans="1:16" x14ac:dyDescent="0.2">
      <c r="A2753" s="190">
        <v>812607</v>
      </c>
      <c r="B2753" s="190" t="s">
        <v>1830</v>
      </c>
      <c r="C2753" s="190" t="s">
        <v>543</v>
      </c>
      <c r="D2753" s="190" t="s">
        <v>159</v>
      </c>
      <c r="E2753" s="190" t="s">
        <v>143</v>
      </c>
      <c r="F2753" s="193">
        <v>34108</v>
      </c>
      <c r="G2753" s="190" t="s">
        <v>3246</v>
      </c>
      <c r="H2753" s="190" t="s">
        <v>824</v>
      </c>
      <c r="I2753" s="190" t="s">
        <v>58</v>
      </c>
      <c r="J2753" s="190" t="s">
        <v>3969</v>
      </c>
      <c r="K2753" s="190">
        <v>2012</v>
      </c>
      <c r="L2753" s="190" t="s">
        <v>244</v>
      </c>
      <c r="N2753" s="190">
        <v>141</v>
      </c>
      <c r="O2753" s="190">
        <v>44574</v>
      </c>
      <c r="P2753" s="190">
        <v>18000</v>
      </c>
    </row>
    <row r="2754" spans="1:16" x14ac:dyDescent="0.2">
      <c r="A2754" s="190">
        <v>813614</v>
      </c>
      <c r="B2754" s="190" t="s">
        <v>2512</v>
      </c>
      <c r="C2754" s="190" t="s">
        <v>83</v>
      </c>
      <c r="D2754" s="190" t="s">
        <v>536</v>
      </c>
      <c r="E2754" s="190" t="s">
        <v>143</v>
      </c>
      <c r="F2754" s="193">
        <v>28864</v>
      </c>
      <c r="G2754" s="190" t="s">
        <v>244</v>
      </c>
      <c r="H2754" s="190" t="s">
        <v>824</v>
      </c>
      <c r="I2754" s="190" t="s">
        <v>58</v>
      </c>
      <c r="J2754" s="190" t="s">
        <v>3969</v>
      </c>
      <c r="K2754" s="190">
        <v>1997</v>
      </c>
      <c r="L2754" s="190" t="s">
        <v>244</v>
      </c>
      <c r="N2754" s="190">
        <v>200</v>
      </c>
      <c r="O2754" s="190">
        <v>44579</v>
      </c>
      <c r="P2754" s="190">
        <v>14000</v>
      </c>
    </row>
    <row r="2755" spans="1:16" x14ac:dyDescent="0.2">
      <c r="A2755" s="190">
        <v>813737</v>
      </c>
      <c r="B2755" s="190" t="s">
        <v>2599</v>
      </c>
      <c r="C2755" s="190" t="s">
        <v>98</v>
      </c>
      <c r="D2755" s="190" t="s">
        <v>183</v>
      </c>
      <c r="E2755" s="190" t="s">
        <v>143</v>
      </c>
      <c r="F2755" s="193">
        <v>32143</v>
      </c>
      <c r="G2755" s="190" t="s">
        <v>244</v>
      </c>
      <c r="H2755" s="190" t="s">
        <v>824</v>
      </c>
      <c r="I2755" s="190" t="s">
        <v>58</v>
      </c>
      <c r="J2755" s="190" t="s">
        <v>259</v>
      </c>
      <c r="K2755" s="190">
        <v>2005</v>
      </c>
      <c r="L2755" s="190" t="s">
        <v>244</v>
      </c>
      <c r="N2755" s="190">
        <v>208</v>
      </c>
      <c r="O2755" s="190">
        <v>44579</v>
      </c>
      <c r="P2755" s="190">
        <v>36000</v>
      </c>
    </row>
    <row r="2756" spans="1:16" x14ac:dyDescent="0.2">
      <c r="A2756" s="190">
        <v>811244</v>
      </c>
      <c r="B2756" s="190" t="s">
        <v>5248</v>
      </c>
      <c r="C2756" s="190" t="s">
        <v>5670</v>
      </c>
      <c r="D2756" s="190" t="s">
        <v>427</v>
      </c>
      <c r="E2756" s="190" t="s">
        <v>143</v>
      </c>
      <c r="F2756" s="193">
        <v>28544</v>
      </c>
      <c r="G2756" s="190" t="s">
        <v>244</v>
      </c>
      <c r="H2756" s="190" t="s">
        <v>824</v>
      </c>
      <c r="I2756" s="190" t="s">
        <v>58</v>
      </c>
      <c r="J2756" s="190" t="s">
        <v>3971</v>
      </c>
      <c r="K2756" s="190">
        <v>1998</v>
      </c>
      <c r="L2756" s="190" t="s">
        <v>244</v>
      </c>
      <c r="N2756" s="190">
        <v>284</v>
      </c>
      <c r="O2756" s="190">
        <v>44592</v>
      </c>
      <c r="P2756" s="190">
        <v>14000</v>
      </c>
    </row>
    <row r="2757" spans="1:16" x14ac:dyDescent="0.2">
      <c r="A2757" s="190">
        <v>811550</v>
      </c>
      <c r="B2757" s="190" t="s">
        <v>5431</v>
      </c>
      <c r="C2757" s="190" t="s">
        <v>83</v>
      </c>
      <c r="D2757" s="190" t="s">
        <v>588</v>
      </c>
      <c r="E2757" s="190" t="s">
        <v>142</v>
      </c>
      <c r="F2757" s="193">
        <v>35443</v>
      </c>
      <c r="G2757" s="190" t="s">
        <v>244</v>
      </c>
      <c r="H2757" s="190" t="s">
        <v>824</v>
      </c>
      <c r="I2757" s="190" t="s">
        <v>58</v>
      </c>
      <c r="J2757" s="190" t="s">
        <v>3972</v>
      </c>
      <c r="K2757" s="190">
        <v>2015</v>
      </c>
      <c r="L2757" s="190" t="s">
        <v>244</v>
      </c>
      <c r="N2757" s="190">
        <v>294</v>
      </c>
      <c r="O2757" s="190">
        <v>44592</v>
      </c>
      <c r="P2757" s="190">
        <v>14000</v>
      </c>
    </row>
    <row r="2758" spans="1:16" x14ac:dyDescent="0.2">
      <c r="A2758" s="190">
        <v>812782</v>
      </c>
      <c r="B2758" s="190" t="s">
        <v>1960</v>
      </c>
      <c r="C2758" s="190" t="s">
        <v>683</v>
      </c>
      <c r="D2758" s="190" t="s">
        <v>609</v>
      </c>
      <c r="E2758" s="190" t="s">
        <v>143</v>
      </c>
      <c r="F2758" s="193">
        <v>33474</v>
      </c>
      <c r="G2758" s="190" t="s">
        <v>3503</v>
      </c>
      <c r="H2758" s="190" t="s">
        <v>824</v>
      </c>
      <c r="I2758" s="190" t="s">
        <v>58</v>
      </c>
      <c r="J2758" s="190" t="s">
        <v>3971</v>
      </c>
      <c r="K2758" s="190">
        <v>2011</v>
      </c>
      <c r="L2758" s="190" t="s">
        <v>246</v>
      </c>
      <c r="N2758" s="190">
        <v>311</v>
      </c>
      <c r="O2758" s="190">
        <v>44593</v>
      </c>
      <c r="P2758" s="190">
        <v>20000</v>
      </c>
    </row>
    <row r="2759" spans="1:16" x14ac:dyDescent="0.2">
      <c r="A2759" s="190">
        <v>812377</v>
      </c>
      <c r="B2759" s="190" t="s">
        <v>1687</v>
      </c>
      <c r="C2759" s="190" t="s">
        <v>118</v>
      </c>
      <c r="D2759" s="190" t="s">
        <v>3357</v>
      </c>
      <c r="E2759" s="190" t="s">
        <v>142</v>
      </c>
      <c r="F2759" s="193">
        <v>33685</v>
      </c>
      <c r="G2759" s="190" t="s">
        <v>3195</v>
      </c>
      <c r="H2759" s="190" t="s">
        <v>824</v>
      </c>
      <c r="I2759" s="190" t="s">
        <v>58</v>
      </c>
      <c r="J2759" s="190" t="s">
        <v>3972</v>
      </c>
      <c r="K2759" s="190">
        <v>2011</v>
      </c>
      <c r="L2759" s="190" t="s">
        <v>248</v>
      </c>
      <c r="N2759" s="190">
        <v>323</v>
      </c>
      <c r="O2759" s="190">
        <v>44593</v>
      </c>
      <c r="P2759" s="190">
        <v>38500</v>
      </c>
    </row>
    <row r="2760" spans="1:16" x14ac:dyDescent="0.2">
      <c r="A2760" s="190">
        <v>811104</v>
      </c>
      <c r="B2760" s="190" t="s">
        <v>5161</v>
      </c>
      <c r="C2760" s="190" t="s">
        <v>62</v>
      </c>
      <c r="D2760" s="190" t="s">
        <v>416</v>
      </c>
      <c r="E2760" s="190" t="s">
        <v>143</v>
      </c>
      <c r="F2760" s="193">
        <v>33711</v>
      </c>
      <c r="G2760" s="190" t="s">
        <v>829</v>
      </c>
      <c r="H2760" s="190" t="s">
        <v>824</v>
      </c>
      <c r="I2760" s="190" t="s">
        <v>58</v>
      </c>
      <c r="J2760" s="190" t="s">
        <v>3971</v>
      </c>
      <c r="K2760" s="190">
        <v>2012</v>
      </c>
      <c r="L2760" s="190" t="s">
        <v>244</v>
      </c>
      <c r="N2760" s="190">
        <v>377</v>
      </c>
      <c r="O2760" s="190">
        <v>44595</v>
      </c>
      <c r="P2760" s="190">
        <v>18000</v>
      </c>
    </row>
    <row r="2761" spans="1:16" x14ac:dyDescent="0.2">
      <c r="A2761" s="190">
        <v>812102</v>
      </c>
      <c r="B2761" s="190" t="s">
        <v>1501</v>
      </c>
      <c r="C2761" s="190" t="s">
        <v>61</v>
      </c>
      <c r="D2761" s="190" t="s">
        <v>194</v>
      </c>
      <c r="E2761" s="190" t="s">
        <v>143</v>
      </c>
      <c r="F2761" s="193">
        <v>28856</v>
      </c>
      <c r="G2761" s="190" t="s">
        <v>3987</v>
      </c>
      <c r="H2761" s="190" t="s">
        <v>824</v>
      </c>
      <c r="I2761" s="190" t="s">
        <v>58</v>
      </c>
      <c r="J2761" s="190" t="s">
        <v>3971</v>
      </c>
      <c r="K2761" s="190">
        <v>1997</v>
      </c>
      <c r="L2761" s="190" t="s">
        <v>250</v>
      </c>
      <c r="N2761" s="190">
        <v>383</v>
      </c>
      <c r="O2761" s="190">
        <v>44595</v>
      </c>
      <c r="P2761" s="190">
        <v>1500</v>
      </c>
    </row>
    <row r="2762" spans="1:16" x14ac:dyDescent="0.2">
      <c r="A2762" s="190">
        <v>812051</v>
      </c>
      <c r="B2762" s="190" t="s">
        <v>1466</v>
      </c>
      <c r="C2762" s="190" t="s">
        <v>97</v>
      </c>
      <c r="D2762" s="190" t="s">
        <v>497</v>
      </c>
      <c r="E2762" s="190" t="s">
        <v>143</v>
      </c>
      <c r="F2762" s="193">
        <v>34625</v>
      </c>
      <c r="G2762" s="190" t="s">
        <v>3230</v>
      </c>
      <c r="H2762" s="190" t="s">
        <v>824</v>
      </c>
      <c r="I2762" s="190" t="s">
        <v>58</v>
      </c>
      <c r="J2762" s="190" t="s">
        <v>259</v>
      </c>
      <c r="K2762" s="190">
        <v>2012</v>
      </c>
      <c r="L2762" s="190" t="s">
        <v>244</v>
      </c>
      <c r="N2762" s="190">
        <v>389</v>
      </c>
      <c r="O2762" s="190">
        <v>44595</v>
      </c>
      <c r="P2762" s="190">
        <v>11200</v>
      </c>
    </row>
    <row r="2763" spans="1:16" x14ac:dyDescent="0.2">
      <c r="A2763" s="190">
        <v>814269</v>
      </c>
      <c r="B2763" s="190" t="s">
        <v>2971</v>
      </c>
      <c r="C2763" s="190" t="s">
        <v>384</v>
      </c>
      <c r="D2763" s="190" t="s">
        <v>205</v>
      </c>
      <c r="E2763" s="190" t="s">
        <v>142</v>
      </c>
      <c r="F2763" s="193">
        <v>31874</v>
      </c>
      <c r="G2763" s="190" t="s">
        <v>4018</v>
      </c>
      <c r="H2763" s="190" t="s">
        <v>824</v>
      </c>
      <c r="I2763" s="190" t="s">
        <v>58</v>
      </c>
      <c r="J2763" s="190" t="s">
        <v>4013</v>
      </c>
      <c r="K2763" s="190">
        <v>2005</v>
      </c>
      <c r="L2763" s="190" t="s">
        <v>246</v>
      </c>
      <c r="N2763" s="190">
        <v>391</v>
      </c>
      <c r="O2763" s="190">
        <v>44595</v>
      </c>
      <c r="P2763" s="190">
        <v>7000</v>
      </c>
    </row>
    <row r="2764" spans="1:16" x14ac:dyDescent="0.2">
      <c r="A2764" s="190">
        <v>811123</v>
      </c>
      <c r="B2764" s="190" t="s">
        <v>5174</v>
      </c>
      <c r="C2764" s="190" t="s">
        <v>5704</v>
      </c>
      <c r="D2764" s="190" t="s">
        <v>162</v>
      </c>
      <c r="E2764" s="190" t="s">
        <v>143</v>
      </c>
      <c r="F2764" s="193">
        <v>34189</v>
      </c>
      <c r="G2764" s="190" t="s">
        <v>246</v>
      </c>
      <c r="H2764" s="190" t="s">
        <v>824</v>
      </c>
      <c r="I2764" s="190" t="s">
        <v>58</v>
      </c>
      <c r="J2764" s="190" t="s">
        <v>3971</v>
      </c>
      <c r="K2764" s="190">
        <v>2011</v>
      </c>
      <c r="L2764" s="190" t="s">
        <v>246</v>
      </c>
      <c r="N2764" s="190">
        <v>394</v>
      </c>
      <c r="O2764" s="190">
        <v>44598</v>
      </c>
      <c r="P2764" s="190">
        <v>14000</v>
      </c>
    </row>
    <row r="2765" spans="1:16" x14ac:dyDescent="0.2">
      <c r="A2765" s="190">
        <v>801429</v>
      </c>
      <c r="B2765" s="190" t="s">
        <v>4159</v>
      </c>
      <c r="C2765" s="190" t="s">
        <v>471</v>
      </c>
      <c r="D2765" s="190" t="s">
        <v>190</v>
      </c>
      <c r="E2765" s="190" t="s">
        <v>142</v>
      </c>
      <c r="F2765" s="193">
        <v>34335</v>
      </c>
      <c r="G2765" s="190" t="s">
        <v>244</v>
      </c>
      <c r="H2765" s="190" t="s">
        <v>824</v>
      </c>
      <c r="I2765" s="190" t="s">
        <v>58</v>
      </c>
      <c r="J2765" s="190" t="s">
        <v>3971</v>
      </c>
      <c r="K2765" s="190">
        <v>2012</v>
      </c>
      <c r="L2765" s="190" t="s">
        <v>244</v>
      </c>
      <c r="N2765" s="190">
        <v>411</v>
      </c>
      <c r="O2765" s="190">
        <v>44598</v>
      </c>
      <c r="P2765" s="190">
        <v>60000</v>
      </c>
    </row>
    <row r="2766" spans="1:16" x14ac:dyDescent="0.2">
      <c r="A2766" s="190">
        <v>813539</v>
      </c>
      <c r="B2766" s="190" t="s">
        <v>2458</v>
      </c>
      <c r="C2766" s="190" t="s">
        <v>3582</v>
      </c>
      <c r="D2766" s="190" t="s">
        <v>630</v>
      </c>
      <c r="E2766" s="190" t="s">
        <v>143</v>
      </c>
      <c r="F2766" s="193">
        <v>29496</v>
      </c>
      <c r="G2766" s="190" t="s">
        <v>826</v>
      </c>
      <c r="H2766" s="190" t="s">
        <v>824</v>
      </c>
      <c r="I2766" s="190" t="s">
        <v>58</v>
      </c>
      <c r="J2766" s="190" t="s">
        <v>3969</v>
      </c>
      <c r="K2766" s="190">
        <v>2002</v>
      </c>
      <c r="L2766" s="190" t="s">
        <v>249</v>
      </c>
      <c r="N2766" s="190">
        <v>427</v>
      </c>
      <c r="O2766" s="190">
        <v>44599</v>
      </c>
      <c r="P2766" s="190">
        <v>14000</v>
      </c>
    </row>
    <row r="2767" spans="1:16" x14ac:dyDescent="0.2">
      <c r="A2767" s="190">
        <v>814110</v>
      </c>
      <c r="B2767" s="190" t="s">
        <v>2870</v>
      </c>
      <c r="C2767" s="190" t="s">
        <v>340</v>
      </c>
      <c r="D2767" s="190" t="s">
        <v>207</v>
      </c>
      <c r="E2767" s="190" t="s">
        <v>142</v>
      </c>
      <c r="F2767" s="193">
        <v>31341</v>
      </c>
      <c r="G2767" s="190" t="s">
        <v>525</v>
      </c>
      <c r="H2767" s="190" t="s">
        <v>824</v>
      </c>
      <c r="I2767" s="190" t="s">
        <v>58</v>
      </c>
      <c r="J2767" s="190" t="s">
        <v>3969</v>
      </c>
      <c r="K2767" s="190">
        <v>2003</v>
      </c>
      <c r="L2767" s="190" t="s">
        <v>246</v>
      </c>
      <c r="N2767" s="190">
        <v>437</v>
      </c>
      <c r="O2767" s="190">
        <v>44599</v>
      </c>
      <c r="P2767" s="190">
        <v>18000</v>
      </c>
    </row>
    <row r="2768" spans="1:16" x14ac:dyDescent="0.2">
      <c r="A2768" s="190">
        <v>813908</v>
      </c>
      <c r="B2768" s="190" t="s">
        <v>2726</v>
      </c>
      <c r="C2768" s="190" t="s">
        <v>63</v>
      </c>
      <c r="D2768" s="190" t="s">
        <v>171</v>
      </c>
      <c r="E2768" s="190" t="s">
        <v>142</v>
      </c>
      <c r="F2768" s="193">
        <v>34843</v>
      </c>
      <c r="G2768" s="190" t="s">
        <v>244</v>
      </c>
      <c r="H2768" s="190" t="s">
        <v>824</v>
      </c>
      <c r="I2768" s="190" t="s">
        <v>58</v>
      </c>
      <c r="J2768" s="190" t="s">
        <v>3971</v>
      </c>
      <c r="K2768" s="190">
        <v>2013</v>
      </c>
      <c r="L2768" s="190" t="s">
        <v>244</v>
      </c>
      <c r="N2768" s="190">
        <v>467</v>
      </c>
      <c r="O2768" s="190">
        <v>44600</v>
      </c>
      <c r="P2768" s="190">
        <v>1000</v>
      </c>
    </row>
    <row r="2769" spans="1:16" x14ac:dyDescent="0.2">
      <c r="A2769" s="190">
        <v>812988</v>
      </c>
      <c r="B2769" s="190" t="s">
        <v>2114</v>
      </c>
      <c r="C2769" s="190" t="s">
        <v>158</v>
      </c>
      <c r="D2769" s="190" t="s">
        <v>3383</v>
      </c>
      <c r="E2769" s="190" t="s">
        <v>142</v>
      </c>
      <c r="F2769" s="193">
        <v>28872</v>
      </c>
      <c r="G2769" s="190" t="s">
        <v>3581</v>
      </c>
      <c r="H2769" s="190" t="s">
        <v>824</v>
      </c>
      <c r="I2769" s="190" t="s">
        <v>58</v>
      </c>
      <c r="J2769" s="190" t="s">
        <v>3971</v>
      </c>
      <c r="K2769" s="190">
        <v>1997</v>
      </c>
      <c r="L2769" s="190" t="s">
        <v>244</v>
      </c>
      <c r="N2769" s="190">
        <v>478</v>
      </c>
      <c r="O2769" s="190">
        <v>44600</v>
      </c>
      <c r="P2769" s="190">
        <v>18000</v>
      </c>
    </row>
    <row r="2770" spans="1:16" x14ac:dyDescent="0.2">
      <c r="A2770" s="190">
        <v>812269</v>
      </c>
      <c r="B2770" s="190" t="s">
        <v>1614</v>
      </c>
      <c r="C2770" s="190" t="s">
        <v>3312</v>
      </c>
      <c r="D2770" s="190" t="s">
        <v>137</v>
      </c>
      <c r="E2770" s="190" t="s">
        <v>142</v>
      </c>
      <c r="F2770" s="193">
        <v>31187</v>
      </c>
      <c r="G2770" s="190" t="s">
        <v>3313</v>
      </c>
      <c r="H2770" s="190" t="s">
        <v>824</v>
      </c>
      <c r="I2770" s="190" t="s">
        <v>58</v>
      </c>
      <c r="J2770" s="190" t="s">
        <v>3971</v>
      </c>
      <c r="K2770" s="190">
        <v>2015</v>
      </c>
      <c r="L2770" s="190" t="s">
        <v>244</v>
      </c>
      <c r="N2770" s="190">
        <v>484</v>
      </c>
      <c r="O2770" s="190">
        <v>44600</v>
      </c>
      <c r="P2770" s="190">
        <v>10500</v>
      </c>
    </row>
    <row r="2771" spans="1:16" x14ac:dyDescent="0.2">
      <c r="A2771" s="190">
        <v>808332</v>
      </c>
      <c r="B2771" s="190" t="s">
        <v>4540</v>
      </c>
      <c r="C2771" s="190" t="s">
        <v>5618</v>
      </c>
      <c r="D2771" s="190" t="s">
        <v>5619</v>
      </c>
      <c r="E2771" s="190" t="s">
        <v>142</v>
      </c>
      <c r="F2771" s="193">
        <v>31048</v>
      </c>
      <c r="G2771" s="190" t="s">
        <v>3839</v>
      </c>
      <c r="H2771" s="190" t="s">
        <v>824</v>
      </c>
      <c r="I2771" s="190" t="s">
        <v>58</v>
      </c>
      <c r="K2771" s="190">
        <v>2005</v>
      </c>
      <c r="L2771" s="190" t="s">
        <v>256</v>
      </c>
      <c r="N2771" s="190">
        <v>492</v>
      </c>
      <c r="O2771" s="190">
        <v>44600</v>
      </c>
      <c r="P2771" s="190">
        <v>33000</v>
      </c>
    </row>
    <row r="2772" spans="1:16" x14ac:dyDescent="0.2">
      <c r="A2772" s="190">
        <v>803752</v>
      </c>
      <c r="B2772" s="190" t="s">
        <v>4215</v>
      </c>
      <c r="C2772" s="190" t="s">
        <v>3548</v>
      </c>
      <c r="D2772" s="190" t="s">
        <v>3584</v>
      </c>
      <c r="E2772" s="190" t="s">
        <v>142</v>
      </c>
      <c r="F2772" s="193">
        <v>29097</v>
      </c>
      <c r="G2772" s="190" t="s">
        <v>251</v>
      </c>
      <c r="H2772" s="190" t="s">
        <v>824</v>
      </c>
      <c r="I2772" s="190" t="s">
        <v>58</v>
      </c>
      <c r="J2772" s="190" t="s">
        <v>3971</v>
      </c>
      <c r="K2772" s="190">
        <v>2012</v>
      </c>
      <c r="L2772" s="190" t="s">
        <v>244</v>
      </c>
      <c r="N2772" s="190">
        <v>518</v>
      </c>
      <c r="O2772" s="190">
        <v>44601</v>
      </c>
      <c r="P2772" s="190">
        <v>1000</v>
      </c>
    </row>
    <row r="2773" spans="1:16" x14ac:dyDescent="0.2">
      <c r="A2773" s="190">
        <v>812833</v>
      </c>
      <c r="B2773" s="190" t="s">
        <v>1995</v>
      </c>
      <c r="C2773" s="190" t="s">
        <v>587</v>
      </c>
      <c r="D2773" s="190" t="s">
        <v>1158</v>
      </c>
      <c r="E2773" s="190" t="s">
        <v>143</v>
      </c>
      <c r="F2773" s="193">
        <v>35798</v>
      </c>
      <c r="G2773" s="190" t="s">
        <v>244</v>
      </c>
      <c r="H2773" s="190" t="s">
        <v>824</v>
      </c>
      <c r="I2773" s="190" t="s">
        <v>58</v>
      </c>
      <c r="J2773" s="190" t="s">
        <v>3969</v>
      </c>
      <c r="K2773" s="190">
        <v>2016</v>
      </c>
      <c r="L2773" s="190" t="s">
        <v>244</v>
      </c>
      <c r="N2773" s="190">
        <v>527</v>
      </c>
      <c r="O2773" s="190">
        <v>44602</v>
      </c>
      <c r="P2773" s="190">
        <v>20000</v>
      </c>
    </row>
    <row r="2774" spans="1:16" x14ac:dyDescent="0.2">
      <c r="A2774" s="190">
        <v>813800</v>
      </c>
      <c r="B2774" s="190" t="s">
        <v>2643</v>
      </c>
      <c r="C2774" s="190" t="s">
        <v>675</v>
      </c>
      <c r="D2774" s="190" t="s">
        <v>3850</v>
      </c>
      <c r="E2774" s="190" t="s">
        <v>143</v>
      </c>
      <c r="F2774" s="193">
        <v>36408</v>
      </c>
      <c r="G2774" s="190" t="s">
        <v>1244</v>
      </c>
      <c r="H2774" s="190" t="s">
        <v>824</v>
      </c>
      <c r="I2774" s="190" t="s">
        <v>58</v>
      </c>
      <c r="J2774" s="190" t="s">
        <v>259</v>
      </c>
      <c r="K2774" s="190">
        <v>2017</v>
      </c>
      <c r="L2774" s="190" t="s">
        <v>249</v>
      </c>
      <c r="N2774" s="190">
        <v>529</v>
      </c>
      <c r="O2774" s="190">
        <v>44602</v>
      </c>
      <c r="P2774" s="190">
        <v>18000</v>
      </c>
    </row>
    <row r="2775" spans="1:16" x14ac:dyDescent="0.2">
      <c r="A2775" s="190">
        <v>810349</v>
      </c>
      <c r="B2775" s="190" t="s">
        <v>4918</v>
      </c>
      <c r="C2775" s="190" t="s">
        <v>327</v>
      </c>
      <c r="D2775" s="190" t="s">
        <v>213</v>
      </c>
      <c r="E2775" s="190" t="s">
        <v>143</v>
      </c>
      <c r="H2775" s="190" t="s">
        <v>824</v>
      </c>
      <c r="I2775" s="190" t="s">
        <v>58</v>
      </c>
      <c r="N2775" s="190">
        <v>531</v>
      </c>
      <c r="O2775" s="190">
        <v>44602</v>
      </c>
      <c r="P2775" s="190">
        <v>14000</v>
      </c>
    </row>
    <row r="2776" spans="1:16" x14ac:dyDescent="0.2">
      <c r="A2776" s="190">
        <v>814392</v>
      </c>
      <c r="B2776" s="190" t="s">
        <v>3085</v>
      </c>
      <c r="C2776" s="190" t="s">
        <v>84</v>
      </c>
      <c r="D2776" s="190" t="s">
        <v>163</v>
      </c>
      <c r="E2776" s="190" t="s">
        <v>143</v>
      </c>
      <c r="F2776" s="193">
        <v>28916</v>
      </c>
      <c r="G2776" s="190" t="s">
        <v>930</v>
      </c>
      <c r="H2776" s="190" t="s">
        <v>824</v>
      </c>
      <c r="I2776" s="190" t="s">
        <v>58</v>
      </c>
      <c r="J2776" s="190" t="s">
        <v>3976</v>
      </c>
      <c r="K2776" s="190">
        <v>1996</v>
      </c>
      <c r="L2776" s="190" t="s">
        <v>249</v>
      </c>
      <c r="N2776" s="190">
        <v>540</v>
      </c>
      <c r="O2776" s="190">
        <v>44602</v>
      </c>
      <c r="P2776" s="190">
        <v>35000</v>
      </c>
    </row>
    <row r="2777" spans="1:16" x14ac:dyDescent="0.2">
      <c r="A2777" s="190">
        <v>804864</v>
      </c>
      <c r="B2777" s="190" t="s">
        <v>4246</v>
      </c>
      <c r="C2777" s="190" t="s">
        <v>5663</v>
      </c>
      <c r="D2777" s="190" t="s">
        <v>998</v>
      </c>
      <c r="E2777" s="190" t="s">
        <v>143</v>
      </c>
      <c r="F2777" s="193">
        <v>33351</v>
      </c>
      <c r="G2777" s="190" t="s">
        <v>244</v>
      </c>
      <c r="H2777" s="190" t="s">
        <v>824</v>
      </c>
      <c r="I2777" s="190" t="s">
        <v>58</v>
      </c>
      <c r="J2777" s="190" t="s">
        <v>3972</v>
      </c>
      <c r="K2777" s="190">
        <v>2013</v>
      </c>
      <c r="L2777" s="190" t="s">
        <v>244</v>
      </c>
      <c r="N2777" s="190">
        <v>551</v>
      </c>
      <c r="O2777" s="190">
        <v>44605</v>
      </c>
      <c r="P2777" s="190">
        <v>18000</v>
      </c>
    </row>
    <row r="2778" spans="1:16" x14ac:dyDescent="0.2">
      <c r="A2778" s="190">
        <v>813548</v>
      </c>
      <c r="B2778" s="190" t="s">
        <v>2462</v>
      </c>
      <c r="C2778" s="190" t="s">
        <v>69</v>
      </c>
      <c r="D2778" s="190" t="s">
        <v>598</v>
      </c>
      <c r="E2778" s="190" t="s">
        <v>143</v>
      </c>
      <c r="F2778" s="193">
        <v>33491</v>
      </c>
      <c r="G2778" s="190" t="s">
        <v>827</v>
      </c>
      <c r="H2778" s="190" t="s">
        <v>824</v>
      </c>
      <c r="I2778" s="190" t="s">
        <v>58</v>
      </c>
      <c r="J2778" s="190" t="s">
        <v>3969</v>
      </c>
      <c r="K2778" s="190">
        <v>2009</v>
      </c>
      <c r="L2778" s="190" t="s">
        <v>249</v>
      </c>
      <c r="N2778" s="190">
        <v>562</v>
      </c>
      <c r="O2778" s="190">
        <v>44606</v>
      </c>
      <c r="P2778" s="190">
        <v>16000</v>
      </c>
    </row>
    <row r="2779" spans="1:16" x14ac:dyDescent="0.2">
      <c r="A2779" s="190">
        <v>813258</v>
      </c>
      <c r="B2779" s="190" t="s">
        <v>2290</v>
      </c>
      <c r="C2779" s="190" t="s">
        <v>333</v>
      </c>
      <c r="D2779" s="190" t="s">
        <v>207</v>
      </c>
      <c r="E2779" s="190" t="s">
        <v>143</v>
      </c>
      <c r="F2779" s="193">
        <v>35065</v>
      </c>
      <c r="G2779" s="190" t="s">
        <v>244</v>
      </c>
      <c r="H2779" s="190" t="s">
        <v>824</v>
      </c>
      <c r="I2779" s="190" t="s">
        <v>58</v>
      </c>
      <c r="J2779" s="190" t="s">
        <v>848</v>
      </c>
      <c r="K2779" s="190">
        <v>2014</v>
      </c>
      <c r="L2779" s="190" t="s">
        <v>253</v>
      </c>
      <c r="N2779" s="190">
        <v>566</v>
      </c>
      <c r="O2779" s="190">
        <v>44606</v>
      </c>
      <c r="P2779" s="190">
        <v>14000</v>
      </c>
    </row>
    <row r="2780" spans="1:16" x14ac:dyDescent="0.2">
      <c r="A2780" s="190">
        <v>814198</v>
      </c>
      <c r="B2780" s="190" t="s">
        <v>2929</v>
      </c>
      <c r="C2780" s="190" t="s">
        <v>86</v>
      </c>
      <c r="D2780" s="190" t="s">
        <v>1127</v>
      </c>
      <c r="E2780" s="190" t="s">
        <v>142</v>
      </c>
      <c r="G2780" s="190" t="s">
        <v>244</v>
      </c>
      <c r="H2780" s="190" t="s">
        <v>824</v>
      </c>
      <c r="I2780" s="190" t="s">
        <v>58</v>
      </c>
      <c r="J2780" s="190" t="s">
        <v>3971</v>
      </c>
      <c r="K2780" s="190">
        <v>2007</v>
      </c>
      <c r="L2780" s="190" t="s">
        <v>250</v>
      </c>
      <c r="N2780" s="190">
        <v>594</v>
      </c>
      <c r="O2780" s="190">
        <v>44607</v>
      </c>
      <c r="P2780" s="190">
        <v>2500</v>
      </c>
    </row>
    <row r="2781" spans="1:16" x14ac:dyDescent="0.2">
      <c r="A2781" s="190">
        <v>814443</v>
      </c>
      <c r="B2781" s="190" t="s">
        <v>3132</v>
      </c>
      <c r="C2781" s="190" t="s">
        <v>274</v>
      </c>
      <c r="D2781" s="190" t="s">
        <v>476</v>
      </c>
      <c r="E2781" s="190" t="s">
        <v>142</v>
      </c>
      <c r="F2781" s="193">
        <v>32878</v>
      </c>
      <c r="G2781" s="190" t="s">
        <v>244</v>
      </c>
      <c r="H2781" s="190" t="s">
        <v>824</v>
      </c>
      <c r="I2781" s="190" t="s">
        <v>58</v>
      </c>
      <c r="J2781" s="190" t="s">
        <v>3970</v>
      </c>
      <c r="K2781" s="190">
        <v>2008</v>
      </c>
      <c r="L2781" s="190" t="s">
        <v>244</v>
      </c>
      <c r="N2781" s="190">
        <v>598</v>
      </c>
      <c r="O2781" s="190">
        <v>44607</v>
      </c>
      <c r="P2781" s="190">
        <v>22400</v>
      </c>
    </row>
    <row r="2782" spans="1:16" x14ac:dyDescent="0.2">
      <c r="A2782" s="190">
        <v>807709</v>
      </c>
      <c r="B2782" s="190" t="s">
        <v>4468</v>
      </c>
      <c r="C2782" s="190" t="s">
        <v>5659</v>
      </c>
      <c r="D2782" s="190" t="s">
        <v>3892</v>
      </c>
      <c r="E2782" s="190" t="s">
        <v>142</v>
      </c>
      <c r="F2782" s="193">
        <v>36176</v>
      </c>
      <c r="G2782" s="190" t="s">
        <v>827</v>
      </c>
      <c r="H2782" s="190" t="s">
        <v>824</v>
      </c>
      <c r="I2782" s="190" t="s">
        <v>58</v>
      </c>
      <c r="J2782" s="190" t="s">
        <v>3971</v>
      </c>
      <c r="K2782" s="190">
        <v>2017</v>
      </c>
      <c r="L2782" s="190" t="s">
        <v>244</v>
      </c>
      <c r="N2782" s="190">
        <v>608</v>
      </c>
      <c r="O2782" s="190">
        <v>44607</v>
      </c>
      <c r="P2782" s="190">
        <v>22000</v>
      </c>
    </row>
    <row r="2783" spans="1:16" x14ac:dyDescent="0.2">
      <c r="A2783" s="190">
        <v>814047</v>
      </c>
      <c r="B2783" s="190" t="s">
        <v>2830</v>
      </c>
      <c r="C2783" s="190" t="s">
        <v>62</v>
      </c>
      <c r="D2783" s="190" t="s">
        <v>325</v>
      </c>
      <c r="E2783" s="190" t="s">
        <v>142</v>
      </c>
      <c r="F2783" s="193">
        <v>32513</v>
      </c>
      <c r="G2783" s="190" t="s">
        <v>246</v>
      </c>
      <c r="H2783" s="190" t="s">
        <v>824</v>
      </c>
      <c r="I2783" s="190" t="s">
        <v>58</v>
      </c>
      <c r="J2783" s="190" t="s">
        <v>3972</v>
      </c>
      <c r="K2783" s="190">
        <v>2007</v>
      </c>
      <c r="L2783" s="190" t="s">
        <v>246</v>
      </c>
      <c r="N2783" s="190">
        <v>609</v>
      </c>
      <c r="O2783" s="190">
        <v>44607</v>
      </c>
      <c r="P2783" s="190">
        <v>7000</v>
      </c>
    </row>
    <row r="2784" spans="1:16" x14ac:dyDescent="0.2">
      <c r="A2784" s="190">
        <v>813101</v>
      </c>
      <c r="B2784" s="190" t="s">
        <v>2186</v>
      </c>
      <c r="C2784" s="190" t="s">
        <v>310</v>
      </c>
      <c r="D2784" s="190" t="s">
        <v>170</v>
      </c>
      <c r="E2784" s="190" t="s">
        <v>143</v>
      </c>
      <c r="F2784" s="193">
        <v>34429</v>
      </c>
      <c r="G2784" s="190" t="s">
        <v>244</v>
      </c>
      <c r="H2784" s="190" t="s">
        <v>825</v>
      </c>
      <c r="I2784" s="190" t="s">
        <v>58</v>
      </c>
      <c r="J2784" s="190" t="s">
        <v>3971</v>
      </c>
      <c r="K2784" s="190">
        <v>2012</v>
      </c>
      <c r="L2784" s="190" t="s">
        <v>244</v>
      </c>
      <c r="N2784" s="190">
        <v>610</v>
      </c>
      <c r="O2784" s="190">
        <v>44607</v>
      </c>
      <c r="P2784" s="190">
        <v>20000</v>
      </c>
    </row>
    <row r="2785" spans="1:16" x14ac:dyDescent="0.2">
      <c r="A2785" s="190">
        <v>813898</v>
      </c>
      <c r="B2785" s="190" t="s">
        <v>2718</v>
      </c>
      <c r="C2785" s="190" t="s">
        <v>479</v>
      </c>
      <c r="D2785" s="190" t="s">
        <v>221</v>
      </c>
      <c r="E2785" s="190" t="s">
        <v>142</v>
      </c>
      <c r="F2785" s="193">
        <v>35762</v>
      </c>
      <c r="G2785" s="190" t="s">
        <v>244</v>
      </c>
      <c r="H2785" s="190" t="s">
        <v>824</v>
      </c>
      <c r="I2785" s="190" t="s">
        <v>58</v>
      </c>
      <c r="J2785" s="190" t="s">
        <v>3971</v>
      </c>
      <c r="K2785" s="190">
        <v>2018</v>
      </c>
      <c r="L2785" s="190" t="s">
        <v>244</v>
      </c>
      <c r="N2785" s="190">
        <v>611</v>
      </c>
      <c r="O2785" s="190">
        <v>44607</v>
      </c>
      <c r="P2785" s="190">
        <v>21000</v>
      </c>
    </row>
    <row r="2786" spans="1:16" x14ac:dyDescent="0.2">
      <c r="A2786" s="190">
        <v>813174</v>
      </c>
      <c r="B2786" s="190" t="s">
        <v>2235</v>
      </c>
      <c r="C2786" s="190" t="s">
        <v>3637</v>
      </c>
      <c r="D2786" s="190" t="s">
        <v>331</v>
      </c>
      <c r="E2786" s="190" t="s">
        <v>143</v>
      </c>
      <c r="F2786" s="193">
        <v>30494</v>
      </c>
      <c r="G2786" s="190" t="s">
        <v>244</v>
      </c>
      <c r="H2786" s="190" t="s">
        <v>824</v>
      </c>
      <c r="I2786" s="190" t="s">
        <v>58</v>
      </c>
      <c r="J2786" s="190" t="s">
        <v>3972</v>
      </c>
      <c r="K2786" s="190">
        <v>2002</v>
      </c>
      <c r="L2786" s="190" t="s">
        <v>244</v>
      </c>
      <c r="N2786" s="190">
        <v>629</v>
      </c>
      <c r="O2786" s="190">
        <v>44608</v>
      </c>
      <c r="P2786" s="190">
        <v>14000</v>
      </c>
    </row>
    <row r="2787" spans="1:16" x14ac:dyDescent="0.2">
      <c r="A2787" s="190">
        <v>812865</v>
      </c>
      <c r="B2787" s="190" t="s">
        <v>2017</v>
      </c>
      <c r="C2787" s="190" t="s">
        <v>387</v>
      </c>
      <c r="D2787" s="190" t="s">
        <v>3537</v>
      </c>
      <c r="E2787" s="190" t="s">
        <v>143</v>
      </c>
      <c r="F2787" s="193">
        <v>24352</v>
      </c>
      <c r="G2787" s="190" t="s">
        <v>907</v>
      </c>
      <c r="H2787" s="190" t="s">
        <v>824</v>
      </c>
      <c r="I2787" s="190" t="s">
        <v>58</v>
      </c>
      <c r="J2787" s="190" t="s">
        <v>3972</v>
      </c>
      <c r="K2787" s="190">
        <v>2012</v>
      </c>
      <c r="L2787" s="190" t="s">
        <v>254</v>
      </c>
    </row>
    <row r="2788" spans="1:16" x14ac:dyDescent="0.2">
      <c r="A2788" s="190">
        <v>813512</v>
      </c>
      <c r="B2788" s="190" t="s">
        <v>2438</v>
      </c>
      <c r="C2788" s="190" t="s">
        <v>63</v>
      </c>
      <c r="D2788" s="190" t="s">
        <v>676</v>
      </c>
      <c r="E2788" s="190" t="s">
        <v>142</v>
      </c>
      <c r="F2788" s="193">
        <v>25168</v>
      </c>
      <c r="G2788" s="190" t="s">
        <v>827</v>
      </c>
      <c r="H2788" s="190" t="s">
        <v>824</v>
      </c>
      <c r="I2788" s="190" t="s">
        <v>58</v>
      </c>
      <c r="N2788" s="190">
        <v>633</v>
      </c>
      <c r="O2788" s="190">
        <v>44608</v>
      </c>
      <c r="P2788" s="190">
        <v>36000</v>
      </c>
    </row>
    <row r="2789" spans="1:16" x14ac:dyDescent="0.2">
      <c r="A2789" s="190">
        <v>813586</v>
      </c>
      <c r="B2789" s="190" t="s">
        <v>2492</v>
      </c>
      <c r="C2789" s="190" t="s">
        <v>61</v>
      </c>
      <c r="D2789" s="190" t="s">
        <v>3782</v>
      </c>
      <c r="E2789" s="190" t="s">
        <v>142</v>
      </c>
      <c r="F2789" s="193">
        <v>30443</v>
      </c>
      <c r="G2789" s="190" t="s">
        <v>827</v>
      </c>
      <c r="H2789" s="190" t="s">
        <v>824</v>
      </c>
      <c r="I2789" s="190" t="s">
        <v>58</v>
      </c>
      <c r="J2789" s="190" t="s">
        <v>3971</v>
      </c>
      <c r="K2789" s="190">
        <v>2012</v>
      </c>
      <c r="L2789" s="190" t="s">
        <v>244</v>
      </c>
      <c r="N2789" s="190">
        <v>634</v>
      </c>
      <c r="O2789" s="190">
        <v>44608</v>
      </c>
      <c r="P2789" s="190">
        <v>54000</v>
      </c>
    </row>
    <row r="2790" spans="1:16" x14ac:dyDescent="0.2">
      <c r="A2790" s="190">
        <v>814328</v>
      </c>
      <c r="B2790" s="190" t="s">
        <v>3026</v>
      </c>
      <c r="C2790" s="190" t="s">
        <v>344</v>
      </c>
      <c r="D2790" s="190" t="s">
        <v>1087</v>
      </c>
      <c r="E2790" s="190" t="s">
        <v>143</v>
      </c>
      <c r="F2790" s="193">
        <v>30969</v>
      </c>
      <c r="G2790" s="190" t="s">
        <v>4045</v>
      </c>
      <c r="H2790" s="190" t="s">
        <v>824</v>
      </c>
      <c r="I2790" s="190" t="s">
        <v>58</v>
      </c>
      <c r="J2790" s="190" t="s">
        <v>3969</v>
      </c>
      <c r="K2790" s="190">
        <v>2002</v>
      </c>
      <c r="L2790" s="190" t="s">
        <v>244</v>
      </c>
      <c r="N2790" s="190">
        <v>640</v>
      </c>
      <c r="O2790" s="190">
        <v>44608</v>
      </c>
      <c r="P2790" s="190">
        <v>21000</v>
      </c>
    </row>
    <row r="2791" spans="1:16" x14ac:dyDescent="0.2">
      <c r="A2791" s="190">
        <v>812495</v>
      </c>
      <c r="B2791" s="190" t="s">
        <v>1760</v>
      </c>
      <c r="C2791" s="190" t="s">
        <v>559</v>
      </c>
      <c r="D2791" s="190" t="s">
        <v>3395</v>
      </c>
      <c r="E2791" s="190" t="s">
        <v>143</v>
      </c>
      <c r="F2791" s="193">
        <v>33832</v>
      </c>
      <c r="G2791" s="190" t="s">
        <v>3396</v>
      </c>
      <c r="H2791" s="190" t="s">
        <v>824</v>
      </c>
      <c r="I2791" s="190" t="s">
        <v>58</v>
      </c>
      <c r="J2791" s="190" t="s">
        <v>3969</v>
      </c>
      <c r="K2791" s="190">
        <v>2010</v>
      </c>
      <c r="L2791" s="190" t="s">
        <v>245</v>
      </c>
      <c r="N2791" s="190">
        <v>647</v>
      </c>
      <c r="O2791" s="190">
        <v>44609</v>
      </c>
      <c r="P2791" s="190">
        <v>16000</v>
      </c>
    </row>
    <row r="2792" spans="1:16" x14ac:dyDescent="0.2">
      <c r="A2792" s="190">
        <v>813200</v>
      </c>
      <c r="B2792" s="190" t="s">
        <v>2252</v>
      </c>
      <c r="C2792" s="190" t="s">
        <v>3643</v>
      </c>
      <c r="D2792" s="190" t="s">
        <v>3644</v>
      </c>
      <c r="E2792" s="190" t="s">
        <v>143</v>
      </c>
      <c r="F2792" s="193">
        <v>34829</v>
      </c>
      <c r="G2792" s="190" t="s">
        <v>1217</v>
      </c>
      <c r="H2792" s="190" t="s">
        <v>824</v>
      </c>
      <c r="I2792" s="190" t="s">
        <v>58</v>
      </c>
      <c r="J2792" s="190" t="s">
        <v>3972</v>
      </c>
      <c r="K2792" s="190">
        <v>2014</v>
      </c>
      <c r="L2792" s="190" t="s">
        <v>245</v>
      </c>
      <c r="N2792" s="190">
        <v>658</v>
      </c>
      <c r="O2792" s="190">
        <v>44609</v>
      </c>
      <c r="P2792" s="190">
        <v>20000</v>
      </c>
    </row>
    <row r="2793" spans="1:16" x14ac:dyDescent="0.2">
      <c r="A2793" s="190">
        <v>812348</v>
      </c>
      <c r="B2793" s="190" t="s">
        <v>1668</v>
      </c>
      <c r="C2793" s="190" t="s">
        <v>932</v>
      </c>
      <c r="D2793" s="190" t="s">
        <v>615</v>
      </c>
      <c r="E2793" s="190" t="s">
        <v>143</v>
      </c>
      <c r="F2793" s="193">
        <v>34700</v>
      </c>
      <c r="G2793" s="190" t="s">
        <v>245</v>
      </c>
      <c r="H2793" s="190" t="s">
        <v>824</v>
      </c>
      <c r="I2793" s="190" t="s">
        <v>58</v>
      </c>
      <c r="J2793" s="190" t="s">
        <v>3971</v>
      </c>
      <c r="K2793" s="190">
        <v>2013</v>
      </c>
      <c r="L2793" s="190" t="s">
        <v>244</v>
      </c>
      <c r="N2793" s="190">
        <v>660</v>
      </c>
      <c r="O2793" s="190">
        <v>44609</v>
      </c>
      <c r="P2793" s="190">
        <v>22000</v>
      </c>
    </row>
    <row r="2794" spans="1:16" x14ac:dyDescent="0.2">
      <c r="A2794" s="190">
        <v>809619</v>
      </c>
      <c r="B2794" s="190" t="s">
        <v>4761</v>
      </c>
      <c r="C2794" s="190" t="s">
        <v>537</v>
      </c>
      <c r="D2794" s="190" t="s">
        <v>5657</v>
      </c>
      <c r="E2794" s="190" t="s">
        <v>143</v>
      </c>
      <c r="F2794" s="193">
        <v>35846</v>
      </c>
      <c r="G2794" s="190" t="s">
        <v>723</v>
      </c>
      <c r="H2794" s="190" t="s">
        <v>824</v>
      </c>
      <c r="I2794" s="190" t="s">
        <v>58</v>
      </c>
      <c r="N2794" s="190">
        <v>662</v>
      </c>
      <c r="O2794" s="190">
        <v>44609</v>
      </c>
      <c r="P2794" s="190">
        <v>22000</v>
      </c>
    </row>
    <row r="2795" spans="1:16" x14ac:dyDescent="0.2">
      <c r="A2795" s="190">
        <v>812554</v>
      </c>
      <c r="B2795" s="190" t="s">
        <v>1795</v>
      </c>
      <c r="C2795" s="190" t="s">
        <v>3412</v>
      </c>
      <c r="D2795" s="190" t="s">
        <v>458</v>
      </c>
      <c r="E2795" s="190" t="s">
        <v>143</v>
      </c>
      <c r="F2795" s="193">
        <v>28283</v>
      </c>
      <c r="G2795" s="190" t="s">
        <v>254</v>
      </c>
      <c r="H2795" s="190" t="s">
        <v>824</v>
      </c>
      <c r="I2795" s="190" t="s">
        <v>58</v>
      </c>
      <c r="J2795" s="190" t="s">
        <v>3971</v>
      </c>
      <c r="K2795" s="190">
        <v>2010</v>
      </c>
      <c r="L2795" s="190" t="s">
        <v>254</v>
      </c>
      <c r="N2795" s="190">
        <v>663</v>
      </c>
      <c r="O2795" s="190">
        <v>44609</v>
      </c>
      <c r="P2795" s="190">
        <v>14000</v>
      </c>
    </row>
    <row r="2796" spans="1:16" x14ac:dyDescent="0.2">
      <c r="A2796" s="190">
        <v>813182</v>
      </c>
      <c r="B2796" s="190" t="s">
        <v>2240</v>
      </c>
      <c r="C2796" s="190" t="s">
        <v>83</v>
      </c>
      <c r="D2796" s="190" t="s">
        <v>945</v>
      </c>
      <c r="E2796" s="190" t="s">
        <v>143</v>
      </c>
      <c r="F2796" s="193">
        <v>35238</v>
      </c>
      <c r="G2796" s="190" t="s">
        <v>870</v>
      </c>
      <c r="H2796" s="190" t="s">
        <v>825</v>
      </c>
      <c r="I2796" s="190" t="s">
        <v>58</v>
      </c>
      <c r="J2796" s="190" t="s">
        <v>3971</v>
      </c>
      <c r="K2796" s="190">
        <v>2012</v>
      </c>
      <c r="L2796" s="190" t="s">
        <v>244</v>
      </c>
      <c r="N2796" s="190">
        <v>664</v>
      </c>
      <c r="O2796" s="190">
        <v>44609</v>
      </c>
      <c r="P2796" s="190">
        <v>14000</v>
      </c>
    </row>
    <row r="2797" spans="1:16" x14ac:dyDescent="0.2">
      <c r="A2797" s="190">
        <v>814380</v>
      </c>
      <c r="B2797" s="190" t="s">
        <v>3074</v>
      </c>
      <c r="C2797" s="190" t="s">
        <v>877</v>
      </c>
      <c r="D2797" s="190" t="s">
        <v>218</v>
      </c>
      <c r="E2797" s="190" t="s">
        <v>143</v>
      </c>
      <c r="F2797" s="193">
        <v>30895</v>
      </c>
      <c r="G2797" s="190" t="s">
        <v>1018</v>
      </c>
      <c r="H2797" s="190" t="s">
        <v>824</v>
      </c>
      <c r="I2797" s="190" t="s">
        <v>58</v>
      </c>
      <c r="J2797" s="190" t="s">
        <v>259</v>
      </c>
      <c r="K2797" s="190">
        <v>2002</v>
      </c>
      <c r="L2797" s="190" t="s">
        <v>1020</v>
      </c>
      <c r="N2797" s="190">
        <v>668</v>
      </c>
      <c r="O2797" s="190">
        <v>44609</v>
      </c>
      <c r="P2797" s="190">
        <v>2000</v>
      </c>
    </row>
    <row r="2798" spans="1:16" x14ac:dyDescent="0.2">
      <c r="A2798" s="190">
        <v>814459</v>
      </c>
      <c r="B2798" s="190" t="s">
        <v>3146</v>
      </c>
      <c r="C2798" s="190" t="s">
        <v>777</v>
      </c>
      <c r="D2798" s="190" t="s">
        <v>160</v>
      </c>
      <c r="E2798" s="190" t="s">
        <v>143</v>
      </c>
      <c r="F2798" s="193">
        <v>37145</v>
      </c>
      <c r="G2798" s="190" t="s">
        <v>244</v>
      </c>
      <c r="H2798" s="190" t="s">
        <v>824</v>
      </c>
      <c r="I2798" s="190" t="s">
        <v>58</v>
      </c>
      <c r="N2798" s="190">
        <v>669</v>
      </c>
      <c r="O2798" s="190">
        <v>44612</v>
      </c>
      <c r="P2798" s="190">
        <v>14000</v>
      </c>
    </row>
    <row r="2799" spans="1:16" x14ac:dyDescent="0.2">
      <c r="A2799" s="190">
        <v>813212</v>
      </c>
      <c r="B2799" s="190" t="s">
        <v>2261</v>
      </c>
      <c r="C2799" s="190" t="s">
        <v>356</v>
      </c>
      <c r="D2799" s="190" t="s">
        <v>492</v>
      </c>
      <c r="E2799" s="190" t="s">
        <v>143</v>
      </c>
      <c r="F2799" s="193">
        <v>28936</v>
      </c>
      <c r="G2799" s="190" t="s">
        <v>244</v>
      </c>
      <c r="H2799" s="190" t="s">
        <v>824</v>
      </c>
      <c r="I2799" s="190" t="s">
        <v>58</v>
      </c>
      <c r="N2799" s="190">
        <v>673</v>
      </c>
      <c r="O2799" s="190">
        <v>44612</v>
      </c>
      <c r="P2799" s="190">
        <v>27000</v>
      </c>
    </row>
    <row r="2800" spans="1:16" x14ac:dyDescent="0.2">
      <c r="A2800" s="190">
        <v>812867</v>
      </c>
      <c r="B2800" s="190" t="s">
        <v>2018</v>
      </c>
      <c r="C2800" s="190" t="s">
        <v>3538</v>
      </c>
      <c r="D2800" s="190" t="s">
        <v>3539</v>
      </c>
      <c r="E2800" s="190" t="s">
        <v>143</v>
      </c>
      <c r="F2800" s="193">
        <v>30261</v>
      </c>
      <c r="G2800" s="190" t="s">
        <v>244</v>
      </c>
      <c r="H2800" s="190" t="s">
        <v>824</v>
      </c>
      <c r="I2800" s="190" t="s">
        <v>58</v>
      </c>
      <c r="J2800" s="190" t="s">
        <v>3972</v>
      </c>
      <c r="K2800" s="190">
        <v>2002</v>
      </c>
      <c r="L2800" s="190" t="s">
        <v>244</v>
      </c>
      <c r="N2800" s="190">
        <v>679</v>
      </c>
      <c r="O2800" s="190">
        <v>44613</v>
      </c>
      <c r="P2800" s="190">
        <v>24800</v>
      </c>
    </row>
    <row r="2801" spans="1:16" x14ac:dyDescent="0.2">
      <c r="A2801" s="190">
        <v>810839</v>
      </c>
      <c r="B2801" s="190" t="s">
        <v>4999</v>
      </c>
      <c r="C2801" s="190" t="s">
        <v>64</v>
      </c>
      <c r="D2801" s="190" t="s">
        <v>1201</v>
      </c>
      <c r="E2801" s="190" t="s">
        <v>142</v>
      </c>
      <c r="F2801" s="193">
        <v>34360</v>
      </c>
      <c r="G2801" s="190" t="s">
        <v>5665</v>
      </c>
      <c r="H2801" s="190" t="s">
        <v>824</v>
      </c>
      <c r="I2801" s="190" t="s">
        <v>58</v>
      </c>
      <c r="J2801" s="190" t="s">
        <v>259</v>
      </c>
      <c r="K2801" s="190">
        <v>2011</v>
      </c>
      <c r="L2801" s="190" t="s">
        <v>249</v>
      </c>
      <c r="N2801" s="190">
        <v>702</v>
      </c>
      <c r="O2801" s="190">
        <v>44615</v>
      </c>
      <c r="P2801" s="190">
        <v>31000</v>
      </c>
    </row>
    <row r="2802" spans="1:16" x14ac:dyDescent="0.2">
      <c r="A2802" s="190">
        <v>813801</v>
      </c>
      <c r="B2802" s="190" t="s">
        <v>2644</v>
      </c>
      <c r="C2802" s="190" t="s">
        <v>104</v>
      </c>
      <c r="D2802" s="190" t="s">
        <v>158</v>
      </c>
      <c r="E2802" s="190" t="s">
        <v>143</v>
      </c>
      <c r="F2802" s="193">
        <v>34608</v>
      </c>
      <c r="G2802" s="190" t="s">
        <v>244</v>
      </c>
      <c r="H2802" s="190" t="s">
        <v>824</v>
      </c>
      <c r="I2802" s="190" t="s">
        <v>58</v>
      </c>
      <c r="J2802" s="190" t="s">
        <v>3971</v>
      </c>
      <c r="K2802" s="190">
        <v>2014</v>
      </c>
      <c r="L2802" s="190" t="s">
        <v>244</v>
      </c>
      <c r="N2802" s="190">
        <v>703</v>
      </c>
      <c r="O2802" s="190">
        <v>44615</v>
      </c>
      <c r="P2802" s="190">
        <v>14000</v>
      </c>
    </row>
    <row r="2803" spans="1:16" x14ac:dyDescent="0.2">
      <c r="A2803" s="190">
        <v>814244</v>
      </c>
      <c r="B2803" s="190" t="s">
        <v>2951</v>
      </c>
      <c r="C2803" s="190" t="s">
        <v>463</v>
      </c>
      <c r="D2803" s="190" t="s">
        <v>425</v>
      </c>
      <c r="E2803" s="190" t="s">
        <v>142</v>
      </c>
      <c r="F2803" s="193">
        <v>29952</v>
      </c>
      <c r="G2803" s="190" t="s">
        <v>913</v>
      </c>
      <c r="H2803" s="190" t="s">
        <v>824</v>
      </c>
      <c r="I2803" s="190" t="s">
        <v>58</v>
      </c>
      <c r="J2803" s="190" t="s">
        <v>3982</v>
      </c>
      <c r="K2803" s="190">
        <v>1999</v>
      </c>
      <c r="N2803" s="190">
        <v>705</v>
      </c>
      <c r="O2803" s="190">
        <v>44615</v>
      </c>
      <c r="P2803" s="190">
        <v>28000</v>
      </c>
    </row>
    <row r="2804" spans="1:16" x14ac:dyDescent="0.2">
      <c r="A2804" s="190">
        <v>814139</v>
      </c>
      <c r="B2804" s="190" t="s">
        <v>2891</v>
      </c>
      <c r="C2804" s="190" t="s">
        <v>613</v>
      </c>
      <c r="D2804" s="190" t="s">
        <v>161</v>
      </c>
      <c r="E2804" s="190" t="s">
        <v>143</v>
      </c>
      <c r="F2804" s="193">
        <v>34069</v>
      </c>
      <c r="G2804" s="190" t="s">
        <v>246</v>
      </c>
      <c r="H2804" s="190" t="s">
        <v>824</v>
      </c>
      <c r="I2804" s="190" t="s">
        <v>58</v>
      </c>
      <c r="N2804" s="190">
        <v>706</v>
      </c>
      <c r="O2804" s="190">
        <v>44615</v>
      </c>
      <c r="P2804" s="190">
        <v>14000</v>
      </c>
    </row>
    <row r="2805" spans="1:16" x14ac:dyDescent="0.2">
      <c r="A2805" s="190">
        <v>812089</v>
      </c>
      <c r="B2805" s="190" t="s">
        <v>1491</v>
      </c>
      <c r="C2805" s="190" t="s">
        <v>671</v>
      </c>
      <c r="D2805" s="190" t="s">
        <v>630</v>
      </c>
      <c r="E2805" s="190" t="s">
        <v>142</v>
      </c>
      <c r="F2805" s="193">
        <v>36526</v>
      </c>
      <c r="G2805" s="190" t="s">
        <v>975</v>
      </c>
      <c r="H2805" s="190" t="s">
        <v>824</v>
      </c>
      <c r="I2805" s="190" t="s">
        <v>58</v>
      </c>
      <c r="J2805" s="190" t="s">
        <v>259</v>
      </c>
      <c r="K2805" s="190">
        <v>2018</v>
      </c>
      <c r="L2805" s="190" t="s">
        <v>244</v>
      </c>
      <c r="N2805" s="190">
        <v>709</v>
      </c>
      <c r="O2805" s="190">
        <v>44615</v>
      </c>
      <c r="P2805" s="190">
        <v>28800</v>
      </c>
    </row>
    <row r="2806" spans="1:16" x14ac:dyDescent="0.2">
      <c r="A2806" s="190">
        <v>813872</v>
      </c>
      <c r="B2806" s="190" t="s">
        <v>2696</v>
      </c>
      <c r="C2806" s="190" t="s">
        <v>79</v>
      </c>
      <c r="D2806" s="190" t="s">
        <v>484</v>
      </c>
      <c r="E2806" s="190" t="s">
        <v>142</v>
      </c>
      <c r="F2806" s="193">
        <v>31533</v>
      </c>
      <c r="G2806" s="190" t="s">
        <v>3869</v>
      </c>
      <c r="H2806" s="190" t="s">
        <v>824</v>
      </c>
      <c r="I2806" s="190" t="s">
        <v>58</v>
      </c>
      <c r="J2806" s="190" t="s">
        <v>3971</v>
      </c>
      <c r="K2806" s="190">
        <v>2005</v>
      </c>
      <c r="L2806" s="190" t="s">
        <v>253</v>
      </c>
      <c r="N2806" s="190">
        <v>711</v>
      </c>
      <c r="O2806" s="190">
        <v>44615</v>
      </c>
      <c r="P2806" s="190">
        <v>1000</v>
      </c>
    </row>
    <row r="2807" spans="1:16" x14ac:dyDescent="0.2">
      <c r="A2807" s="190">
        <v>808968</v>
      </c>
      <c r="B2807" s="190" t="s">
        <v>4649</v>
      </c>
      <c r="C2807" s="190" t="s">
        <v>5645</v>
      </c>
      <c r="D2807" s="190" t="s">
        <v>3197</v>
      </c>
      <c r="E2807" s="190" t="s">
        <v>143</v>
      </c>
      <c r="F2807" s="193">
        <v>29318</v>
      </c>
      <c r="G2807" s="190" t="s">
        <v>827</v>
      </c>
      <c r="H2807" s="190" t="s">
        <v>824</v>
      </c>
      <c r="I2807" s="190" t="s">
        <v>58</v>
      </c>
      <c r="J2807" s="190" t="s">
        <v>3972</v>
      </c>
      <c r="K2807" s="190">
        <v>2000</v>
      </c>
      <c r="L2807" s="190" t="s">
        <v>244</v>
      </c>
      <c r="N2807" s="190">
        <v>713</v>
      </c>
      <c r="O2807" s="190">
        <v>44615</v>
      </c>
      <c r="P2807" s="190">
        <v>18000</v>
      </c>
    </row>
    <row r="2808" spans="1:16" x14ac:dyDescent="0.2">
      <c r="A2808" s="190">
        <v>805807</v>
      </c>
      <c r="B2808" s="190" t="s">
        <v>4304</v>
      </c>
      <c r="C2808" s="190" t="s">
        <v>1070</v>
      </c>
      <c r="D2808" s="190" t="s">
        <v>189</v>
      </c>
      <c r="E2808" s="190" t="s">
        <v>143</v>
      </c>
      <c r="F2808" s="193">
        <v>31680</v>
      </c>
      <c r="G2808" s="190" t="s">
        <v>244</v>
      </c>
      <c r="H2808" s="190" t="s">
        <v>824</v>
      </c>
      <c r="I2808" s="190" t="s">
        <v>58</v>
      </c>
      <c r="J2808" s="190" t="s">
        <v>3972</v>
      </c>
      <c r="K2808" s="190">
        <v>2006</v>
      </c>
      <c r="L2808" s="190" t="s">
        <v>244</v>
      </c>
      <c r="N2808" s="190">
        <v>727</v>
      </c>
      <c r="O2808" s="190">
        <v>44616</v>
      </c>
      <c r="P2808" s="190">
        <v>20000</v>
      </c>
    </row>
    <row r="2809" spans="1:16" x14ac:dyDescent="0.2">
      <c r="A2809" s="190">
        <v>813523</v>
      </c>
      <c r="B2809" s="190" t="s">
        <v>2446</v>
      </c>
      <c r="C2809" s="190" t="s">
        <v>310</v>
      </c>
      <c r="D2809" s="190" t="s">
        <v>3758</v>
      </c>
      <c r="E2809" s="190" t="s">
        <v>142</v>
      </c>
      <c r="F2809" s="193">
        <v>29768</v>
      </c>
      <c r="G2809" s="190" t="s">
        <v>870</v>
      </c>
      <c r="H2809" s="190" t="s">
        <v>824</v>
      </c>
      <c r="I2809" s="190" t="s">
        <v>58</v>
      </c>
      <c r="J2809" s="190" t="s">
        <v>3971</v>
      </c>
      <c r="K2809" s="190">
        <v>2001</v>
      </c>
      <c r="L2809" s="190" t="s">
        <v>249</v>
      </c>
      <c r="N2809" s="190">
        <v>733</v>
      </c>
      <c r="O2809" s="190">
        <v>44616</v>
      </c>
      <c r="P2809" s="190">
        <v>18000</v>
      </c>
    </row>
    <row r="2810" spans="1:16" x14ac:dyDescent="0.2">
      <c r="A2810" s="190">
        <v>813819</v>
      </c>
      <c r="B2810" s="190" t="s">
        <v>2657</v>
      </c>
      <c r="C2810" s="190" t="s">
        <v>64</v>
      </c>
      <c r="D2810" s="190" t="s">
        <v>166</v>
      </c>
      <c r="E2810" s="190" t="s">
        <v>143</v>
      </c>
      <c r="F2810" s="193">
        <v>31212</v>
      </c>
      <c r="G2810" s="190" t="s">
        <v>244</v>
      </c>
      <c r="H2810" s="190" t="s">
        <v>824</v>
      </c>
      <c r="I2810" s="190" t="s">
        <v>58</v>
      </c>
      <c r="J2810" s="190" t="s">
        <v>3972</v>
      </c>
      <c r="K2810" s="190">
        <v>2002</v>
      </c>
      <c r="L2810" s="190" t="s">
        <v>244</v>
      </c>
      <c r="N2810" s="190">
        <v>735</v>
      </c>
      <c r="O2810" s="190">
        <v>44616</v>
      </c>
      <c r="P2810" s="190">
        <v>30000</v>
      </c>
    </row>
    <row r="2811" spans="1:16" x14ac:dyDescent="0.2">
      <c r="A2811" s="190">
        <v>814485</v>
      </c>
      <c r="B2811" s="190" t="s">
        <v>3170</v>
      </c>
      <c r="C2811" s="190" t="s">
        <v>128</v>
      </c>
      <c r="D2811" s="190" t="s">
        <v>167</v>
      </c>
      <c r="E2811" s="190" t="s">
        <v>143</v>
      </c>
      <c r="F2811" s="193">
        <v>26742</v>
      </c>
      <c r="G2811" s="190" t="s">
        <v>244</v>
      </c>
      <c r="H2811" s="190" t="s">
        <v>824</v>
      </c>
      <c r="I2811" s="190" t="s">
        <v>58</v>
      </c>
      <c r="N2811" s="190">
        <v>753</v>
      </c>
      <c r="O2811" s="190">
        <v>44620</v>
      </c>
      <c r="P2811" s="190">
        <v>22400</v>
      </c>
    </row>
    <row r="2812" spans="1:16" x14ac:dyDescent="0.2">
      <c r="A2812" s="190">
        <v>813693</v>
      </c>
      <c r="B2812" s="190" t="s">
        <v>2566</v>
      </c>
      <c r="C2812" s="190" t="s">
        <v>3818</v>
      </c>
      <c r="D2812" s="190" t="s">
        <v>334</v>
      </c>
      <c r="E2812" s="190" t="s">
        <v>143</v>
      </c>
      <c r="F2812" s="193">
        <v>29952</v>
      </c>
      <c r="G2812" s="190" t="s">
        <v>1074</v>
      </c>
      <c r="H2812" s="190" t="s">
        <v>824</v>
      </c>
      <c r="I2812" s="190" t="s">
        <v>58</v>
      </c>
      <c r="J2812" s="190" t="s">
        <v>3969</v>
      </c>
      <c r="K2812" s="190">
        <v>1999</v>
      </c>
      <c r="L2812" s="190" t="s">
        <v>249</v>
      </c>
      <c r="N2812" s="190">
        <v>761</v>
      </c>
      <c r="O2812" s="190">
        <v>44622</v>
      </c>
      <c r="P2812" s="190">
        <v>52000</v>
      </c>
    </row>
    <row r="2813" spans="1:16" x14ac:dyDescent="0.2">
      <c r="A2813" s="190">
        <v>810023</v>
      </c>
      <c r="B2813" s="190" t="s">
        <v>4837</v>
      </c>
      <c r="C2813" s="190" t="s">
        <v>431</v>
      </c>
      <c r="D2813" s="190" t="s">
        <v>91</v>
      </c>
      <c r="E2813" s="190" t="s">
        <v>142</v>
      </c>
      <c r="F2813" s="193">
        <v>36278</v>
      </c>
      <c r="G2813" s="190" t="s">
        <v>244</v>
      </c>
      <c r="H2813" s="190" t="s">
        <v>824</v>
      </c>
      <c r="I2813" s="190" t="s">
        <v>58</v>
      </c>
      <c r="J2813" s="190" t="s">
        <v>3972</v>
      </c>
      <c r="K2813" s="190">
        <v>2018</v>
      </c>
      <c r="L2813" s="190" t="s">
        <v>244</v>
      </c>
      <c r="N2813" s="190">
        <v>766</v>
      </c>
      <c r="O2813" s="190">
        <v>44622</v>
      </c>
      <c r="P2813" s="190">
        <v>64000</v>
      </c>
    </row>
    <row r="2814" spans="1:16" x14ac:dyDescent="0.2">
      <c r="A2814" s="190">
        <v>803079</v>
      </c>
      <c r="B2814" s="190" t="s">
        <v>4195</v>
      </c>
      <c r="C2814" s="190" t="s">
        <v>108</v>
      </c>
      <c r="D2814" s="190" t="s">
        <v>425</v>
      </c>
      <c r="E2814" s="190" t="s">
        <v>142</v>
      </c>
      <c r="F2814" s="193">
        <v>33970</v>
      </c>
      <c r="G2814" s="190" t="s">
        <v>244</v>
      </c>
      <c r="H2814" s="190" t="s">
        <v>824</v>
      </c>
      <c r="I2814" s="190" t="s">
        <v>58</v>
      </c>
      <c r="J2814" s="190" t="s">
        <v>3971</v>
      </c>
      <c r="K2814" s="190">
        <v>2014</v>
      </c>
      <c r="L2814" s="190" t="s">
        <v>244</v>
      </c>
      <c r="N2814" s="190">
        <v>767</v>
      </c>
      <c r="O2814" s="190">
        <v>44623</v>
      </c>
      <c r="P2814" s="190">
        <v>1000</v>
      </c>
    </row>
    <row r="2815" spans="1:16" x14ac:dyDescent="0.2">
      <c r="A2815" s="190">
        <v>813622</v>
      </c>
      <c r="B2815" s="190" t="s">
        <v>2517</v>
      </c>
      <c r="C2815" s="190" t="s">
        <v>63</v>
      </c>
      <c r="D2815" s="190" t="s">
        <v>1201</v>
      </c>
      <c r="E2815" s="190" t="s">
        <v>142</v>
      </c>
      <c r="F2815" s="193">
        <v>29528</v>
      </c>
      <c r="G2815" s="190" t="s">
        <v>244</v>
      </c>
      <c r="H2815" s="190" t="s">
        <v>825</v>
      </c>
      <c r="I2815" s="190" t="s">
        <v>58</v>
      </c>
      <c r="N2815" s="190">
        <v>770</v>
      </c>
      <c r="O2815" s="190">
        <v>44623</v>
      </c>
      <c r="P2815" s="190">
        <v>18000</v>
      </c>
    </row>
    <row r="2816" spans="1:16" x14ac:dyDescent="0.2">
      <c r="A2816" s="190">
        <v>813375</v>
      </c>
      <c r="B2816" s="190" t="s">
        <v>2375</v>
      </c>
      <c r="C2816" s="190" t="s">
        <v>96</v>
      </c>
      <c r="D2816" s="190" t="s">
        <v>3717</v>
      </c>
      <c r="E2816" s="190" t="s">
        <v>142</v>
      </c>
      <c r="F2816" s="193">
        <v>36093</v>
      </c>
      <c r="G2816" s="190" t="s">
        <v>244</v>
      </c>
      <c r="H2816" s="190" t="s">
        <v>824</v>
      </c>
      <c r="I2816" s="190" t="s">
        <v>58</v>
      </c>
      <c r="J2816" s="190" t="s">
        <v>258</v>
      </c>
      <c r="K2816" s="190">
        <v>2017</v>
      </c>
      <c r="L2816" s="190" t="s">
        <v>244</v>
      </c>
      <c r="N2816" s="190">
        <v>815</v>
      </c>
      <c r="O2816" s="190">
        <v>44634</v>
      </c>
      <c r="P2816" s="190">
        <v>54000</v>
      </c>
    </row>
    <row r="2817" spans="1:16" x14ac:dyDescent="0.2">
      <c r="A2817" s="190">
        <v>814224</v>
      </c>
      <c r="B2817" s="190" t="s">
        <v>2933</v>
      </c>
      <c r="C2817" s="190" t="s">
        <v>112</v>
      </c>
      <c r="D2817" s="190" t="s">
        <v>542</v>
      </c>
      <c r="E2817" s="190" t="s">
        <v>143</v>
      </c>
      <c r="F2817" s="193">
        <v>34397</v>
      </c>
      <c r="G2817" s="190" t="s">
        <v>244</v>
      </c>
      <c r="H2817" s="190" t="s">
        <v>824</v>
      </c>
      <c r="I2817" s="190" t="s">
        <v>58</v>
      </c>
      <c r="N2817" s="190">
        <v>956</v>
      </c>
      <c r="O2817" s="190">
        <v>44690</v>
      </c>
      <c r="P2817" s="190">
        <v>14400</v>
      </c>
    </row>
    <row r="2818" spans="1:16" x14ac:dyDescent="0.2">
      <c r="A2818" s="190">
        <v>800529</v>
      </c>
      <c r="B2818" s="190" t="s">
        <v>4145</v>
      </c>
      <c r="C2818" s="190" t="s">
        <v>83</v>
      </c>
      <c r="D2818" s="190" t="s">
        <v>163</v>
      </c>
      <c r="E2818" s="190" t="s">
        <v>142</v>
      </c>
      <c r="F2818" s="193">
        <v>26181</v>
      </c>
      <c r="G2818" s="190" t="s">
        <v>3484</v>
      </c>
      <c r="H2818" s="190" t="s">
        <v>824</v>
      </c>
      <c r="I2818" s="190" t="s">
        <v>58</v>
      </c>
      <c r="N2818" s="190">
        <v>957</v>
      </c>
      <c r="O2818" s="190">
        <v>44690</v>
      </c>
      <c r="P2818" s="190">
        <v>22000</v>
      </c>
    </row>
    <row r="2819" spans="1:16" x14ac:dyDescent="0.2">
      <c r="A2819" s="190">
        <v>810309</v>
      </c>
      <c r="B2819" s="190" t="s">
        <v>4910</v>
      </c>
      <c r="C2819" s="190" t="s">
        <v>63</v>
      </c>
      <c r="D2819" s="190" t="s">
        <v>234</v>
      </c>
      <c r="E2819" s="190" t="s">
        <v>142</v>
      </c>
      <c r="F2819" s="193">
        <v>34623</v>
      </c>
      <c r="G2819" s="190" t="s">
        <v>246</v>
      </c>
      <c r="H2819" s="190" t="s">
        <v>824</v>
      </c>
      <c r="I2819" s="190" t="s">
        <v>58</v>
      </c>
      <c r="J2819" s="190" t="s">
        <v>259</v>
      </c>
      <c r="K2819" s="190">
        <v>2013</v>
      </c>
      <c r="L2819" s="190" t="s">
        <v>246</v>
      </c>
      <c r="N2819" s="190">
        <v>958</v>
      </c>
      <c r="O2819" s="190">
        <v>44690</v>
      </c>
      <c r="P2819" s="190">
        <v>55000</v>
      </c>
    </row>
    <row r="2820" spans="1:16" x14ac:dyDescent="0.2">
      <c r="A2820" s="190">
        <v>811210</v>
      </c>
      <c r="B2820" s="190" t="s">
        <v>5229</v>
      </c>
      <c r="C2820" s="190" t="s">
        <v>403</v>
      </c>
      <c r="D2820" s="190" t="s">
        <v>3780</v>
      </c>
      <c r="E2820" s="190" t="s">
        <v>142</v>
      </c>
      <c r="F2820" s="193">
        <v>31692</v>
      </c>
      <c r="G2820" s="190" t="s">
        <v>249</v>
      </c>
      <c r="H2820" s="190" t="s">
        <v>824</v>
      </c>
      <c r="I2820" s="190" t="s">
        <v>58</v>
      </c>
      <c r="N2820" s="190">
        <v>959</v>
      </c>
      <c r="O2820" s="190">
        <v>44690</v>
      </c>
      <c r="P2820" s="190">
        <v>14000</v>
      </c>
    </row>
    <row r="2821" spans="1:16" x14ac:dyDescent="0.2">
      <c r="A2821" s="190">
        <v>811217</v>
      </c>
      <c r="B2821" s="190" t="s">
        <v>5234</v>
      </c>
      <c r="C2821" s="190" t="s">
        <v>5616</v>
      </c>
      <c r="D2821" s="190" t="s">
        <v>5617</v>
      </c>
      <c r="E2821" s="190" t="s">
        <v>142</v>
      </c>
      <c r="F2821" s="193">
        <v>27192</v>
      </c>
      <c r="G2821" s="190" t="s">
        <v>3751</v>
      </c>
      <c r="H2821" s="190" t="s">
        <v>824</v>
      </c>
      <c r="I2821" s="190" t="s">
        <v>58</v>
      </c>
      <c r="N2821" s="190">
        <v>960</v>
      </c>
      <c r="O2821" s="190">
        <v>44690</v>
      </c>
      <c r="P2821" s="190">
        <v>14000</v>
      </c>
    </row>
    <row r="2822" spans="1:16" x14ac:dyDescent="0.2">
      <c r="A2822" s="190">
        <v>807170</v>
      </c>
      <c r="B2822" s="190" t="s">
        <v>6153</v>
      </c>
      <c r="C2822" s="190" t="s">
        <v>75</v>
      </c>
      <c r="D2822" s="190" t="s">
        <v>6154</v>
      </c>
      <c r="E2822" s="190" t="s">
        <v>142</v>
      </c>
      <c r="F2822" s="193">
        <v>33305</v>
      </c>
      <c r="G2822" s="190" t="s">
        <v>1128</v>
      </c>
      <c r="H2822" s="190" t="s">
        <v>824</v>
      </c>
      <c r="I2822" s="190" t="s">
        <v>58</v>
      </c>
      <c r="J2822" s="190" t="s">
        <v>3984</v>
      </c>
      <c r="K2822" s="190">
        <v>2009</v>
      </c>
      <c r="L2822" s="190" t="s">
        <v>246</v>
      </c>
      <c r="N2822" s="190">
        <v>961</v>
      </c>
      <c r="O2822" s="190">
        <v>44690</v>
      </c>
      <c r="P2822" s="190">
        <v>29000</v>
      </c>
    </row>
    <row r="2823" spans="1:16" x14ac:dyDescent="0.2">
      <c r="A2823" s="190">
        <v>802311</v>
      </c>
      <c r="B2823" s="190" t="s">
        <v>4176</v>
      </c>
      <c r="C2823" s="190" t="s">
        <v>66</v>
      </c>
      <c r="D2823" s="190" t="s">
        <v>190</v>
      </c>
      <c r="E2823" s="190" t="s">
        <v>142</v>
      </c>
      <c r="F2823" s="193">
        <v>33178</v>
      </c>
      <c r="G2823" s="190" t="s">
        <v>5713</v>
      </c>
      <c r="H2823" s="190" t="s">
        <v>824</v>
      </c>
      <c r="I2823" s="190" t="s">
        <v>58</v>
      </c>
      <c r="J2823" s="190" t="s">
        <v>3971</v>
      </c>
      <c r="K2823" s="190">
        <v>2012</v>
      </c>
      <c r="L2823" s="190" t="s">
        <v>244</v>
      </c>
    </row>
    <row r="2824" spans="1:16" x14ac:dyDescent="0.2">
      <c r="A2824" s="190">
        <v>804808</v>
      </c>
      <c r="B2824" s="190" t="s">
        <v>4242</v>
      </c>
      <c r="C2824" s="190" t="s">
        <v>611</v>
      </c>
      <c r="D2824" s="190" t="s">
        <v>3728</v>
      </c>
      <c r="E2824" s="190" t="s">
        <v>142</v>
      </c>
      <c r="F2824" s="193">
        <v>30317</v>
      </c>
      <c r="G2824" s="190" t="s">
        <v>244</v>
      </c>
      <c r="H2824" s="190" t="s">
        <v>824</v>
      </c>
      <c r="I2824" s="190" t="s">
        <v>58</v>
      </c>
    </row>
    <row r="2825" spans="1:16" x14ac:dyDescent="0.2">
      <c r="A2825" s="190">
        <v>809045</v>
      </c>
      <c r="B2825" s="190" t="s">
        <v>4662</v>
      </c>
      <c r="C2825" s="190" t="s">
        <v>79</v>
      </c>
      <c r="D2825" s="190" t="s">
        <v>198</v>
      </c>
      <c r="E2825" s="190" t="s">
        <v>143</v>
      </c>
      <c r="F2825" s="193">
        <v>31865</v>
      </c>
      <c r="G2825" s="190" t="s">
        <v>244</v>
      </c>
      <c r="H2825" s="190" t="s">
        <v>824</v>
      </c>
      <c r="I2825" s="190" t="s">
        <v>58</v>
      </c>
      <c r="J2825" s="190" t="s">
        <v>3972</v>
      </c>
      <c r="K2825" s="190">
        <v>2013</v>
      </c>
      <c r="L2825" s="190" t="s">
        <v>255</v>
      </c>
    </row>
    <row r="2826" spans="1:16" x14ac:dyDescent="0.2">
      <c r="A2826" s="190">
        <v>809199</v>
      </c>
      <c r="B2826" s="190" t="s">
        <v>4685</v>
      </c>
      <c r="C2826" s="190" t="s">
        <v>75</v>
      </c>
      <c r="D2826" s="190" t="s">
        <v>780</v>
      </c>
      <c r="E2826" s="190" t="s">
        <v>143</v>
      </c>
      <c r="F2826" s="193">
        <v>34360</v>
      </c>
      <c r="G2826" s="190" t="s">
        <v>244</v>
      </c>
      <c r="H2826" s="190" t="s">
        <v>824</v>
      </c>
      <c r="I2826" s="190" t="s">
        <v>58</v>
      </c>
      <c r="J2826" s="190" t="s">
        <v>3972</v>
      </c>
      <c r="K2826" s="190">
        <v>2012</v>
      </c>
      <c r="L2826" s="190" t="s">
        <v>244</v>
      </c>
    </row>
    <row r="2827" spans="1:16" x14ac:dyDescent="0.2">
      <c r="A2827" s="190">
        <v>809254</v>
      </c>
      <c r="B2827" s="190" t="s">
        <v>4694</v>
      </c>
      <c r="C2827" s="190" t="s">
        <v>430</v>
      </c>
      <c r="D2827" s="190" t="s">
        <v>488</v>
      </c>
      <c r="E2827" s="190" t="s">
        <v>143</v>
      </c>
      <c r="F2827" s="193">
        <v>36275</v>
      </c>
      <c r="G2827" s="190" t="s">
        <v>244</v>
      </c>
      <c r="H2827" s="190" t="s">
        <v>824</v>
      </c>
      <c r="I2827" s="190" t="s">
        <v>58</v>
      </c>
      <c r="J2827" s="190" t="s">
        <v>3972</v>
      </c>
      <c r="K2827" s="190">
        <v>2017</v>
      </c>
      <c r="L2827" s="190" t="s">
        <v>244</v>
      </c>
    </row>
    <row r="2828" spans="1:16" x14ac:dyDescent="0.2">
      <c r="A2828" s="190">
        <v>809335</v>
      </c>
      <c r="B2828" s="190" t="s">
        <v>4705</v>
      </c>
      <c r="C2828" s="190" t="s">
        <v>387</v>
      </c>
      <c r="D2828" s="190" t="s">
        <v>196</v>
      </c>
      <c r="E2828" s="190" t="s">
        <v>142</v>
      </c>
      <c r="F2828" s="193">
        <v>31413</v>
      </c>
      <c r="G2828" s="190" t="s">
        <v>251</v>
      </c>
      <c r="H2828" s="190" t="s">
        <v>824</v>
      </c>
      <c r="I2828" s="190" t="s">
        <v>58</v>
      </c>
    </row>
    <row r="2829" spans="1:16" x14ac:dyDescent="0.2">
      <c r="A2829" s="190">
        <v>810381</v>
      </c>
      <c r="B2829" s="190" t="s">
        <v>4924</v>
      </c>
      <c r="C2829" s="190" t="s">
        <v>63</v>
      </c>
      <c r="D2829" s="190" t="s">
        <v>137</v>
      </c>
      <c r="E2829" s="190" t="s">
        <v>143</v>
      </c>
      <c r="F2829" s="193">
        <v>35749</v>
      </c>
      <c r="G2829" s="190" t="s">
        <v>244</v>
      </c>
      <c r="H2829" s="190" t="s">
        <v>824</v>
      </c>
      <c r="I2829" s="190" t="s">
        <v>58</v>
      </c>
      <c r="J2829" s="190" t="s">
        <v>3972</v>
      </c>
      <c r="K2829" s="190">
        <v>2017</v>
      </c>
      <c r="L2829" s="190" t="s">
        <v>244</v>
      </c>
    </row>
    <row r="2830" spans="1:16" x14ac:dyDescent="0.2">
      <c r="A2830" s="190">
        <v>810973</v>
      </c>
      <c r="B2830" s="190" t="s">
        <v>5077</v>
      </c>
      <c r="C2830" s="190" t="s">
        <v>3378</v>
      </c>
      <c r="D2830" s="190" t="s">
        <v>163</v>
      </c>
      <c r="E2830" s="190" t="s">
        <v>142</v>
      </c>
      <c r="F2830" s="193">
        <v>32002</v>
      </c>
      <c r="G2830" s="190" t="s">
        <v>827</v>
      </c>
      <c r="H2830" s="190" t="s">
        <v>824</v>
      </c>
      <c r="I2830" s="190" t="s">
        <v>58</v>
      </c>
      <c r="J2830" s="190" t="s">
        <v>3971</v>
      </c>
      <c r="K2830" s="190">
        <v>2006</v>
      </c>
      <c r="L2830" s="190" t="s">
        <v>255</v>
      </c>
    </row>
    <row r="2831" spans="1:16" x14ac:dyDescent="0.2">
      <c r="A2831" s="190">
        <v>811146</v>
      </c>
      <c r="B2831" s="190" t="s">
        <v>5190</v>
      </c>
      <c r="C2831" s="190" t="s">
        <v>66</v>
      </c>
      <c r="D2831" s="190" t="s">
        <v>3314</v>
      </c>
      <c r="E2831" s="190" t="s">
        <v>143</v>
      </c>
      <c r="F2831" s="193">
        <v>26595</v>
      </c>
      <c r="G2831" s="190" t="s">
        <v>5714</v>
      </c>
      <c r="H2831" s="190" t="s">
        <v>824</v>
      </c>
      <c r="I2831" s="190" t="s">
        <v>58</v>
      </c>
      <c r="J2831" s="190" t="s">
        <v>3971</v>
      </c>
      <c r="K2831" s="190">
        <v>2007</v>
      </c>
      <c r="L2831" s="190" t="s">
        <v>244</v>
      </c>
    </row>
    <row r="2832" spans="1:16" x14ac:dyDescent="0.2">
      <c r="A2832" s="190">
        <v>811189</v>
      </c>
      <c r="B2832" s="190" t="s">
        <v>5216</v>
      </c>
      <c r="C2832" s="190" t="s">
        <v>1307</v>
      </c>
      <c r="D2832" s="190" t="s">
        <v>161</v>
      </c>
      <c r="E2832" s="190" t="s">
        <v>143</v>
      </c>
      <c r="F2832" s="193">
        <v>34164</v>
      </c>
      <c r="G2832" s="190" t="s">
        <v>244</v>
      </c>
      <c r="H2832" s="190" t="s">
        <v>824</v>
      </c>
      <c r="I2832" s="190" t="s">
        <v>58</v>
      </c>
      <c r="J2832" s="190" t="s">
        <v>259</v>
      </c>
      <c r="K2832" s="190">
        <v>2011</v>
      </c>
      <c r="L2832" s="190" t="s">
        <v>3973</v>
      </c>
    </row>
    <row r="2833" spans="1:12" x14ac:dyDescent="0.2">
      <c r="A2833" s="190">
        <v>811273</v>
      </c>
      <c r="B2833" s="190" t="s">
        <v>5268</v>
      </c>
      <c r="C2833" s="190" t="s">
        <v>79</v>
      </c>
      <c r="D2833" s="190" t="s">
        <v>1295</v>
      </c>
      <c r="E2833" s="190" t="s">
        <v>142</v>
      </c>
      <c r="F2833" s="193">
        <v>35796</v>
      </c>
      <c r="G2833" s="190" t="s">
        <v>249</v>
      </c>
      <c r="H2833" s="190" t="s">
        <v>824</v>
      </c>
      <c r="I2833" s="190" t="s">
        <v>58</v>
      </c>
    </row>
    <row r="2834" spans="1:12" x14ac:dyDescent="0.2">
      <c r="A2834" s="190">
        <v>811336</v>
      </c>
      <c r="B2834" s="190" t="s">
        <v>5303</v>
      </c>
      <c r="C2834" s="190" t="s">
        <v>57</v>
      </c>
      <c r="D2834" s="190" t="s">
        <v>198</v>
      </c>
      <c r="E2834" s="190" t="s">
        <v>142</v>
      </c>
      <c r="F2834" s="193">
        <v>35459</v>
      </c>
      <c r="G2834" s="190" t="s">
        <v>244</v>
      </c>
      <c r="H2834" s="190" t="s">
        <v>824</v>
      </c>
      <c r="I2834" s="190" t="s">
        <v>58</v>
      </c>
      <c r="K2834" s="190">
        <v>2016</v>
      </c>
      <c r="L2834" s="190" t="s">
        <v>246</v>
      </c>
    </row>
    <row r="2835" spans="1:12" x14ac:dyDescent="0.2">
      <c r="A2835" s="190">
        <v>811701</v>
      </c>
      <c r="B2835" s="190" t="s">
        <v>5529</v>
      </c>
      <c r="C2835" s="190" t="s">
        <v>3667</v>
      </c>
      <c r="D2835" s="190" t="s">
        <v>357</v>
      </c>
      <c r="E2835" s="190" t="s">
        <v>143</v>
      </c>
      <c r="F2835" s="193">
        <v>30799</v>
      </c>
      <c r="G2835" s="190" t="s">
        <v>244</v>
      </c>
      <c r="H2835" s="190" t="s">
        <v>824</v>
      </c>
      <c r="I2835" s="190" t="s">
        <v>58</v>
      </c>
      <c r="J2835" s="190" t="s">
        <v>3969</v>
      </c>
      <c r="K2835" s="190">
        <v>2002</v>
      </c>
      <c r="L2835" s="190" t="s">
        <v>244</v>
      </c>
    </row>
    <row r="2836" spans="1:12" x14ac:dyDescent="0.2">
      <c r="A2836" s="190">
        <v>811948</v>
      </c>
      <c r="B2836" s="190" t="s">
        <v>5610</v>
      </c>
      <c r="C2836" s="190" t="s">
        <v>364</v>
      </c>
      <c r="D2836" s="190" t="s">
        <v>902</v>
      </c>
      <c r="E2836" s="190" t="s">
        <v>142</v>
      </c>
      <c r="F2836" s="193">
        <v>32564</v>
      </c>
      <c r="G2836" s="190" t="s">
        <v>864</v>
      </c>
      <c r="H2836" s="190" t="s">
        <v>824</v>
      </c>
      <c r="I2836" s="190" t="s">
        <v>58</v>
      </c>
    </row>
    <row r="2837" spans="1:12" x14ac:dyDescent="0.2">
      <c r="A2837" s="190">
        <v>811971</v>
      </c>
      <c r="B2837" s="190" t="s">
        <v>1414</v>
      </c>
      <c r="C2837" s="190" t="s">
        <v>96</v>
      </c>
      <c r="D2837" s="190" t="s">
        <v>167</v>
      </c>
      <c r="E2837" s="190" t="s">
        <v>143</v>
      </c>
      <c r="F2837" s="193">
        <v>36233</v>
      </c>
      <c r="G2837" s="190" t="s">
        <v>244</v>
      </c>
      <c r="H2837" s="190" t="s">
        <v>824</v>
      </c>
      <c r="I2837" s="190" t="s">
        <v>58</v>
      </c>
      <c r="J2837" s="190" t="s">
        <v>3969</v>
      </c>
      <c r="K2837" s="190">
        <v>2017</v>
      </c>
      <c r="L2837" s="190" t="s">
        <v>244</v>
      </c>
    </row>
    <row r="2838" spans="1:12" x14ac:dyDescent="0.2">
      <c r="A2838" s="190">
        <v>811972</v>
      </c>
      <c r="B2838" s="190" t="s">
        <v>1415</v>
      </c>
      <c r="C2838" s="190" t="s">
        <v>66</v>
      </c>
      <c r="D2838" s="190" t="s">
        <v>3202</v>
      </c>
      <c r="E2838" s="190" t="s">
        <v>142</v>
      </c>
      <c r="F2838" s="193">
        <v>26224</v>
      </c>
      <c r="G2838" s="190" t="s">
        <v>246</v>
      </c>
      <c r="H2838" s="190" t="s">
        <v>825</v>
      </c>
      <c r="I2838" s="190" t="s">
        <v>58</v>
      </c>
      <c r="J2838" s="190" t="s">
        <v>3969</v>
      </c>
      <c r="K2838" s="190">
        <v>1991</v>
      </c>
      <c r="L2838" s="190" t="s">
        <v>249</v>
      </c>
    </row>
    <row r="2839" spans="1:12" x14ac:dyDescent="0.2">
      <c r="A2839" s="190">
        <v>811978</v>
      </c>
      <c r="B2839" s="190" t="s">
        <v>1420</v>
      </c>
      <c r="C2839" s="190" t="s">
        <v>3204</v>
      </c>
      <c r="D2839" s="190" t="s">
        <v>161</v>
      </c>
      <c r="E2839" s="190" t="s">
        <v>142</v>
      </c>
      <c r="F2839" s="193">
        <v>35809</v>
      </c>
      <c r="G2839" s="190" t="s">
        <v>244</v>
      </c>
      <c r="H2839" s="190" t="s">
        <v>824</v>
      </c>
      <c r="I2839" s="190" t="s">
        <v>58</v>
      </c>
      <c r="J2839" s="190" t="s">
        <v>3972</v>
      </c>
      <c r="K2839" s="190">
        <v>2016</v>
      </c>
      <c r="L2839" s="190" t="s">
        <v>252</v>
      </c>
    </row>
    <row r="2840" spans="1:12" x14ac:dyDescent="0.2">
      <c r="A2840" s="190">
        <v>811981</v>
      </c>
      <c r="B2840" s="190" t="s">
        <v>1422</v>
      </c>
      <c r="C2840" s="190" t="s">
        <v>59</v>
      </c>
      <c r="D2840" s="190" t="s">
        <v>176</v>
      </c>
      <c r="E2840" s="190" t="s">
        <v>143</v>
      </c>
      <c r="F2840" s="193">
        <v>36192</v>
      </c>
      <c r="G2840" s="190" t="s">
        <v>3205</v>
      </c>
      <c r="H2840" s="190" t="s">
        <v>824</v>
      </c>
      <c r="I2840" s="190" t="s">
        <v>58</v>
      </c>
      <c r="J2840" s="190" t="s">
        <v>3972</v>
      </c>
      <c r="K2840" s="190">
        <v>2019</v>
      </c>
      <c r="L2840" s="190" t="s">
        <v>247</v>
      </c>
    </row>
    <row r="2841" spans="1:12" x14ac:dyDescent="0.2">
      <c r="A2841" s="190">
        <v>812007</v>
      </c>
      <c r="B2841" s="190" t="s">
        <v>1437</v>
      </c>
      <c r="C2841" s="190" t="s">
        <v>356</v>
      </c>
      <c r="D2841" s="190" t="s">
        <v>163</v>
      </c>
      <c r="E2841" s="190" t="s">
        <v>142</v>
      </c>
      <c r="F2841" s="193">
        <v>35537</v>
      </c>
      <c r="G2841" s="190" t="s">
        <v>3217</v>
      </c>
      <c r="H2841" s="190" t="s">
        <v>824</v>
      </c>
      <c r="I2841" s="190" t="s">
        <v>58</v>
      </c>
    </row>
    <row r="2842" spans="1:12" x14ac:dyDescent="0.2">
      <c r="A2842" s="190">
        <v>812009</v>
      </c>
      <c r="B2842" s="190" t="s">
        <v>1439</v>
      </c>
      <c r="C2842" s="190" t="s">
        <v>104</v>
      </c>
      <c r="D2842" s="190" t="s">
        <v>184</v>
      </c>
      <c r="E2842" s="190" t="s">
        <v>142</v>
      </c>
      <c r="F2842" s="193">
        <v>32523</v>
      </c>
      <c r="G2842" s="190" t="s">
        <v>252</v>
      </c>
      <c r="H2842" s="190" t="s">
        <v>824</v>
      </c>
      <c r="I2842" s="190" t="s">
        <v>58</v>
      </c>
      <c r="J2842" s="190" t="s">
        <v>259</v>
      </c>
      <c r="K2842" s="190">
        <v>2005</v>
      </c>
      <c r="L2842" s="190" t="s">
        <v>244</v>
      </c>
    </row>
    <row r="2843" spans="1:12" x14ac:dyDescent="0.2">
      <c r="A2843" s="190">
        <v>812014</v>
      </c>
      <c r="B2843" s="190" t="s">
        <v>1310</v>
      </c>
      <c r="C2843" s="190" t="s">
        <v>65</v>
      </c>
      <c r="D2843" s="190" t="s">
        <v>3220</v>
      </c>
      <c r="E2843" s="190" t="s">
        <v>142</v>
      </c>
      <c r="F2843" s="193">
        <v>32853</v>
      </c>
      <c r="G2843" s="190" t="s">
        <v>922</v>
      </c>
      <c r="H2843" s="190" t="s">
        <v>824</v>
      </c>
      <c r="I2843" s="190" t="s">
        <v>58</v>
      </c>
      <c r="J2843" s="190" t="s">
        <v>3972</v>
      </c>
      <c r="K2843" s="190">
        <v>2012</v>
      </c>
      <c r="L2843" s="190" t="s">
        <v>244</v>
      </c>
    </row>
    <row r="2844" spans="1:12" x14ac:dyDescent="0.2">
      <c r="A2844" s="190">
        <v>812036</v>
      </c>
      <c r="B2844" s="190" t="s">
        <v>1454</v>
      </c>
      <c r="C2844" s="190" t="s">
        <v>135</v>
      </c>
      <c r="D2844" s="190" t="s">
        <v>173</v>
      </c>
      <c r="E2844" s="190" t="s">
        <v>143</v>
      </c>
      <c r="F2844" s="193">
        <v>35961</v>
      </c>
      <c r="G2844" s="190" t="s">
        <v>244</v>
      </c>
      <c r="H2844" s="190" t="s">
        <v>824</v>
      </c>
      <c r="I2844" s="190" t="s">
        <v>58</v>
      </c>
      <c r="J2844" s="190" t="s">
        <v>3969</v>
      </c>
      <c r="K2844" s="190">
        <v>2017</v>
      </c>
      <c r="L2844" s="190" t="s">
        <v>244</v>
      </c>
    </row>
    <row r="2845" spans="1:12" x14ac:dyDescent="0.2">
      <c r="A2845" s="190">
        <v>812037</v>
      </c>
      <c r="B2845" s="190" t="s">
        <v>1455</v>
      </c>
      <c r="C2845" s="190" t="s">
        <v>639</v>
      </c>
      <c r="D2845" s="190" t="s">
        <v>320</v>
      </c>
      <c r="E2845" s="190" t="s">
        <v>143</v>
      </c>
      <c r="F2845" s="193">
        <v>36240</v>
      </c>
      <c r="G2845" s="190" t="s">
        <v>244</v>
      </c>
      <c r="H2845" s="190" t="s">
        <v>824</v>
      </c>
      <c r="I2845" s="190" t="s">
        <v>58</v>
      </c>
      <c r="J2845" s="190" t="s">
        <v>259</v>
      </c>
      <c r="K2845" s="190">
        <v>2017</v>
      </c>
      <c r="L2845" s="190" t="s">
        <v>244</v>
      </c>
    </row>
    <row r="2846" spans="1:12" x14ac:dyDescent="0.2">
      <c r="A2846" s="190">
        <v>812038</v>
      </c>
      <c r="B2846" s="190" t="s">
        <v>1456</v>
      </c>
      <c r="C2846" s="190" t="s">
        <v>3223</v>
      </c>
      <c r="D2846" s="190" t="s">
        <v>173</v>
      </c>
      <c r="E2846" s="190" t="s">
        <v>143</v>
      </c>
      <c r="F2846" s="193">
        <v>35318</v>
      </c>
      <c r="G2846" s="190" t="s">
        <v>245</v>
      </c>
      <c r="H2846" s="190" t="s">
        <v>824</v>
      </c>
      <c r="I2846" s="190" t="s">
        <v>58</v>
      </c>
      <c r="J2846" s="190" t="s">
        <v>3971</v>
      </c>
      <c r="K2846" s="190">
        <v>2014</v>
      </c>
      <c r="L2846" s="190" t="s">
        <v>244</v>
      </c>
    </row>
    <row r="2847" spans="1:12" x14ac:dyDescent="0.2">
      <c r="A2847" s="190">
        <v>812041</v>
      </c>
      <c r="B2847" s="190" t="s">
        <v>1458</v>
      </c>
      <c r="C2847" s="190" t="s">
        <v>384</v>
      </c>
      <c r="D2847" s="190" t="s">
        <v>207</v>
      </c>
      <c r="E2847" s="190" t="s">
        <v>143</v>
      </c>
      <c r="F2847" s="193">
        <v>35065</v>
      </c>
      <c r="G2847" s="190" t="s">
        <v>1236</v>
      </c>
      <c r="H2847" s="190" t="s">
        <v>824</v>
      </c>
      <c r="I2847" s="190" t="s">
        <v>58</v>
      </c>
    </row>
    <row r="2848" spans="1:12" x14ac:dyDescent="0.2">
      <c r="A2848" s="190">
        <v>812057</v>
      </c>
      <c r="B2848" s="190" t="s">
        <v>1470</v>
      </c>
      <c r="C2848" s="190" t="s">
        <v>99</v>
      </c>
      <c r="D2848" s="190" t="s">
        <v>476</v>
      </c>
      <c r="E2848" s="190" t="s">
        <v>143</v>
      </c>
      <c r="F2848" s="193">
        <v>36162</v>
      </c>
      <c r="G2848" s="190" t="s">
        <v>244</v>
      </c>
      <c r="H2848" s="190" t="s">
        <v>824</v>
      </c>
      <c r="I2848" s="190" t="s">
        <v>58</v>
      </c>
      <c r="J2848" s="190" t="s">
        <v>259</v>
      </c>
      <c r="K2848" s="190">
        <v>2017</v>
      </c>
      <c r="L2848" s="190" t="s">
        <v>244</v>
      </c>
    </row>
    <row r="2849" spans="1:12" x14ac:dyDescent="0.2">
      <c r="A2849" s="190">
        <v>812060</v>
      </c>
      <c r="B2849" s="190" t="s">
        <v>1472</v>
      </c>
      <c r="C2849" s="190" t="s">
        <v>369</v>
      </c>
      <c r="D2849" s="190" t="s">
        <v>190</v>
      </c>
      <c r="E2849" s="190" t="s">
        <v>143</v>
      </c>
      <c r="F2849" s="193">
        <v>34585</v>
      </c>
      <c r="G2849" s="190" t="s">
        <v>827</v>
      </c>
      <c r="H2849" s="190" t="s">
        <v>824</v>
      </c>
      <c r="I2849" s="190" t="s">
        <v>58</v>
      </c>
      <c r="J2849" s="190" t="s">
        <v>3976</v>
      </c>
      <c r="K2849" s="190">
        <v>2012</v>
      </c>
      <c r="L2849" s="190" t="s">
        <v>244</v>
      </c>
    </row>
    <row r="2850" spans="1:12" x14ac:dyDescent="0.2">
      <c r="A2850" s="190">
        <v>812062</v>
      </c>
      <c r="B2850" s="190" t="s">
        <v>1474</v>
      </c>
      <c r="C2850" s="190" t="s">
        <v>83</v>
      </c>
      <c r="D2850" s="190" t="s">
        <v>3235</v>
      </c>
      <c r="E2850" s="190" t="s">
        <v>142</v>
      </c>
      <c r="F2850" s="193">
        <v>36404</v>
      </c>
      <c r="G2850" s="190" t="s">
        <v>1245</v>
      </c>
      <c r="H2850" s="190" t="s">
        <v>824</v>
      </c>
      <c r="I2850" s="190" t="s">
        <v>58</v>
      </c>
      <c r="J2850" s="190" t="s">
        <v>3969</v>
      </c>
      <c r="K2850" s="190">
        <v>2017</v>
      </c>
      <c r="L2850" s="190" t="s">
        <v>249</v>
      </c>
    </row>
    <row r="2851" spans="1:12" x14ac:dyDescent="0.2">
      <c r="A2851" s="190">
        <v>812063</v>
      </c>
      <c r="B2851" s="190" t="s">
        <v>1475</v>
      </c>
      <c r="C2851" s="190" t="s">
        <v>471</v>
      </c>
      <c r="D2851" s="190" t="s">
        <v>218</v>
      </c>
      <c r="E2851" s="190" t="s">
        <v>143</v>
      </c>
      <c r="F2851" s="193">
        <v>32239</v>
      </c>
      <c r="G2851" s="190" t="s">
        <v>244</v>
      </c>
      <c r="H2851" s="190" t="s">
        <v>824</v>
      </c>
      <c r="I2851" s="190" t="s">
        <v>58</v>
      </c>
      <c r="J2851" s="190" t="s">
        <v>3969</v>
      </c>
      <c r="K2851" s="190">
        <v>2006</v>
      </c>
      <c r="L2851" s="190" t="s">
        <v>249</v>
      </c>
    </row>
    <row r="2852" spans="1:12" x14ac:dyDescent="0.2">
      <c r="A2852" s="190">
        <v>812068</v>
      </c>
      <c r="B2852" s="190" t="s">
        <v>1480</v>
      </c>
      <c r="C2852" s="190" t="s">
        <v>3238</v>
      </c>
      <c r="D2852" s="190" t="s">
        <v>3239</v>
      </c>
      <c r="E2852" s="190" t="s">
        <v>142</v>
      </c>
      <c r="F2852" s="193">
        <v>35089</v>
      </c>
      <c r="G2852" s="190" t="s">
        <v>3240</v>
      </c>
      <c r="H2852" s="190" t="s">
        <v>824</v>
      </c>
      <c r="I2852" s="190" t="s">
        <v>58</v>
      </c>
    </row>
    <row r="2853" spans="1:12" x14ac:dyDescent="0.2">
      <c r="A2853" s="190">
        <v>812115</v>
      </c>
      <c r="B2853" s="190" t="s">
        <v>1510</v>
      </c>
      <c r="C2853" s="190" t="s">
        <v>336</v>
      </c>
      <c r="D2853" s="190" t="s">
        <v>131</v>
      </c>
      <c r="E2853" s="190" t="s">
        <v>143</v>
      </c>
      <c r="F2853" s="193">
        <v>35585</v>
      </c>
      <c r="G2853" s="190" t="s">
        <v>3217</v>
      </c>
      <c r="H2853" s="190" t="s">
        <v>824</v>
      </c>
      <c r="I2853" s="190" t="s">
        <v>58</v>
      </c>
      <c r="J2853" s="190" t="s">
        <v>259</v>
      </c>
      <c r="K2853" s="190">
        <v>2015</v>
      </c>
      <c r="L2853" s="190" t="s">
        <v>249</v>
      </c>
    </row>
    <row r="2854" spans="1:12" x14ac:dyDescent="0.2">
      <c r="A2854" s="190">
        <v>812116</v>
      </c>
      <c r="B2854" s="190" t="s">
        <v>1511</v>
      </c>
      <c r="C2854" s="190" t="s">
        <v>363</v>
      </c>
      <c r="D2854" s="190" t="s">
        <v>658</v>
      </c>
      <c r="E2854" s="190" t="s">
        <v>142</v>
      </c>
      <c r="F2854" s="193">
        <v>36008</v>
      </c>
      <c r="G2854" s="190" t="s">
        <v>1243</v>
      </c>
      <c r="H2854" s="190" t="s">
        <v>824</v>
      </c>
      <c r="I2854" s="190" t="s">
        <v>58</v>
      </c>
    </row>
    <row r="2855" spans="1:12" x14ac:dyDescent="0.2">
      <c r="A2855" s="190">
        <v>812134</v>
      </c>
      <c r="B2855" s="190" t="s">
        <v>1525</v>
      </c>
      <c r="C2855" s="190" t="s">
        <v>105</v>
      </c>
      <c r="D2855" s="190" t="s">
        <v>190</v>
      </c>
      <c r="E2855" s="190" t="s">
        <v>142</v>
      </c>
      <c r="F2855" s="193">
        <v>36315</v>
      </c>
      <c r="G2855" s="190" t="s">
        <v>974</v>
      </c>
      <c r="H2855" s="190" t="s">
        <v>824</v>
      </c>
      <c r="I2855" s="190" t="s">
        <v>58</v>
      </c>
      <c r="J2855" s="190" t="s">
        <v>848</v>
      </c>
      <c r="K2855" s="190">
        <v>2016</v>
      </c>
      <c r="L2855" s="190" t="s">
        <v>249</v>
      </c>
    </row>
    <row r="2856" spans="1:12" x14ac:dyDescent="0.2">
      <c r="A2856" s="190">
        <v>812135</v>
      </c>
      <c r="B2856" s="190" t="s">
        <v>1526</v>
      </c>
      <c r="C2856" s="190" t="s">
        <v>3264</v>
      </c>
      <c r="D2856" s="190" t="s">
        <v>160</v>
      </c>
      <c r="E2856" s="190" t="s">
        <v>143</v>
      </c>
      <c r="F2856" s="193">
        <v>36368</v>
      </c>
      <c r="G2856" s="190" t="s">
        <v>244</v>
      </c>
      <c r="H2856" s="190" t="s">
        <v>824</v>
      </c>
      <c r="I2856" s="190" t="s">
        <v>58</v>
      </c>
      <c r="J2856" s="190" t="s">
        <v>848</v>
      </c>
      <c r="K2856" s="190">
        <v>2017</v>
      </c>
      <c r="L2856" s="190" t="s">
        <v>244</v>
      </c>
    </row>
    <row r="2857" spans="1:12" x14ac:dyDescent="0.2">
      <c r="A2857" s="190">
        <v>812150</v>
      </c>
      <c r="B2857" s="190" t="s">
        <v>1533</v>
      </c>
      <c r="C2857" s="190" t="s">
        <v>354</v>
      </c>
      <c r="D2857" s="190" t="s">
        <v>182</v>
      </c>
      <c r="E2857" s="190" t="s">
        <v>143</v>
      </c>
      <c r="F2857" s="193">
        <v>35444</v>
      </c>
      <c r="G2857" s="190" t="s">
        <v>244</v>
      </c>
      <c r="H2857" s="190" t="s">
        <v>825</v>
      </c>
      <c r="I2857" s="190" t="s">
        <v>58</v>
      </c>
      <c r="J2857" s="190" t="s">
        <v>3972</v>
      </c>
      <c r="K2857" s="190">
        <v>2014</v>
      </c>
      <c r="L2857" s="190" t="s">
        <v>244</v>
      </c>
    </row>
    <row r="2858" spans="1:12" x14ac:dyDescent="0.2">
      <c r="A2858" s="190">
        <v>812153</v>
      </c>
      <c r="B2858" s="190" t="s">
        <v>1536</v>
      </c>
      <c r="C2858" s="190" t="s">
        <v>63</v>
      </c>
      <c r="D2858" s="190" t="s">
        <v>3270</v>
      </c>
      <c r="E2858" s="190" t="s">
        <v>143</v>
      </c>
      <c r="F2858" s="193">
        <v>36526</v>
      </c>
      <c r="G2858" s="190" t="s">
        <v>244</v>
      </c>
      <c r="H2858" s="190" t="s">
        <v>824</v>
      </c>
      <c r="I2858" s="190" t="s">
        <v>58</v>
      </c>
      <c r="J2858" s="190" t="s">
        <v>3972</v>
      </c>
      <c r="K2858" s="190">
        <v>2018</v>
      </c>
      <c r="L2858" s="190" t="s">
        <v>244</v>
      </c>
    </row>
    <row r="2859" spans="1:12" x14ac:dyDescent="0.2">
      <c r="A2859" s="190">
        <v>812156</v>
      </c>
      <c r="B2859" s="190" t="s">
        <v>1538</v>
      </c>
      <c r="C2859" s="190" t="s">
        <v>403</v>
      </c>
      <c r="D2859" s="190" t="s">
        <v>3273</v>
      </c>
      <c r="E2859" s="190" t="s">
        <v>143</v>
      </c>
      <c r="F2859" s="193">
        <v>35302</v>
      </c>
      <c r="G2859" s="190" t="s">
        <v>904</v>
      </c>
      <c r="H2859" s="190" t="s">
        <v>824</v>
      </c>
      <c r="I2859" s="190" t="s">
        <v>58</v>
      </c>
      <c r="J2859" s="190" t="s">
        <v>259</v>
      </c>
      <c r="K2859" s="190">
        <v>2014</v>
      </c>
      <c r="L2859" s="190" t="s">
        <v>249</v>
      </c>
    </row>
    <row r="2860" spans="1:12" x14ac:dyDescent="0.2">
      <c r="A2860" s="190">
        <v>812167</v>
      </c>
      <c r="B2860" s="190" t="s">
        <v>1547</v>
      </c>
      <c r="C2860" s="190" t="s">
        <v>1024</v>
      </c>
      <c r="D2860" s="190" t="s">
        <v>665</v>
      </c>
      <c r="E2860" s="190" t="s">
        <v>142</v>
      </c>
      <c r="F2860" s="193">
        <v>33970</v>
      </c>
      <c r="G2860" s="190" t="s">
        <v>244</v>
      </c>
      <c r="H2860" s="190" t="s">
        <v>824</v>
      </c>
      <c r="I2860" s="190" t="s">
        <v>58</v>
      </c>
      <c r="J2860" s="190" t="s">
        <v>3972</v>
      </c>
      <c r="K2860" s="190">
        <v>2014</v>
      </c>
      <c r="L2860" s="190" t="s">
        <v>244</v>
      </c>
    </row>
    <row r="2861" spans="1:12" x14ac:dyDescent="0.2">
      <c r="A2861" s="190">
        <v>812179</v>
      </c>
      <c r="B2861" s="190" t="s">
        <v>1557</v>
      </c>
      <c r="C2861" s="190" t="s">
        <v>79</v>
      </c>
      <c r="D2861" s="190" t="s">
        <v>601</v>
      </c>
      <c r="E2861" s="190" t="s">
        <v>142</v>
      </c>
      <c r="F2861" s="193">
        <v>35805</v>
      </c>
      <c r="G2861" s="190" t="s">
        <v>947</v>
      </c>
      <c r="H2861" s="190" t="s">
        <v>824</v>
      </c>
      <c r="I2861" s="190" t="s">
        <v>58</v>
      </c>
      <c r="J2861" s="190" t="s">
        <v>3971</v>
      </c>
      <c r="K2861" s="190">
        <v>2016</v>
      </c>
      <c r="L2861" s="190" t="s">
        <v>244</v>
      </c>
    </row>
    <row r="2862" spans="1:12" x14ac:dyDescent="0.2">
      <c r="A2862" s="190">
        <v>812182</v>
      </c>
      <c r="B2862" s="190" t="s">
        <v>1559</v>
      </c>
      <c r="C2862" s="190" t="s">
        <v>354</v>
      </c>
      <c r="D2862" s="190" t="s">
        <v>3282</v>
      </c>
      <c r="E2862" s="190" t="s">
        <v>142</v>
      </c>
      <c r="F2862" s="193">
        <v>33104</v>
      </c>
      <c r="G2862" s="190" t="s">
        <v>3417</v>
      </c>
      <c r="H2862" s="190" t="s">
        <v>824</v>
      </c>
      <c r="I2862" s="190" t="s">
        <v>58</v>
      </c>
      <c r="J2862" s="190" t="s">
        <v>3971</v>
      </c>
      <c r="K2862" s="190">
        <v>2008</v>
      </c>
      <c r="L2862" s="190" t="s">
        <v>244</v>
      </c>
    </row>
    <row r="2863" spans="1:12" x14ac:dyDescent="0.2">
      <c r="A2863" s="190">
        <v>812185</v>
      </c>
      <c r="B2863" s="190" t="s">
        <v>1562</v>
      </c>
      <c r="C2863" s="190" t="s">
        <v>465</v>
      </c>
      <c r="D2863" s="190" t="s">
        <v>208</v>
      </c>
      <c r="E2863" s="190" t="s">
        <v>143</v>
      </c>
      <c r="F2863" s="193">
        <v>34896</v>
      </c>
      <c r="G2863" s="190" t="s">
        <v>1152</v>
      </c>
      <c r="H2863" s="190" t="s">
        <v>824</v>
      </c>
      <c r="I2863" s="190" t="s">
        <v>58</v>
      </c>
      <c r="J2863" s="190" t="s">
        <v>3971</v>
      </c>
      <c r="K2863" s="190">
        <v>2012</v>
      </c>
      <c r="L2863" s="190" t="s">
        <v>244</v>
      </c>
    </row>
    <row r="2864" spans="1:12" x14ac:dyDescent="0.2">
      <c r="A2864" s="190">
        <v>812196</v>
      </c>
      <c r="B2864" s="190" t="s">
        <v>1569</v>
      </c>
      <c r="C2864" s="190" t="s">
        <v>496</v>
      </c>
      <c r="D2864" s="190" t="s">
        <v>538</v>
      </c>
      <c r="E2864" s="190" t="s">
        <v>142</v>
      </c>
      <c r="F2864" s="193">
        <v>36898</v>
      </c>
      <c r="G2864" s="190" t="s">
        <v>244</v>
      </c>
      <c r="H2864" s="190" t="s">
        <v>824</v>
      </c>
      <c r="I2864" s="190" t="s">
        <v>58</v>
      </c>
      <c r="J2864" s="190" t="s">
        <v>3969</v>
      </c>
      <c r="K2864" s="190">
        <v>2019</v>
      </c>
      <c r="L2864" s="190" t="s">
        <v>244</v>
      </c>
    </row>
    <row r="2865" spans="1:12" x14ac:dyDescent="0.2">
      <c r="A2865" s="190">
        <v>812204</v>
      </c>
      <c r="B2865" s="190" t="s">
        <v>1576</v>
      </c>
      <c r="C2865" s="190" t="s">
        <v>559</v>
      </c>
      <c r="D2865" s="190" t="s">
        <v>178</v>
      </c>
      <c r="E2865" s="190" t="s">
        <v>143</v>
      </c>
      <c r="F2865" s="193">
        <v>32303</v>
      </c>
      <c r="G2865" s="190" t="s">
        <v>244</v>
      </c>
      <c r="H2865" s="190" t="s">
        <v>824</v>
      </c>
      <c r="I2865" s="190" t="s">
        <v>58</v>
      </c>
      <c r="J2865" s="190" t="s">
        <v>3971</v>
      </c>
      <c r="K2865" s="190">
        <v>2007</v>
      </c>
      <c r="L2865" s="190" t="s">
        <v>244</v>
      </c>
    </row>
    <row r="2866" spans="1:12" x14ac:dyDescent="0.2">
      <c r="A2866" s="190">
        <v>812212</v>
      </c>
      <c r="B2866" s="190" t="s">
        <v>1581</v>
      </c>
      <c r="C2866" s="190" t="s">
        <v>63</v>
      </c>
      <c r="D2866" s="190" t="s">
        <v>966</v>
      </c>
      <c r="E2866" s="190" t="s">
        <v>142</v>
      </c>
      <c r="F2866" s="193">
        <v>34722</v>
      </c>
      <c r="G2866" s="190" t="s">
        <v>3293</v>
      </c>
      <c r="H2866" s="190" t="s">
        <v>824</v>
      </c>
      <c r="I2866" s="190" t="s">
        <v>58</v>
      </c>
      <c r="J2866" s="190" t="s">
        <v>3972</v>
      </c>
      <c r="K2866" s="190">
        <v>2017</v>
      </c>
      <c r="L2866" s="190" t="s">
        <v>246</v>
      </c>
    </row>
    <row r="2867" spans="1:12" x14ac:dyDescent="0.2">
      <c r="A2867" s="190">
        <v>812262</v>
      </c>
      <c r="B2867" s="190" t="s">
        <v>1611</v>
      </c>
      <c r="C2867" s="190" t="s">
        <v>782</v>
      </c>
      <c r="D2867" s="190" t="s">
        <v>3309</v>
      </c>
      <c r="E2867" s="190" t="s">
        <v>143</v>
      </c>
      <c r="F2867" s="193">
        <v>28267</v>
      </c>
      <c r="G2867" s="190" t="s">
        <v>922</v>
      </c>
      <c r="H2867" s="190" t="s">
        <v>824</v>
      </c>
      <c r="I2867" s="190" t="s">
        <v>58</v>
      </c>
      <c r="J2867" s="190" t="s">
        <v>3969</v>
      </c>
      <c r="K2867" s="190">
        <v>1995</v>
      </c>
      <c r="L2867" s="190" t="s">
        <v>244</v>
      </c>
    </row>
    <row r="2868" spans="1:12" x14ac:dyDescent="0.2">
      <c r="A2868" s="190">
        <v>812288</v>
      </c>
      <c r="B2868" s="190" t="s">
        <v>1627</v>
      </c>
      <c r="C2868" s="190" t="s">
        <v>63</v>
      </c>
      <c r="D2868" s="190" t="s">
        <v>188</v>
      </c>
      <c r="E2868" s="190" t="s">
        <v>142</v>
      </c>
      <c r="F2868" s="193">
        <v>28386</v>
      </c>
      <c r="G2868" s="190" t="s">
        <v>244</v>
      </c>
      <c r="H2868" s="190" t="s">
        <v>824</v>
      </c>
      <c r="I2868" s="190" t="s">
        <v>58</v>
      </c>
      <c r="J2868" s="190" t="s">
        <v>3972</v>
      </c>
      <c r="K2868" s="190">
        <v>2000</v>
      </c>
      <c r="L2868" s="190" t="s">
        <v>244</v>
      </c>
    </row>
    <row r="2869" spans="1:12" x14ac:dyDescent="0.2">
      <c r="A2869" s="190">
        <v>812296</v>
      </c>
      <c r="B2869" s="190" t="s">
        <v>1633</v>
      </c>
      <c r="C2869" s="190" t="s">
        <v>1041</v>
      </c>
      <c r="D2869" s="190" t="s">
        <v>585</v>
      </c>
      <c r="E2869" s="190" t="s">
        <v>142</v>
      </c>
      <c r="F2869" s="193">
        <v>27520</v>
      </c>
      <c r="G2869" s="190" t="s">
        <v>1054</v>
      </c>
      <c r="H2869" s="190" t="s">
        <v>824</v>
      </c>
      <c r="I2869" s="190" t="s">
        <v>58</v>
      </c>
      <c r="J2869" s="190" t="s">
        <v>3971</v>
      </c>
      <c r="K2869" s="190">
        <v>1994</v>
      </c>
      <c r="L2869" s="190" t="s">
        <v>244</v>
      </c>
    </row>
    <row r="2870" spans="1:12" x14ac:dyDescent="0.2">
      <c r="A2870" s="190">
        <v>812309</v>
      </c>
      <c r="B2870" s="190" t="s">
        <v>1641</v>
      </c>
      <c r="C2870" s="190" t="s">
        <v>3328</v>
      </c>
      <c r="D2870" s="190" t="s">
        <v>992</v>
      </c>
      <c r="E2870" s="190" t="s">
        <v>142</v>
      </c>
      <c r="F2870" s="193">
        <v>32068</v>
      </c>
      <c r="G2870" s="190" t="s">
        <v>3329</v>
      </c>
      <c r="H2870" s="190" t="s">
        <v>824</v>
      </c>
      <c r="I2870" s="190" t="s">
        <v>58</v>
      </c>
      <c r="J2870" s="190" t="s">
        <v>3969</v>
      </c>
      <c r="K2870" s="190">
        <v>2007</v>
      </c>
      <c r="L2870" s="190" t="s">
        <v>255</v>
      </c>
    </row>
    <row r="2871" spans="1:12" x14ac:dyDescent="0.2">
      <c r="A2871" s="190">
        <v>812310</v>
      </c>
      <c r="B2871" s="190" t="s">
        <v>1642</v>
      </c>
      <c r="C2871" s="190" t="s">
        <v>617</v>
      </c>
      <c r="D2871" s="190" t="s">
        <v>131</v>
      </c>
      <c r="E2871" s="190" t="s">
        <v>142</v>
      </c>
      <c r="F2871" s="193">
        <v>36191</v>
      </c>
      <c r="G2871" s="190" t="s">
        <v>1146</v>
      </c>
      <c r="H2871" s="190" t="s">
        <v>824</v>
      </c>
      <c r="I2871" s="190" t="s">
        <v>58</v>
      </c>
      <c r="J2871" s="190" t="s">
        <v>259</v>
      </c>
      <c r="K2871" s="190">
        <v>2016</v>
      </c>
      <c r="L2871" s="190" t="s">
        <v>3973</v>
      </c>
    </row>
    <row r="2872" spans="1:12" x14ac:dyDescent="0.2">
      <c r="A2872" s="190">
        <v>812344</v>
      </c>
      <c r="B2872" s="190" t="s">
        <v>1665</v>
      </c>
      <c r="C2872" s="190" t="s">
        <v>587</v>
      </c>
      <c r="D2872" s="190" t="s">
        <v>652</v>
      </c>
      <c r="E2872" s="190" t="s">
        <v>143</v>
      </c>
      <c r="F2872" s="193">
        <v>34458</v>
      </c>
      <c r="G2872" s="190" t="s">
        <v>244</v>
      </c>
      <c r="H2872" s="190" t="s">
        <v>824</v>
      </c>
      <c r="I2872" s="190" t="s">
        <v>58</v>
      </c>
      <c r="J2872" s="190" t="s">
        <v>3972</v>
      </c>
      <c r="K2872" s="190">
        <v>2013</v>
      </c>
      <c r="L2872" s="190" t="s">
        <v>246</v>
      </c>
    </row>
    <row r="2873" spans="1:12" x14ac:dyDescent="0.2">
      <c r="A2873" s="190">
        <v>812349</v>
      </c>
      <c r="B2873" s="190" t="s">
        <v>1669</v>
      </c>
      <c r="C2873" s="190" t="s">
        <v>401</v>
      </c>
      <c r="D2873" s="190" t="s">
        <v>309</v>
      </c>
      <c r="E2873" s="190" t="s">
        <v>143</v>
      </c>
      <c r="F2873" s="193">
        <v>35950</v>
      </c>
      <c r="G2873" s="190" t="s">
        <v>244</v>
      </c>
      <c r="H2873" s="190" t="s">
        <v>824</v>
      </c>
      <c r="I2873" s="190" t="s">
        <v>58</v>
      </c>
    </row>
    <row r="2874" spans="1:12" x14ac:dyDescent="0.2">
      <c r="A2874" s="190">
        <v>812365</v>
      </c>
      <c r="B2874" s="190" t="s">
        <v>1681</v>
      </c>
      <c r="C2874" s="190" t="s">
        <v>459</v>
      </c>
      <c r="D2874" s="190" t="s">
        <v>161</v>
      </c>
      <c r="E2874" s="190" t="s">
        <v>143</v>
      </c>
      <c r="F2874" s="193">
        <v>35435</v>
      </c>
      <c r="G2874" s="190" t="s">
        <v>244</v>
      </c>
      <c r="H2874" s="190" t="s">
        <v>824</v>
      </c>
      <c r="I2874" s="190" t="s">
        <v>58</v>
      </c>
    </row>
    <row r="2875" spans="1:12" x14ac:dyDescent="0.2">
      <c r="A2875" s="190">
        <v>812370</v>
      </c>
      <c r="B2875" s="190" t="s">
        <v>1683</v>
      </c>
      <c r="C2875" s="190" t="s">
        <v>714</v>
      </c>
      <c r="D2875" s="190" t="s">
        <v>194</v>
      </c>
      <c r="E2875" s="190" t="s">
        <v>143</v>
      </c>
      <c r="F2875" s="193">
        <v>36080</v>
      </c>
      <c r="G2875" s="190" t="s">
        <v>244</v>
      </c>
      <c r="H2875" s="190" t="s">
        <v>824</v>
      </c>
      <c r="I2875" s="190" t="s">
        <v>58</v>
      </c>
      <c r="J2875" s="190" t="s">
        <v>3969</v>
      </c>
      <c r="K2875" s="190">
        <v>2019</v>
      </c>
      <c r="L2875" s="190" t="s">
        <v>244</v>
      </c>
    </row>
    <row r="2876" spans="1:12" x14ac:dyDescent="0.2">
      <c r="A2876" s="190">
        <v>812404</v>
      </c>
      <c r="B2876" s="190" t="s">
        <v>1701</v>
      </c>
      <c r="C2876" s="190" t="s">
        <v>69</v>
      </c>
      <c r="D2876" s="190" t="s">
        <v>457</v>
      </c>
      <c r="E2876" s="190" t="s">
        <v>142</v>
      </c>
      <c r="F2876" s="193">
        <v>31542</v>
      </c>
      <c r="G2876" s="190" t="s">
        <v>244</v>
      </c>
      <c r="H2876" s="190" t="s">
        <v>824</v>
      </c>
      <c r="I2876" s="190" t="s">
        <v>58</v>
      </c>
      <c r="J2876" s="190" t="s">
        <v>259</v>
      </c>
      <c r="K2876" s="190">
        <v>2017</v>
      </c>
      <c r="L2876" s="190" t="s">
        <v>245</v>
      </c>
    </row>
    <row r="2877" spans="1:12" x14ac:dyDescent="0.2">
      <c r="A2877" s="190">
        <v>812409</v>
      </c>
      <c r="B2877" s="190" t="s">
        <v>1706</v>
      </c>
      <c r="C2877" s="190" t="s">
        <v>340</v>
      </c>
      <c r="D2877" s="190" t="s">
        <v>998</v>
      </c>
      <c r="E2877" s="190" t="s">
        <v>143</v>
      </c>
      <c r="F2877" s="193">
        <v>32956</v>
      </c>
      <c r="G2877" s="190" t="s">
        <v>245</v>
      </c>
      <c r="H2877" s="190" t="s">
        <v>824</v>
      </c>
      <c r="I2877" s="190" t="s">
        <v>58</v>
      </c>
      <c r="J2877" s="190" t="s">
        <v>3971</v>
      </c>
      <c r="K2877" s="190">
        <v>2011</v>
      </c>
      <c r="L2877" s="190" t="s">
        <v>244</v>
      </c>
    </row>
    <row r="2878" spans="1:12" x14ac:dyDescent="0.2">
      <c r="A2878" s="190">
        <v>812412</v>
      </c>
      <c r="B2878" s="190" t="s">
        <v>1708</v>
      </c>
      <c r="C2878" s="190" t="s">
        <v>63</v>
      </c>
      <c r="D2878" s="190" t="s">
        <v>195</v>
      </c>
      <c r="E2878" s="190" t="s">
        <v>142</v>
      </c>
      <c r="F2878" s="193">
        <v>32874</v>
      </c>
      <c r="G2878" s="190" t="s">
        <v>922</v>
      </c>
      <c r="H2878" s="190" t="s">
        <v>824</v>
      </c>
      <c r="I2878" s="190" t="s">
        <v>58</v>
      </c>
      <c r="J2878" s="190" t="s">
        <v>3971</v>
      </c>
      <c r="K2878" s="190">
        <v>2007</v>
      </c>
      <c r="L2878" s="190" t="s">
        <v>244</v>
      </c>
    </row>
    <row r="2879" spans="1:12" x14ac:dyDescent="0.2">
      <c r="A2879" s="190">
        <v>812421</v>
      </c>
      <c r="B2879" s="190" t="s">
        <v>1713</v>
      </c>
      <c r="C2879" s="190" t="s">
        <v>355</v>
      </c>
      <c r="D2879" s="190" t="s">
        <v>3368</v>
      </c>
      <c r="E2879" s="190" t="s">
        <v>142</v>
      </c>
      <c r="F2879" s="193">
        <v>35824</v>
      </c>
      <c r="G2879" s="190" t="s">
        <v>244</v>
      </c>
      <c r="H2879" s="190" t="s">
        <v>824</v>
      </c>
      <c r="I2879" s="190" t="s">
        <v>58</v>
      </c>
    </row>
    <row r="2880" spans="1:12" x14ac:dyDescent="0.2">
      <c r="A2880" s="190">
        <v>812424</v>
      </c>
      <c r="B2880" s="190" t="s">
        <v>1716</v>
      </c>
      <c r="C2880" s="190" t="s">
        <v>363</v>
      </c>
      <c r="D2880" s="190" t="s">
        <v>758</v>
      </c>
      <c r="E2880" s="190" t="s">
        <v>143</v>
      </c>
      <c r="F2880" s="193">
        <v>32903</v>
      </c>
      <c r="G2880" s="190" t="s">
        <v>921</v>
      </c>
      <c r="H2880" s="190" t="s">
        <v>824</v>
      </c>
      <c r="I2880" s="190" t="s">
        <v>58</v>
      </c>
      <c r="J2880" s="190" t="s">
        <v>3972</v>
      </c>
      <c r="K2880" s="190">
        <v>2009</v>
      </c>
      <c r="L2880" s="190" t="s">
        <v>244</v>
      </c>
    </row>
    <row r="2881" spans="1:12" x14ac:dyDescent="0.2">
      <c r="A2881" s="190">
        <v>812427</v>
      </c>
      <c r="B2881" s="190" t="s">
        <v>1718</v>
      </c>
      <c r="C2881" s="190" t="s">
        <v>327</v>
      </c>
      <c r="D2881" s="190" t="s">
        <v>165</v>
      </c>
      <c r="E2881" s="190" t="s">
        <v>143</v>
      </c>
      <c r="F2881" s="193">
        <v>34550</v>
      </c>
      <c r="G2881" s="190" t="s">
        <v>244</v>
      </c>
      <c r="H2881" s="190" t="s">
        <v>824</v>
      </c>
      <c r="I2881" s="190" t="s">
        <v>58</v>
      </c>
      <c r="J2881" s="190" t="s">
        <v>3969</v>
      </c>
      <c r="K2881" s="190">
        <v>2012</v>
      </c>
      <c r="L2881" s="190" t="s">
        <v>249</v>
      </c>
    </row>
    <row r="2882" spans="1:12" x14ac:dyDescent="0.2">
      <c r="A2882" s="190">
        <v>812433</v>
      </c>
      <c r="B2882" s="190" t="s">
        <v>779</v>
      </c>
      <c r="C2882" s="190" t="s">
        <v>3375</v>
      </c>
      <c r="D2882" s="190" t="s">
        <v>3376</v>
      </c>
      <c r="E2882" s="190" t="s">
        <v>143</v>
      </c>
      <c r="F2882" s="193">
        <v>36387</v>
      </c>
      <c r="G2882" s="190" t="s">
        <v>244</v>
      </c>
      <c r="H2882" s="190" t="s">
        <v>824</v>
      </c>
      <c r="I2882" s="190" t="s">
        <v>58</v>
      </c>
    </row>
    <row r="2883" spans="1:12" x14ac:dyDescent="0.2">
      <c r="A2883" s="190">
        <v>812436</v>
      </c>
      <c r="B2883" s="190" t="s">
        <v>1724</v>
      </c>
      <c r="C2883" s="190" t="s">
        <v>117</v>
      </c>
      <c r="D2883" s="190" t="s">
        <v>194</v>
      </c>
      <c r="E2883" s="190" t="s">
        <v>143</v>
      </c>
      <c r="F2883" s="193">
        <v>34267</v>
      </c>
      <c r="G2883" s="190" t="s">
        <v>1174</v>
      </c>
      <c r="H2883" s="190" t="s">
        <v>824</v>
      </c>
      <c r="I2883" s="190" t="s">
        <v>58</v>
      </c>
      <c r="J2883" s="190" t="s">
        <v>259</v>
      </c>
      <c r="K2883" s="190">
        <v>2012</v>
      </c>
      <c r="L2883" s="190" t="s">
        <v>249</v>
      </c>
    </row>
    <row r="2884" spans="1:12" x14ac:dyDescent="0.2">
      <c r="A2884" s="190">
        <v>812451</v>
      </c>
      <c r="B2884" s="190" t="s">
        <v>1735</v>
      </c>
      <c r="C2884" s="190" t="s">
        <v>3378</v>
      </c>
      <c r="D2884" s="190" t="s">
        <v>173</v>
      </c>
      <c r="E2884" s="190" t="s">
        <v>143</v>
      </c>
      <c r="F2884" s="193">
        <v>34787</v>
      </c>
      <c r="G2884" s="190" t="s">
        <v>931</v>
      </c>
      <c r="H2884" s="190" t="s">
        <v>824</v>
      </c>
      <c r="I2884" s="190" t="s">
        <v>58</v>
      </c>
      <c r="J2884" s="190" t="s">
        <v>3972</v>
      </c>
      <c r="K2884" s="190">
        <v>2014</v>
      </c>
      <c r="L2884" s="190" t="s">
        <v>249</v>
      </c>
    </row>
    <row r="2885" spans="1:12" x14ac:dyDescent="0.2">
      <c r="A2885" s="190">
        <v>812453</v>
      </c>
      <c r="B2885" s="190" t="s">
        <v>1737</v>
      </c>
      <c r="C2885" s="190" t="s">
        <v>533</v>
      </c>
      <c r="D2885" s="190" t="s">
        <v>596</v>
      </c>
      <c r="E2885" s="190" t="s">
        <v>143</v>
      </c>
      <c r="F2885" s="193">
        <v>35796</v>
      </c>
      <c r="G2885" s="190" t="s">
        <v>244</v>
      </c>
      <c r="H2885" s="190" t="s">
        <v>824</v>
      </c>
      <c r="I2885" s="190" t="s">
        <v>58</v>
      </c>
      <c r="J2885" s="190" t="s">
        <v>848</v>
      </c>
      <c r="K2885" s="190">
        <v>2016</v>
      </c>
      <c r="L2885" s="190" t="s">
        <v>244</v>
      </c>
    </row>
    <row r="2886" spans="1:12" x14ac:dyDescent="0.2">
      <c r="A2886" s="190">
        <v>812456</v>
      </c>
      <c r="B2886" s="190" t="s">
        <v>1739</v>
      </c>
      <c r="C2886" s="190" t="s">
        <v>130</v>
      </c>
      <c r="D2886" s="190" t="s">
        <v>191</v>
      </c>
      <c r="E2886" s="190" t="s">
        <v>143</v>
      </c>
      <c r="F2886" s="193">
        <v>36236</v>
      </c>
      <c r="G2886" s="190" t="s">
        <v>244</v>
      </c>
      <c r="H2886" s="190" t="s">
        <v>824</v>
      </c>
      <c r="I2886" s="190" t="s">
        <v>58</v>
      </c>
      <c r="J2886" s="190" t="s">
        <v>3981</v>
      </c>
      <c r="K2886" s="190">
        <v>2017</v>
      </c>
      <c r="L2886" s="190" t="s">
        <v>249</v>
      </c>
    </row>
    <row r="2887" spans="1:12" x14ac:dyDescent="0.2">
      <c r="A2887" s="190">
        <v>812459</v>
      </c>
      <c r="B2887" s="190" t="s">
        <v>1742</v>
      </c>
      <c r="C2887" s="190" t="s">
        <v>96</v>
      </c>
      <c r="D2887" s="190" t="s">
        <v>320</v>
      </c>
      <c r="E2887" s="190" t="s">
        <v>143</v>
      </c>
      <c r="F2887" s="193">
        <v>35859</v>
      </c>
      <c r="G2887" s="190" t="s">
        <v>244</v>
      </c>
      <c r="H2887" s="190" t="s">
        <v>824</v>
      </c>
      <c r="I2887" s="190" t="s">
        <v>58</v>
      </c>
      <c r="J2887" s="190" t="s">
        <v>3969</v>
      </c>
      <c r="K2887" s="190">
        <v>2017</v>
      </c>
      <c r="L2887" s="190" t="s">
        <v>244</v>
      </c>
    </row>
    <row r="2888" spans="1:12" x14ac:dyDescent="0.2">
      <c r="A2888" s="190">
        <v>812460</v>
      </c>
      <c r="B2888" s="190" t="s">
        <v>1743</v>
      </c>
      <c r="C2888" s="190" t="s">
        <v>65</v>
      </c>
      <c r="D2888" s="190" t="s">
        <v>324</v>
      </c>
      <c r="E2888" s="190" t="s">
        <v>143</v>
      </c>
      <c r="F2888" s="193">
        <v>36238</v>
      </c>
      <c r="G2888" s="190" t="s">
        <v>244</v>
      </c>
      <c r="H2888" s="190" t="s">
        <v>824</v>
      </c>
      <c r="I2888" s="190" t="s">
        <v>58</v>
      </c>
      <c r="J2888" s="190" t="s">
        <v>3971</v>
      </c>
      <c r="K2888" s="190">
        <v>2017</v>
      </c>
      <c r="L2888" s="190" t="s">
        <v>255</v>
      </c>
    </row>
    <row r="2889" spans="1:12" x14ac:dyDescent="0.2">
      <c r="A2889" s="190">
        <v>812461</v>
      </c>
      <c r="B2889" s="190" t="s">
        <v>1744</v>
      </c>
      <c r="C2889" s="190" t="s">
        <v>3198</v>
      </c>
      <c r="D2889" s="190" t="s">
        <v>3983</v>
      </c>
      <c r="E2889" s="190" t="s">
        <v>143</v>
      </c>
      <c r="F2889" s="193">
        <v>35706</v>
      </c>
      <c r="G2889" s="190" t="s">
        <v>244</v>
      </c>
      <c r="H2889" s="190" t="s">
        <v>824</v>
      </c>
      <c r="I2889" s="190" t="s">
        <v>58</v>
      </c>
      <c r="J2889" s="190" t="s">
        <v>848</v>
      </c>
      <c r="K2889" s="190">
        <v>2016</v>
      </c>
      <c r="L2889" s="190" t="s">
        <v>244</v>
      </c>
    </row>
    <row r="2890" spans="1:12" x14ac:dyDescent="0.2">
      <c r="A2890" s="190">
        <v>812466</v>
      </c>
      <c r="B2890" s="190" t="s">
        <v>1746</v>
      </c>
      <c r="C2890" s="190" t="s">
        <v>63</v>
      </c>
      <c r="D2890" s="190" t="s">
        <v>1328</v>
      </c>
      <c r="E2890" s="190" t="s">
        <v>143</v>
      </c>
      <c r="F2890" s="193">
        <v>31852</v>
      </c>
      <c r="G2890" s="190" t="s">
        <v>853</v>
      </c>
      <c r="H2890" s="190" t="s">
        <v>824</v>
      </c>
      <c r="I2890" s="190" t="s">
        <v>58</v>
      </c>
      <c r="J2890" s="190" t="s">
        <v>3972</v>
      </c>
      <c r="K2890" s="190">
        <v>2013</v>
      </c>
      <c r="L2890" s="190" t="s">
        <v>244</v>
      </c>
    </row>
    <row r="2891" spans="1:12" x14ac:dyDescent="0.2">
      <c r="A2891" s="190">
        <v>812474</v>
      </c>
      <c r="B2891" s="190" t="s">
        <v>1749</v>
      </c>
      <c r="C2891" s="190" t="s">
        <v>57</v>
      </c>
      <c r="D2891" s="190" t="s">
        <v>3386</v>
      </c>
      <c r="E2891" s="190" t="s">
        <v>142</v>
      </c>
      <c r="F2891" s="193">
        <v>27353</v>
      </c>
      <c r="G2891" s="190" t="s">
        <v>1301</v>
      </c>
      <c r="H2891" s="190" t="s">
        <v>824</v>
      </c>
      <c r="I2891" s="190" t="s">
        <v>58</v>
      </c>
      <c r="J2891" s="190" t="s">
        <v>3972</v>
      </c>
      <c r="K2891" s="190">
        <v>1993</v>
      </c>
      <c r="L2891" s="190" t="s">
        <v>249</v>
      </c>
    </row>
    <row r="2892" spans="1:12" x14ac:dyDescent="0.2">
      <c r="A2892" s="190">
        <v>812507</v>
      </c>
      <c r="B2892" s="190" t="s">
        <v>1767</v>
      </c>
      <c r="C2892" s="190" t="s">
        <v>76</v>
      </c>
      <c r="D2892" s="190" t="s">
        <v>352</v>
      </c>
      <c r="E2892" s="190" t="s">
        <v>142</v>
      </c>
      <c r="F2892" s="193">
        <v>36457</v>
      </c>
      <c r="G2892" s="190" t="s">
        <v>250</v>
      </c>
      <c r="H2892" s="190" t="s">
        <v>824</v>
      </c>
      <c r="I2892" s="190" t="s">
        <v>58</v>
      </c>
      <c r="J2892" s="190" t="s">
        <v>259</v>
      </c>
      <c r="K2892" s="190">
        <v>2017</v>
      </c>
      <c r="L2892" s="190" t="s">
        <v>244</v>
      </c>
    </row>
    <row r="2893" spans="1:12" x14ac:dyDescent="0.2">
      <c r="A2893" s="190">
        <v>812514</v>
      </c>
      <c r="B2893" s="190" t="s">
        <v>1771</v>
      </c>
      <c r="C2893" s="190" t="s">
        <v>3399</v>
      </c>
      <c r="D2893" s="190" t="s">
        <v>560</v>
      </c>
      <c r="E2893" s="190" t="s">
        <v>143</v>
      </c>
      <c r="F2893" s="193">
        <v>32530</v>
      </c>
      <c r="G2893" s="190" t="s">
        <v>244</v>
      </c>
      <c r="H2893" s="190" t="s">
        <v>824</v>
      </c>
      <c r="I2893" s="190" t="s">
        <v>58</v>
      </c>
      <c r="J2893" s="190" t="s">
        <v>848</v>
      </c>
      <c r="K2893" s="190">
        <v>2018</v>
      </c>
      <c r="L2893" s="190" t="s">
        <v>244</v>
      </c>
    </row>
    <row r="2894" spans="1:12" x14ac:dyDescent="0.2">
      <c r="A2894" s="190">
        <v>812519</v>
      </c>
      <c r="B2894" s="190" t="s">
        <v>1775</v>
      </c>
      <c r="C2894" s="190" t="s">
        <v>504</v>
      </c>
      <c r="D2894" s="190" t="s">
        <v>163</v>
      </c>
      <c r="E2894" s="190" t="s">
        <v>143</v>
      </c>
      <c r="F2894" s="193">
        <v>34362</v>
      </c>
      <c r="G2894" s="190" t="s">
        <v>244</v>
      </c>
      <c r="H2894" s="190" t="s">
        <v>824</v>
      </c>
      <c r="I2894" s="190" t="s">
        <v>58</v>
      </c>
      <c r="J2894" s="190" t="s">
        <v>3972</v>
      </c>
      <c r="K2894" s="190">
        <v>2013</v>
      </c>
      <c r="L2894" s="190" t="s">
        <v>244</v>
      </c>
    </row>
    <row r="2895" spans="1:12" x14ac:dyDescent="0.2">
      <c r="A2895" s="190">
        <v>812548</v>
      </c>
      <c r="B2895" s="190" t="s">
        <v>1791</v>
      </c>
      <c r="C2895" s="190" t="s">
        <v>83</v>
      </c>
      <c r="D2895" s="190" t="s">
        <v>209</v>
      </c>
      <c r="E2895" s="190" t="s">
        <v>143</v>
      </c>
      <c r="F2895" s="193">
        <v>34892</v>
      </c>
      <c r="G2895" s="190" t="s">
        <v>244</v>
      </c>
      <c r="H2895" s="190" t="s">
        <v>824</v>
      </c>
      <c r="I2895" s="190" t="s">
        <v>58</v>
      </c>
      <c r="J2895" s="190" t="s">
        <v>3969</v>
      </c>
      <c r="K2895" s="190">
        <v>2014</v>
      </c>
      <c r="L2895" s="190" t="s">
        <v>244</v>
      </c>
    </row>
    <row r="2896" spans="1:12" x14ac:dyDescent="0.2">
      <c r="A2896" s="190">
        <v>812550</v>
      </c>
      <c r="B2896" s="190" t="s">
        <v>1792</v>
      </c>
      <c r="C2896" s="190" t="s">
        <v>57</v>
      </c>
      <c r="D2896" s="190" t="s">
        <v>519</v>
      </c>
      <c r="E2896" s="190" t="s">
        <v>142</v>
      </c>
      <c r="F2896" s="193">
        <v>35669</v>
      </c>
      <c r="G2896" s="190" t="s">
        <v>1002</v>
      </c>
      <c r="H2896" s="190" t="s">
        <v>824</v>
      </c>
      <c r="I2896" s="190" t="s">
        <v>58</v>
      </c>
      <c r="J2896" s="190" t="s">
        <v>3971</v>
      </c>
      <c r="K2896" s="190">
        <v>2015</v>
      </c>
      <c r="L2896" s="190" t="s">
        <v>244</v>
      </c>
    </row>
    <row r="2897" spans="1:12" x14ac:dyDescent="0.2">
      <c r="A2897" s="190">
        <v>812565</v>
      </c>
      <c r="B2897" s="190" t="s">
        <v>1801</v>
      </c>
      <c r="C2897" s="190" t="s">
        <v>63</v>
      </c>
      <c r="D2897" s="190" t="s">
        <v>3416</v>
      </c>
      <c r="E2897" s="190" t="s">
        <v>143</v>
      </c>
      <c r="F2897" s="193">
        <v>32509</v>
      </c>
      <c r="G2897" s="190" t="s">
        <v>1212</v>
      </c>
      <c r="H2897" s="190" t="s">
        <v>824</v>
      </c>
      <c r="I2897" s="190" t="s">
        <v>58</v>
      </c>
      <c r="J2897" s="190" t="s">
        <v>3972</v>
      </c>
      <c r="K2897" s="190">
        <v>2012</v>
      </c>
      <c r="L2897" s="190" t="s">
        <v>245</v>
      </c>
    </row>
    <row r="2898" spans="1:12" x14ac:dyDescent="0.2">
      <c r="A2898" s="190">
        <v>812567</v>
      </c>
      <c r="B2898" s="190" t="s">
        <v>1803</v>
      </c>
      <c r="C2898" s="190" t="s">
        <v>354</v>
      </c>
      <c r="D2898" s="190" t="s">
        <v>3282</v>
      </c>
      <c r="E2898" s="190" t="s">
        <v>143</v>
      </c>
      <c r="F2898" s="193">
        <v>33686</v>
      </c>
      <c r="G2898" s="190" t="s">
        <v>3417</v>
      </c>
      <c r="H2898" s="190" t="s">
        <v>824</v>
      </c>
      <c r="I2898" s="190" t="s">
        <v>58</v>
      </c>
      <c r="J2898" s="190" t="s">
        <v>3971</v>
      </c>
      <c r="K2898" s="190">
        <v>2010</v>
      </c>
      <c r="L2898" s="190" t="s">
        <v>244</v>
      </c>
    </row>
    <row r="2899" spans="1:12" x14ac:dyDescent="0.2">
      <c r="A2899" s="190">
        <v>812575</v>
      </c>
      <c r="B2899" s="190" t="s">
        <v>1806</v>
      </c>
      <c r="C2899" s="190" t="s">
        <v>61</v>
      </c>
      <c r="D2899" s="190" t="s">
        <v>198</v>
      </c>
      <c r="E2899" s="190" t="s">
        <v>143</v>
      </c>
      <c r="F2899" s="193">
        <v>36363</v>
      </c>
      <c r="G2899" s="190" t="s">
        <v>244</v>
      </c>
      <c r="H2899" s="190" t="s">
        <v>824</v>
      </c>
      <c r="I2899" s="190" t="s">
        <v>58</v>
      </c>
    </row>
    <row r="2900" spans="1:12" x14ac:dyDescent="0.2">
      <c r="A2900" s="190">
        <v>812590</v>
      </c>
      <c r="B2900" s="190" t="s">
        <v>1818</v>
      </c>
      <c r="C2900" s="190" t="s">
        <v>65</v>
      </c>
      <c r="D2900" s="190" t="s">
        <v>767</v>
      </c>
      <c r="E2900" s="190" t="s">
        <v>143</v>
      </c>
      <c r="F2900" s="193">
        <v>29899</v>
      </c>
      <c r="G2900" s="190" t="s">
        <v>250</v>
      </c>
      <c r="H2900" s="190" t="s">
        <v>824</v>
      </c>
      <c r="I2900" s="190" t="s">
        <v>58</v>
      </c>
      <c r="J2900" s="190" t="s">
        <v>3969</v>
      </c>
      <c r="K2900" s="190">
        <v>2000</v>
      </c>
      <c r="L2900" s="190" t="s">
        <v>250</v>
      </c>
    </row>
    <row r="2901" spans="1:12" x14ac:dyDescent="0.2">
      <c r="A2901" s="190">
        <v>812592</v>
      </c>
      <c r="B2901" s="190" t="s">
        <v>1820</v>
      </c>
      <c r="C2901" s="190" t="s">
        <v>3394</v>
      </c>
      <c r="D2901" s="190" t="s">
        <v>3426</v>
      </c>
      <c r="E2901" s="190" t="s">
        <v>143</v>
      </c>
      <c r="F2901" s="193">
        <v>36420</v>
      </c>
      <c r="G2901" s="190" t="s">
        <v>244</v>
      </c>
      <c r="H2901" s="190" t="s">
        <v>824</v>
      </c>
      <c r="I2901" s="190" t="s">
        <v>58</v>
      </c>
      <c r="J2901" s="190" t="s">
        <v>3969</v>
      </c>
      <c r="K2901" s="190">
        <v>2018</v>
      </c>
      <c r="L2901" s="190" t="s">
        <v>244</v>
      </c>
    </row>
    <row r="2902" spans="1:12" x14ac:dyDescent="0.2">
      <c r="A2902" s="190">
        <v>812596</v>
      </c>
      <c r="B2902" s="190" t="s">
        <v>1823</v>
      </c>
      <c r="C2902" s="190" t="s">
        <v>59</v>
      </c>
      <c r="D2902" s="190" t="s">
        <v>218</v>
      </c>
      <c r="E2902" s="190" t="s">
        <v>143</v>
      </c>
      <c r="F2902" s="193">
        <v>35784</v>
      </c>
      <c r="G2902" s="190" t="s">
        <v>1270</v>
      </c>
      <c r="H2902" s="190" t="s">
        <v>824</v>
      </c>
      <c r="I2902" s="190" t="s">
        <v>58</v>
      </c>
      <c r="J2902" s="190" t="s">
        <v>259</v>
      </c>
      <c r="K2902" s="190">
        <v>2015</v>
      </c>
      <c r="L2902" s="190" t="s">
        <v>249</v>
      </c>
    </row>
    <row r="2903" spans="1:12" x14ac:dyDescent="0.2">
      <c r="A2903" s="190">
        <v>812599</v>
      </c>
      <c r="B2903" s="190" t="s">
        <v>1825</v>
      </c>
      <c r="C2903" s="190" t="s">
        <v>63</v>
      </c>
      <c r="D2903" s="190" t="s">
        <v>536</v>
      </c>
      <c r="E2903" s="190" t="s">
        <v>143</v>
      </c>
      <c r="F2903" s="193">
        <v>34969</v>
      </c>
      <c r="G2903" s="190" t="s">
        <v>244</v>
      </c>
      <c r="H2903" s="190" t="s">
        <v>824</v>
      </c>
      <c r="I2903" s="190" t="s">
        <v>58</v>
      </c>
      <c r="J2903" s="190" t="s">
        <v>3971</v>
      </c>
      <c r="K2903" s="190">
        <v>2014</v>
      </c>
      <c r="L2903" s="190" t="s">
        <v>255</v>
      </c>
    </row>
    <row r="2904" spans="1:12" x14ac:dyDescent="0.2">
      <c r="A2904" s="190">
        <v>812603</v>
      </c>
      <c r="B2904" s="190" t="s">
        <v>1827</v>
      </c>
      <c r="C2904" s="190" t="s">
        <v>62</v>
      </c>
      <c r="D2904" s="190" t="s">
        <v>311</v>
      </c>
      <c r="E2904" s="190" t="s">
        <v>143</v>
      </c>
      <c r="F2904" s="193">
        <v>33025</v>
      </c>
      <c r="G2904" s="190" t="s">
        <v>1232</v>
      </c>
      <c r="H2904" s="190" t="s">
        <v>824</v>
      </c>
      <c r="I2904" s="190" t="s">
        <v>58</v>
      </c>
      <c r="J2904" s="190" t="s">
        <v>3971</v>
      </c>
      <c r="K2904" s="190">
        <v>2009</v>
      </c>
      <c r="L2904" s="190" t="s">
        <v>249</v>
      </c>
    </row>
    <row r="2905" spans="1:12" x14ac:dyDescent="0.2">
      <c r="A2905" s="190">
        <v>812628</v>
      </c>
      <c r="B2905" s="190" t="s">
        <v>1845</v>
      </c>
      <c r="C2905" s="190" t="s">
        <v>81</v>
      </c>
      <c r="D2905" s="190" t="s">
        <v>745</v>
      </c>
      <c r="E2905" s="190" t="s">
        <v>142</v>
      </c>
      <c r="F2905" s="193">
        <v>33868</v>
      </c>
      <c r="G2905" s="190" t="s">
        <v>943</v>
      </c>
      <c r="H2905" s="190" t="s">
        <v>824</v>
      </c>
      <c r="I2905" s="190" t="s">
        <v>58</v>
      </c>
      <c r="J2905" s="190" t="s">
        <v>3972</v>
      </c>
      <c r="K2905" s="190">
        <v>2010</v>
      </c>
      <c r="L2905" s="190" t="s">
        <v>244</v>
      </c>
    </row>
    <row r="2906" spans="1:12" x14ac:dyDescent="0.2">
      <c r="A2906" s="190">
        <v>812629</v>
      </c>
      <c r="B2906" s="190" t="s">
        <v>1846</v>
      </c>
      <c r="C2906" s="190" t="s">
        <v>442</v>
      </c>
      <c r="D2906" s="190" t="s">
        <v>3438</v>
      </c>
      <c r="E2906" s="190" t="s">
        <v>142</v>
      </c>
      <c r="F2906" s="193">
        <v>36669</v>
      </c>
      <c r="G2906" s="190" t="s">
        <v>244</v>
      </c>
      <c r="H2906" s="190" t="s">
        <v>824</v>
      </c>
      <c r="I2906" s="190" t="s">
        <v>58</v>
      </c>
      <c r="J2906" s="190" t="s">
        <v>3972</v>
      </c>
      <c r="K2906" s="190">
        <v>2018</v>
      </c>
      <c r="L2906" s="190" t="s">
        <v>244</v>
      </c>
    </row>
    <row r="2907" spans="1:12" x14ac:dyDescent="0.2">
      <c r="A2907" s="190">
        <v>812647</v>
      </c>
      <c r="B2907" s="190" t="s">
        <v>1858</v>
      </c>
      <c r="C2907" s="190" t="s">
        <v>86</v>
      </c>
      <c r="D2907" s="190" t="s">
        <v>360</v>
      </c>
      <c r="E2907" s="190" t="s">
        <v>142</v>
      </c>
      <c r="F2907" s="193">
        <v>36541</v>
      </c>
      <c r="G2907" s="190" t="s">
        <v>3444</v>
      </c>
      <c r="H2907" s="190" t="s">
        <v>824</v>
      </c>
      <c r="I2907" s="190" t="s">
        <v>58</v>
      </c>
      <c r="J2907" s="190" t="s">
        <v>259</v>
      </c>
      <c r="K2907" s="190">
        <v>2017</v>
      </c>
      <c r="L2907" s="190" t="s">
        <v>244</v>
      </c>
    </row>
    <row r="2908" spans="1:12" x14ac:dyDescent="0.2">
      <c r="A2908" s="190">
        <v>812655</v>
      </c>
      <c r="B2908" s="190" t="s">
        <v>1865</v>
      </c>
      <c r="C2908" s="190" t="s">
        <v>496</v>
      </c>
      <c r="D2908" s="190" t="s">
        <v>315</v>
      </c>
      <c r="E2908" s="190" t="s">
        <v>142</v>
      </c>
      <c r="F2908" s="193">
        <v>36526</v>
      </c>
      <c r="G2908" s="190" t="s">
        <v>956</v>
      </c>
      <c r="H2908" s="190" t="s">
        <v>824</v>
      </c>
      <c r="I2908" s="190" t="s">
        <v>58</v>
      </c>
      <c r="J2908" s="190" t="s">
        <v>3969</v>
      </c>
      <c r="K2908" s="190">
        <v>2017</v>
      </c>
      <c r="L2908" s="190" t="s">
        <v>249</v>
      </c>
    </row>
    <row r="2909" spans="1:12" x14ac:dyDescent="0.2">
      <c r="A2909" s="190">
        <v>812666</v>
      </c>
      <c r="B2909" s="190" t="s">
        <v>1874</v>
      </c>
      <c r="C2909" s="190" t="s">
        <v>3449</v>
      </c>
      <c r="D2909" s="190" t="s">
        <v>3450</v>
      </c>
      <c r="E2909" s="190" t="s">
        <v>142</v>
      </c>
      <c r="F2909" s="193">
        <v>24938</v>
      </c>
      <c r="G2909" s="190" t="s">
        <v>1166</v>
      </c>
      <c r="H2909" s="190" t="s">
        <v>824</v>
      </c>
      <c r="I2909" s="190" t="s">
        <v>58</v>
      </c>
    </row>
    <row r="2910" spans="1:12" x14ac:dyDescent="0.2">
      <c r="A2910" s="190">
        <v>812675</v>
      </c>
      <c r="B2910" s="190" t="s">
        <v>1879</v>
      </c>
      <c r="C2910" s="190" t="s">
        <v>107</v>
      </c>
      <c r="D2910" s="190" t="s">
        <v>3455</v>
      </c>
      <c r="E2910" s="190" t="s">
        <v>143</v>
      </c>
      <c r="F2910" s="193">
        <v>35674</v>
      </c>
      <c r="G2910" s="190" t="s">
        <v>1270</v>
      </c>
      <c r="H2910" s="190" t="s">
        <v>824</v>
      </c>
      <c r="I2910" s="190" t="s">
        <v>58</v>
      </c>
    </row>
    <row r="2911" spans="1:12" x14ac:dyDescent="0.2">
      <c r="A2911" s="190">
        <v>812691</v>
      </c>
      <c r="B2911" s="190" t="s">
        <v>1892</v>
      </c>
      <c r="C2911" s="190" t="s">
        <v>103</v>
      </c>
      <c r="D2911" s="190" t="s">
        <v>194</v>
      </c>
      <c r="E2911" s="190" t="s">
        <v>143</v>
      </c>
      <c r="F2911" s="193">
        <v>34403</v>
      </c>
      <c r="G2911" s="190" t="s">
        <v>974</v>
      </c>
      <c r="H2911" s="190" t="s">
        <v>824</v>
      </c>
      <c r="I2911" s="190" t="s">
        <v>58</v>
      </c>
      <c r="J2911" s="190" t="s">
        <v>3971</v>
      </c>
      <c r="K2911" s="190">
        <v>2012</v>
      </c>
      <c r="L2911" s="190" t="s">
        <v>244</v>
      </c>
    </row>
    <row r="2912" spans="1:12" x14ac:dyDescent="0.2">
      <c r="A2912" s="190">
        <v>812697</v>
      </c>
      <c r="B2912" s="190" t="s">
        <v>1898</v>
      </c>
      <c r="C2912" s="190" t="s">
        <v>83</v>
      </c>
      <c r="D2912" s="190" t="s">
        <v>1147</v>
      </c>
      <c r="E2912" s="190" t="s">
        <v>143</v>
      </c>
      <c r="F2912" s="193">
        <v>32162</v>
      </c>
      <c r="G2912" s="190" t="s">
        <v>244</v>
      </c>
      <c r="H2912" s="190" t="s">
        <v>824</v>
      </c>
      <c r="I2912" s="190" t="s">
        <v>58</v>
      </c>
    </row>
    <row r="2913" spans="1:12" x14ac:dyDescent="0.2">
      <c r="A2913" s="190">
        <v>812703</v>
      </c>
      <c r="B2913" s="190" t="s">
        <v>1900</v>
      </c>
      <c r="C2913" s="190" t="s">
        <v>73</v>
      </c>
      <c r="D2913" s="190" t="s">
        <v>3471</v>
      </c>
      <c r="E2913" s="190" t="s">
        <v>143</v>
      </c>
      <c r="F2913" s="193">
        <v>35582</v>
      </c>
      <c r="G2913" s="190" t="s">
        <v>244</v>
      </c>
      <c r="H2913" s="190" t="s">
        <v>824</v>
      </c>
      <c r="I2913" s="190" t="s">
        <v>58</v>
      </c>
      <c r="J2913" s="190" t="s">
        <v>259</v>
      </c>
      <c r="K2913" s="190">
        <v>2015</v>
      </c>
      <c r="L2913" s="190" t="s">
        <v>244</v>
      </c>
    </row>
    <row r="2914" spans="1:12" x14ac:dyDescent="0.2">
      <c r="A2914" s="190">
        <v>812705</v>
      </c>
      <c r="B2914" s="190" t="s">
        <v>1901</v>
      </c>
      <c r="C2914" s="190" t="s">
        <v>1337</v>
      </c>
      <c r="D2914" s="190" t="s">
        <v>3472</v>
      </c>
      <c r="E2914" s="190" t="s">
        <v>142</v>
      </c>
      <c r="F2914" s="193">
        <v>32642</v>
      </c>
      <c r="G2914" s="190" t="s">
        <v>3473</v>
      </c>
      <c r="H2914" s="190" t="s">
        <v>824</v>
      </c>
      <c r="I2914" s="190" t="s">
        <v>58</v>
      </c>
      <c r="J2914" s="190" t="s">
        <v>3972</v>
      </c>
      <c r="K2914" s="190">
        <v>2012</v>
      </c>
      <c r="L2914" s="190" t="s">
        <v>251</v>
      </c>
    </row>
    <row r="2915" spans="1:12" x14ac:dyDescent="0.2">
      <c r="A2915" s="190">
        <v>812724</v>
      </c>
      <c r="B2915" s="190" t="s">
        <v>1916</v>
      </c>
      <c r="C2915" s="190" t="s">
        <v>57</v>
      </c>
      <c r="D2915" s="190" t="s">
        <v>158</v>
      </c>
      <c r="E2915" s="190" t="s">
        <v>142</v>
      </c>
      <c r="F2915" s="193">
        <v>34201</v>
      </c>
      <c r="G2915" s="190" t="s">
        <v>250</v>
      </c>
      <c r="H2915" s="190" t="s">
        <v>824</v>
      </c>
      <c r="I2915" s="190" t="s">
        <v>58</v>
      </c>
      <c r="J2915" s="190" t="s">
        <v>259</v>
      </c>
      <c r="K2915" s="190">
        <v>2012</v>
      </c>
      <c r="L2915" s="190" t="s">
        <v>252</v>
      </c>
    </row>
    <row r="2916" spans="1:12" x14ac:dyDescent="0.2">
      <c r="A2916" s="190">
        <v>812734</v>
      </c>
      <c r="B2916" s="190" t="s">
        <v>1924</v>
      </c>
      <c r="C2916" s="190" t="s">
        <v>66</v>
      </c>
      <c r="D2916" s="190" t="s">
        <v>194</v>
      </c>
      <c r="E2916" s="190" t="s">
        <v>142</v>
      </c>
      <c r="F2916" s="193">
        <v>32250</v>
      </c>
      <c r="G2916" s="190" t="s">
        <v>3422</v>
      </c>
      <c r="H2916" s="190" t="s">
        <v>824</v>
      </c>
      <c r="I2916" s="190" t="s">
        <v>58</v>
      </c>
      <c r="J2916" s="190" t="s">
        <v>3971</v>
      </c>
      <c r="K2916" s="190">
        <v>2006</v>
      </c>
      <c r="L2916" s="190" t="s">
        <v>244</v>
      </c>
    </row>
    <row r="2917" spans="1:12" x14ac:dyDescent="0.2">
      <c r="A2917" s="190">
        <v>812744</v>
      </c>
      <c r="B2917" s="190" t="s">
        <v>1930</v>
      </c>
      <c r="C2917" s="190" t="s">
        <v>369</v>
      </c>
      <c r="D2917" s="190" t="s">
        <v>200</v>
      </c>
      <c r="E2917" s="190" t="s">
        <v>142</v>
      </c>
      <c r="F2917" s="193">
        <v>32875</v>
      </c>
      <c r="G2917" s="190" t="s">
        <v>3488</v>
      </c>
      <c r="H2917" s="190" t="s">
        <v>824</v>
      </c>
      <c r="I2917" s="190" t="s">
        <v>58</v>
      </c>
      <c r="J2917" s="190" t="s">
        <v>3971</v>
      </c>
      <c r="K2917" s="190">
        <v>2008</v>
      </c>
      <c r="L2917" s="190" t="s">
        <v>254</v>
      </c>
    </row>
    <row r="2918" spans="1:12" x14ac:dyDescent="0.2">
      <c r="A2918" s="190">
        <v>812755</v>
      </c>
      <c r="B2918" s="190" t="s">
        <v>1941</v>
      </c>
      <c r="C2918" s="190" t="s">
        <v>83</v>
      </c>
      <c r="D2918" s="190" t="s">
        <v>196</v>
      </c>
      <c r="E2918" s="190" t="s">
        <v>142</v>
      </c>
      <c r="F2918" s="193">
        <v>36161</v>
      </c>
      <c r="G2918" s="190" t="s">
        <v>1232</v>
      </c>
      <c r="H2918" s="190" t="s">
        <v>824</v>
      </c>
      <c r="I2918" s="190" t="s">
        <v>58</v>
      </c>
      <c r="J2918" s="190" t="s">
        <v>3969</v>
      </c>
      <c r="K2918" s="190">
        <v>2017</v>
      </c>
      <c r="L2918" s="190" t="s">
        <v>249</v>
      </c>
    </row>
    <row r="2919" spans="1:12" x14ac:dyDescent="0.2">
      <c r="A2919" s="190">
        <v>812772</v>
      </c>
      <c r="B2919" s="190" t="s">
        <v>1953</v>
      </c>
      <c r="C2919" s="190" t="s">
        <v>63</v>
      </c>
      <c r="D2919" s="190" t="s">
        <v>177</v>
      </c>
      <c r="E2919" s="190" t="s">
        <v>143</v>
      </c>
      <c r="F2919" s="193">
        <v>36039</v>
      </c>
      <c r="G2919" s="190" t="s">
        <v>976</v>
      </c>
      <c r="H2919" s="190" t="s">
        <v>824</v>
      </c>
      <c r="I2919" s="190" t="s">
        <v>58</v>
      </c>
      <c r="J2919" s="190" t="s">
        <v>3969</v>
      </c>
      <c r="K2919" s="190">
        <v>2017</v>
      </c>
      <c r="L2919" s="190" t="s">
        <v>249</v>
      </c>
    </row>
    <row r="2920" spans="1:12" x14ac:dyDescent="0.2">
      <c r="A2920" s="190">
        <v>812776</v>
      </c>
      <c r="B2920" s="190" t="s">
        <v>1956</v>
      </c>
      <c r="C2920" s="190" t="s">
        <v>441</v>
      </c>
      <c r="D2920" s="190" t="s">
        <v>366</v>
      </c>
      <c r="E2920" s="190" t="s">
        <v>143</v>
      </c>
      <c r="F2920" s="193">
        <v>36047</v>
      </c>
      <c r="G2920" s="190" t="s">
        <v>244</v>
      </c>
      <c r="H2920" s="190" t="s">
        <v>824</v>
      </c>
      <c r="I2920" s="190" t="s">
        <v>58</v>
      </c>
      <c r="J2920" s="190" t="s">
        <v>3969</v>
      </c>
      <c r="K2920" s="190">
        <v>2017</v>
      </c>
      <c r="L2920" s="190" t="s">
        <v>244</v>
      </c>
    </row>
    <row r="2921" spans="1:12" x14ac:dyDescent="0.2">
      <c r="A2921" s="190">
        <v>812779</v>
      </c>
      <c r="B2921" s="190" t="s">
        <v>1959</v>
      </c>
      <c r="C2921" s="190" t="s">
        <v>346</v>
      </c>
      <c r="D2921" s="190" t="s">
        <v>558</v>
      </c>
      <c r="E2921" s="190" t="s">
        <v>143</v>
      </c>
      <c r="F2921" s="193">
        <v>36029</v>
      </c>
      <c r="G2921" s="190" t="s">
        <v>870</v>
      </c>
      <c r="H2921" s="190" t="s">
        <v>825</v>
      </c>
      <c r="I2921" s="190" t="s">
        <v>58</v>
      </c>
      <c r="J2921" s="190" t="s">
        <v>259</v>
      </c>
      <c r="K2921" s="190">
        <v>2017</v>
      </c>
      <c r="L2921" s="190" t="s">
        <v>244</v>
      </c>
    </row>
    <row r="2922" spans="1:12" x14ac:dyDescent="0.2">
      <c r="A2922" s="190">
        <v>812785</v>
      </c>
      <c r="B2922" s="190" t="s">
        <v>1962</v>
      </c>
      <c r="C2922" s="190" t="s">
        <v>387</v>
      </c>
      <c r="D2922" s="190" t="s">
        <v>382</v>
      </c>
      <c r="E2922" s="190" t="s">
        <v>143</v>
      </c>
      <c r="F2922" s="193">
        <v>35796</v>
      </c>
      <c r="G2922" s="190" t="s">
        <v>244</v>
      </c>
      <c r="H2922" s="190" t="s">
        <v>824</v>
      </c>
      <c r="I2922" s="190" t="s">
        <v>58</v>
      </c>
      <c r="J2922" s="190" t="s">
        <v>3972</v>
      </c>
      <c r="K2922" s="190">
        <v>2015</v>
      </c>
      <c r="L2922" s="190" t="s">
        <v>244</v>
      </c>
    </row>
    <row r="2923" spans="1:12" x14ac:dyDescent="0.2">
      <c r="A2923" s="190">
        <v>812790</v>
      </c>
      <c r="B2923" s="190" t="s">
        <v>1967</v>
      </c>
      <c r="C2923" s="190" t="s">
        <v>84</v>
      </c>
      <c r="D2923" s="190" t="s">
        <v>489</v>
      </c>
      <c r="E2923" s="190" t="s">
        <v>143</v>
      </c>
      <c r="F2923" s="193">
        <v>27853</v>
      </c>
      <c r="G2923" s="190" t="s">
        <v>244</v>
      </c>
      <c r="H2923" s="190" t="s">
        <v>824</v>
      </c>
      <c r="I2923" s="190" t="s">
        <v>58</v>
      </c>
      <c r="J2923" s="190" t="s">
        <v>3971</v>
      </c>
      <c r="K2923" s="190">
        <v>1999</v>
      </c>
      <c r="L2923" s="190" t="s">
        <v>244</v>
      </c>
    </row>
    <row r="2924" spans="1:12" x14ac:dyDescent="0.2">
      <c r="A2924" s="190">
        <v>812804</v>
      </c>
      <c r="B2924" s="190" t="s">
        <v>1977</v>
      </c>
      <c r="C2924" s="190" t="s">
        <v>327</v>
      </c>
      <c r="D2924" s="190" t="s">
        <v>326</v>
      </c>
      <c r="E2924" s="190" t="s">
        <v>142</v>
      </c>
      <c r="F2924" s="193">
        <v>36190</v>
      </c>
      <c r="G2924" s="190" t="s">
        <v>3274</v>
      </c>
      <c r="H2924" s="190" t="s">
        <v>824</v>
      </c>
      <c r="I2924" s="190" t="s">
        <v>58</v>
      </c>
      <c r="J2924" s="190" t="s">
        <v>3971</v>
      </c>
      <c r="K2924" s="190">
        <v>2016</v>
      </c>
      <c r="L2924" s="190" t="s">
        <v>249</v>
      </c>
    </row>
    <row r="2925" spans="1:12" x14ac:dyDescent="0.2">
      <c r="A2925" s="190">
        <v>812813</v>
      </c>
      <c r="B2925" s="190" t="s">
        <v>1983</v>
      </c>
      <c r="C2925" s="190" t="s">
        <v>103</v>
      </c>
      <c r="D2925" s="190" t="s">
        <v>455</v>
      </c>
      <c r="E2925" s="190" t="s">
        <v>143</v>
      </c>
      <c r="F2925" s="193">
        <v>35812</v>
      </c>
      <c r="G2925" s="190" t="s">
        <v>931</v>
      </c>
      <c r="H2925" s="190" t="s">
        <v>824</v>
      </c>
      <c r="I2925" s="190" t="s">
        <v>58</v>
      </c>
      <c r="J2925" s="190" t="s">
        <v>259</v>
      </c>
      <c r="K2925" s="190">
        <v>2019</v>
      </c>
      <c r="L2925" s="190" t="s">
        <v>244</v>
      </c>
    </row>
    <row r="2926" spans="1:12" x14ac:dyDescent="0.2">
      <c r="A2926" s="190">
        <v>812819</v>
      </c>
      <c r="B2926" s="190" t="s">
        <v>990</v>
      </c>
      <c r="C2926" s="190" t="s">
        <v>61</v>
      </c>
      <c r="D2926" s="190" t="s">
        <v>188</v>
      </c>
      <c r="E2926" s="190" t="s">
        <v>143</v>
      </c>
      <c r="F2926" s="193">
        <v>36388</v>
      </c>
      <c r="G2926" s="190" t="s">
        <v>1302</v>
      </c>
      <c r="H2926" s="190" t="s">
        <v>824</v>
      </c>
      <c r="I2926" s="190" t="s">
        <v>58</v>
      </c>
      <c r="J2926" s="190" t="s">
        <v>3972</v>
      </c>
      <c r="K2926" s="190">
        <v>2017</v>
      </c>
      <c r="L2926" s="190" t="s">
        <v>249</v>
      </c>
    </row>
    <row r="2927" spans="1:12" x14ac:dyDescent="0.2">
      <c r="A2927" s="190">
        <v>812830</v>
      </c>
      <c r="B2927" s="190" t="s">
        <v>1992</v>
      </c>
      <c r="C2927" s="190" t="s">
        <v>620</v>
      </c>
      <c r="D2927" s="190" t="s">
        <v>90</v>
      </c>
      <c r="E2927" s="190" t="s">
        <v>142</v>
      </c>
      <c r="F2927" s="193">
        <v>28664</v>
      </c>
      <c r="G2927" s="190" t="s">
        <v>244</v>
      </c>
      <c r="H2927" s="190" t="s">
        <v>824</v>
      </c>
      <c r="I2927" s="190" t="s">
        <v>58</v>
      </c>
      <c r="J2927" s="190" t="s">
        <v>3972</v>
      </c>
      <c r="K2927" s="190">
        <v>1998</v>
      </c>
      <c r="L2927" s="190" t="s">
        <v>247</v>
      </c>
    </row>
    <row r="2928" spans="1:12" x14ac:dyDescent="0.2">
      <c r="A2928" s="190">
        <v>812834</v>
      </c>
      <c r="B2928" s="190" t="s">
        <v>1996</v>
      </c>
      <c r="C2928" s="190" t="s">
        <v>69</v>
      </c>
      <c r="D2928" s="190" t="s">
        <v>273</v>
      </c>
      <c r="E2928" s="190" t="s">
        <v>143</v>
      </c>
      <c r="F2928" s="193">
        <v>34341</v>
      </c>
      <c r="G2928" s="190" t="s">
        <v>244</v>
      </c>
      <c r="H2928" s="190" t="s">
        <v>824</v>
      </c>
      <c r="I2928" s="190" t="s">
        <v>58</v>
      </c>
      <c r="J2928" s="190" t="s">
        <v>3972</v>
      </c>
      <c r="K2928" s="190">
        <v>2012</v>
      </c>
      <c r="L2928" s="190" t="s">
        <v>247</v>
      </c>
    </row>
    <row r="2929" spans="1:12" x14ac:dyDescent="0.2">
      <c r="A2929" s="190">
        <v>812854</v>
      </c>
      <c r="B2929" s="190" t="s">
        <v>2010</v>
      </c>
      <c r="C2929" s="190" t="s">
        <v>64</v>
      </c>
      <c r="D2929" s="190" t="s">
        <v>3534</v>
      </c>
      <c r="E2929" s="190" t="s">
        <v>142</v>
      </c>
      <c r="F2929" s="193">
        <v>32025</v>
      </c>
      <c r="G2929" s="190" t="s">
        <v>244</v>
      </c>
      <c r="H2929" s="190" t="s">
        <v>824</v>
      </c>
      <c r="I2929" s="190" t="s">
        <v>58</v>
      </c>
      <c r="J2929" s="190" t="s">
        <v>848</v>
      </c>
      <c r="K2929" s="190">
        <v>2006</v>
      </c>
      <c r="L2929" s="190" t="s">
        <v>244</v>
      </c>
    </row>
    <row r="2930" spans="1:12" x14ac:dyDescent="0.2">
      <c r="A2930" s="190">
        <v>812876</v>
      </c>
      <c r="B2930" s="190" t="s">
        <v>2024</v>
      </c>
      <c r="C2930" s="190" t="s">
        <v>63</v>
      </c>
      <c r="D2930" s="190" t="s">
        <v>318</v>
      </c>
      <c r="E2930" s="190" t="s">
        <v>143</v>
      </c>
      <c r="F2930" s="193">
        <v>34773</v>
      </c>
      <c r="G2930" s="190" t="s">
        <v>3511</v>
      </c>
      <c r="H2930" s="190" t="s">
        <v>824</v>
      </c>
      <c r="I2930" s="190" t="s">
        <v>58</v>
      </c>
      <c r="J2930" s="190" t="s">
        <v>3972</v>
      </c>
      <c r="K2930" s="190">
        <v>2017</v>
      </c>
      <c r="L2930" s="190" t="s">
        <v>249</v>
      </c>
    </row>
    <row r="2931" spans="1:12" x14ac:dyDescent="0.2">
      <c r="A2931" s="190">
        <v>812882</v>
      </c>
      <c r="B2931" s="190" t="s">
        <v>2028</v>
      </c>
      <c r="C2931" s="190" t="s">
        <v>63</v>
      </c>
      <c r="D2931" s="190" t="s">
        <v>165</v>
      </c>
      <c r="E2931" s="190" t="s">
        <v>143</v>
      </c>
      <c r="F2931" s="193">
        <v>33840</v>
      </c>
      <c r="G2931" s="190" t="s">
        <v>244</v>
      </c>
      <c r="H2931" s="190" t="s">
        <v>824</v>
      </c>
      <c r="I2931" s="190" t="s">
        <v>58</v>
      </c>
      <c r="J2931" s="190" t="s">
        <v>3972</v>
      </c>
      <c r="K2931" s="190">
        <v>2010</v>
      </c>
      <c r="L2931" s="190" t="s">
        <v>244</v>
      </c>
    </row>
    <row r="2932" spans="1:12" x14ac:dyDescent="0.2">
      <c r="A2932" s="190">
        <v>812897</v>
      </c>
      <c r="B2932" s="190" t="s">
        <v>2039</v>
      </c>
      <c r="C2932" s="190" t="s">
        <v>368</v>
      </c>
      <c r="D2932" s="190" t="s">
        <v>190</v>
      </c>
      <c r="E2932" s="190" t="s">
        <v>143</v>
      </c>
      <c r="F2932" s="193">
        <v>36183</v>
      </c>
      <c r="G2932" s="190" t="s">
        <v>244</v>
      </c>
      <c r="H2932" s="190" t="s">
        <v>824</v>
      </c>
      <c r="I2932" s="190" t="s">
        <v>58</v>
      </c>
      <c r="J2932" s="190" t="s">
        <v>3971</v>
      </c>
      <c r="K2932" s="190">
        <v>2017</v>
      </c>
      <c r="L2932" s="190" t="s">
        <v>244</v>
      </c>
    </row>
    <row r="2933" spans="1:12" x14ac:dyDescent="0.2">
      <c r="A2933" s="190">
        <v>812900</v>
      </c>
      <c r="B2933" s="190" t="s">
        <v>2041</v>
      </c>
      <c r="C2933" s="190" t="s">
        <v>306</v>
      </c>
      <c r="D2933" s="190" t="s">
        <v>331</v>
      </c>
      <c r="E2933" s="190" t="s">
        <v>143</v>
      </c>
      <c r="F2933" s="193">
        <v>29504</v>
      </c>
      <c r="G2933" s="190" t="s">
        <v>1342</v>
      </c>
      <c r="H2933" s="190" t="s">
        <v>824</v>
      </c>
      <c r="I2933" s="190" t="s">
        <v>58</v>
      </c>
      <c r="J2933" s="190" t="s">
        <v>3969</v>
      </c>
      <c r="K2933" s="190">
        <v>1998</v>
      </c>
      <c r="L2933" s="190" t="s">
        <v>244</v>
      </c>
    </row>
    <row r="2934" spans="1:12" x14ac:dyDescent="0.2">
      <c r="A2934" s="190">
        <v>812907</v>
      </c>
      <c r="B2934" s="190" t="s">
        <v>2047</v>
      </c>
      <c r="C2934" s="190" t="s">
        <v>600</v>
      </c>
      <c r="D2934" s="190" t="s">
        <v>366</v>
      </c>
      <c r="E2934" s="190" t="s">
        <v>143</v>
      </c>
      <c r="F2934" s="193">
        <v>34704</v>
      </c>
      <c r="G2934" s="190" t="s">
        <v>1074</v>
      </c>
      <c r="H2934" s="190" t="s">
        <v>824</v>
      </c>
      <c r="I2934" s="190" t="s">
        <v>58</v>
      </c>
      <c r="J2934" s="190" t="s">
        <v>259</v>
      </c>
      <c r="K2934" s="190">
        <v>2012</v>
      </c>
      <c r="L2934" s="190" t="s">
        <v>250</v>
      </c>
    </row>
    <row r="2935" spans="1:12" x14ac:dyDescent="0.2">
      <c r="A2935" s="190">
        <v>812910</v>
      </c>
      <c r="B2935" s="190" t="s">
        <v>2049</v>
      </c>
      <c r="C2935" s="190" t="s">
        <v>3538</v>
      </c>
      <c r="D2935" s="190" t="s">
        <v>3539</v>
      </c>
      <c r="E2935" s="190" t="s">
        <v>143</v>
      </c>
      <c r="F2935" s="193">
        <v>34926</v>
      </c>
      <c r="G2935" s="190" t="s">
        <v>244</v>
      </c>
      <c r="H2935" s="190" t="s">
        <v>824</v>
      </c>
      <c r="I2935" s="190" t="s">
        <v>58</v>
      </c>
      <c r="J2935" s="190" t="s">
        <v>259</v>
      </c>
      <c r="K2935" s="190">
        <v>2014</v>
      </c>
      <c r="L2935" s="190" t="s">
        <v>255</v>
      </c>
    </row>
    <row r="2936" spans="1:12" x14ac:dyDescent="0.2">
      <c r="A2936" s="190">
        <v>812916</v>
      </c>
      <c r="B2936" s="190" t="s">
        <v>2055</v>
      </c>
      <c r="C2936" s="190" t="s">
        <v>3558</v>
      </c>
      <c r="D2936" s="190" t="s">
        <v>3559</v>
      </c>
      <c r="E2936" s="190" t="s">
        <v>143</v>
      </c>
      <c r="F2936" s="193">
        <v>31416</v>
      </c>
      <c r="G2936" s="190" t="s">
        <v>3560</v>
      </c>
      <c r="H2936" s="190" t="s">
        <v>824</v>
      </c>
      <c r="I2936" s="190" t="s">
        <v>58</v>
      </c>
      <c r="J2936" s="190" t="s">
        <v>3972</v>
      </c>
      <c r="K2936" s="190">
        <v>2007</v>
      </c>
      <c r="L2936" s="190" t="s">
        <v>250</v>
      </c>
    </row>
    <row r="2937" spans="1:12" x14ac:dyDescent="0.2">
      <c r="A2937" s="190">
        <v>812918</v>
      </c>
      <c r="B2937" s="190" t="s">
        <v>2057</v>
      </c>
      <c r="C2937" s="190" t="s">
        <v>125</v>
      </c>
      <c r="D2937" s="190" t="s">
        <v>477</v>
      </c>
      <c r="E2937" s="190" t="s">
        <v>142</v>
      </c>
      <c r="F2937" s="193">
        <v>35692</v>
      </c>
      <c r="G2937" s="190" t="s">
        <v>3219</v>
      </c>
      <c r="H2937" s="190" t="s">
        <v>824</v>
      </c>
      <c r="I2937" s="190" t="s">
        <v>58</v>
      </c>
      <c r="J2937" s="190" t="s">
        <v>259</v>
      </c>
      <c r="K2937" s="190">
        <v>2017</v>
      </c>
      <c r="L2937" s="190" t="s">
        <v>244</v>
      </c>
    </row>
    <row r="2938" spans="1:12" x14ac:dyDescent="0.2">
      <c r="A2938" s="190">
        <v>812919</v>
      </c>
      <c r="B2938" s="190" t="s">
        <v>2058</v>
      </c>
      <c r="C2938" s="190" t="s">
        <v>475</v>
      </c>
      <c r="D2938" s="190" t="s">
        <v>179</v>
      </c>
      <c r="E2938" s="190" t="s">
        <v>143</v>
      </c>
      <c r="F2938" s="193">
        <v>36526</v>
      </c>
      <c r="G2938" s="190" t="s">
        <v>244</v>
      </c>
      <c r="H2938" s="190" t="s">
        <v>824</v>
      </c>
      <c r="I2938" s="190" t="s">
        <v>58</v>
      </c>
      <c r="J2938" s="190" t="s">
        <v>3969</v>
      </c>
      <c r="K2938" s="190">
        <v>2018</v>
      </c>
      <c r="L2938" s="190" t="s">
        <v>244</v>
      </c>
    </row>
    <row r="2939" spans="1:12" x14ac:dyDescent="0.2">
      <c r="A2939" s="190">
        <v>812923</v>
      </c>
      <c r="B2939" s="190" t="s">
        <v>2062</v>
      </c>
      <c r="C2939" s="190" t="s">
        <v>79</v>
      </c>
      <c r="D2939" s="190" t="s">
        <v>173</v>
      </c>
      <c r="E2939" s="190" t="s">
        <v>142</v>
      </c>
      <c r="F2939" s="193">
        <v>34959</v>
      </c>
      <c r="G2939" s="190" t="s">
        <v>244</v>
      </c>
      <c r="H2939" s="190" t="s">
        <v>824</v>
      </c>
      <c r="I2939" s="190" t="s">
        <v>58</v>
      </c>
      <c r="J2939" s="190" t="s">
        <v>3969</v>
      </c>
      <c r="K2939" s="190">
        <v>2013</v>
      </c>
      <c r="L2939" s="190" t="s">
        <v>244</v>
      </c>
    </row>
    <row r="2940" spans="1:12" x14ac:dyDescent="0.2">
      <c r="A2940" s="190">
        <v>812928</v>
      </c>
      <c r="B2940" s="190" t="s">
        <v>2066</v>
      </c>
      <c r="C2940" s="190" t="s">
        <v>715</v>
      </c>
      <c r="D2940" s="190" t="s">
        <v>186</v>
      </c>
      <c r="E2940" s="190" t="s">
        <v>142</v>
      </c>
      <c r="F2940" s="193">
        <v>31801</v>
      </c>
      <c r="G2940" s="190" t="s">
        <v>244</v>
      </c>
      <c r="H2940" s="190" t="s">
        <v>824</v>
      </c>
      <c r="I2940" s="190" t="s">
        <v>58</v>
      </c>
      <c r="J2940" s="190" t="s">
        <v>3969</v>
      </c>
      <c r="K2940" s="190">
        <v>2004</v>
      </c>
      <c r="L2940" s="190" t="s">
        <v>244</v>
      </c>
    </row>
    <row r="2941" spans="1:12" x14ac:dyDescent="0.2">
      <c r="A2941" s="190">
        <v>812947</v>
      </c>
      <c r="B2941" s="190" t="s">
        <v>2083</v>
      </c>
      <c r="C2941" s="190" t="s">
        <v>68</v>
      </c>
      <c r="D2941" s="190" t="s">
        <v>556</v>
      </c>
      <c r="E2941" s="190" t="s">
        <v>142</v>
      </c>
      <c r="F2941" s="193">
        <v>35148</v>
      </c>
      <c r="G2941" s="190" t="s">
        <v>244</v>
      </c>
      <c r="H2941" s="190" t="s">
        <v>824</v>
      </c>
      <c r="I2941" s="190" t="s">
        <v>58</v>
      </c>
      <c r="J2941" s="190" t="s">
        <v>3971</v>
      </c>
      <c r="K2941" s="190">
        <v>2012</v>
      </c>
      <c r="L2941" s="190" t="s">
        <v>244</v>
      </c>
    </row>
    <row r="2942" spans="1:12" x14ac:dyDescent="0.2">
      <c r="A2942" s="190">
        <v>812970</v>
      </c>
      <c r="B2942" s="190" t="s">
        <v>2099</v>
      </c>
      <c r="C2942" s="190" t="s">
        <v>361</v>
      </c>
      <c r="D2942" s="190" t="s">
        <v>3574</v>
      </c>
      <c r="E2942" s="190" t="s">
        <v>142</v>
      </c>
      <c r="F2942" s="193">
        <v>35148</v>
      </c>
      <c r="G2942" s="190" t="s">
        <v>1072</v>
      </c>
      <c r="H2942" s="190" t="s">
        <v>824</v>
      </c>
      <c r="I2942" s="190" t="s">
        <v>58</v>
      </c>
      <c r="J2942" s="190" t="s">
        <v>3972</v>
      </c>
      <c r="K2942" s="190">
        <v>2014</v>
      </c>
      <c r="L2942" s="190" t="s">
        <v>250</v>
      </c>
    </row>
    <row r="2943" spans="1:12" x14ac:dyDescent="0.2">
      <c r="A2943" s="190">
        <v>812971</v>
      </c>
      <c r="B2943" s="190" t="s">
        <v>2100</v>
      </c>
      <c r="C2943" s="190" t="s">
        <v>340</v>
      </c>
      <c r="D2943" s="190" t="s">
        <v>603</v>
      </c>
      <c r="E2943" s="190" t="s">
        <v>142</v>
      </c>
      <c r="F2943" s="193">
        <v>36982</v>
      </c>
      <c r="G2943" s="190" t="s">
        <v>244</v>
      </c>
      <c r="H2943" s="190" t="s">
        <v>824</v>
      </c>
      <c r="I2943" s="190" t="s">
        <v>58</v>
      </c>
      <c r="J2943" s="190" t="s">
        <v>3969</v>
      </c>
      <c r="K2943" s="190">
        <v>2019</v>
      </c>
      <c r="L2943" s="190" t="s">
        <v>244</v>
      </c>
    </row>
    <row r="2944" spans="1:12" x14ac:dyDescent="0.2">
      <c r="A2944" s="190">
        <v>812985</v>
      </c>
      <c r="B2944" s="190" t="s">
        <v>2111</v>
      </c>
      <c r="C2944" s="190" t="s">
        <v>115</v>
      </c>
      <c r="D2944" s="190" t="s">
        <v>186</v>
      </c>
      <c r="E2944" s="190" t="s">
        <v>142</v>
      </c>
      <c r="F2944" s="193">
        <v>35796</v>
      </c>
      <c r="G2944" s="190" t="s">
        <v>944</v>
      </c>
      <c r="H2944" s="190" t="s">
        <v>824</v>
      </c>
      <c r="I2944" s="190" t="s">
        <v>58</v>
      </c>
      <c r="J2944" s="190" t="s">
        <v>3969</v>
      </c>
      <c r="K2944" s="190">
        <v>2016</v>
      </c>
      <c r="L2944" s="190" t="s">
        <v>255</v>
      </c>
    </row>
    <row r="2945" spans="1:12" x14ac:dyDescent="0.2">
      <c r="A2945" s="190">
        <v>813011</v>
      </c>
      <c r="B2945" s="190" t="s">
        <v>2124</v>
      </c>
      <c r="C2945" s="190" t="s">
        <v>65</v>
      </c>
      <c r="D2945" s="190" t="s">
        <v>3584</v>
      </c>
      <c r="E2945" s="190" t="s">
        <v>142</v>
      </c>
      <c r="F2945" s="193">
        <v>35431</v>
      </c>
      <c r="G2945" s="190" t="s">
        <v>244</v>
      </c>
      <c r="H2945" s="190" t="s">
        <v>824</v>
      </c>
      <c r="I2945" s="190" t="s">
        <v>58</v>
      </c>
      <c r="J2945" s="190" t="s">
        <v>3971</v>
      </c>
      <c r="K2945" s="190">
        <v>2014</v>
      </c>
      <c r="L2945" s="190" t="s">
        <v>244</v>
      </c>
    </row>
    <row r="2946" spans="1:12" x14ac:dyDescent="0.2">
      <c r="A2946" s="190">
        <v>813016</v>
      </c>
      <c r="B2946" s="190" t="s">
        <v>713</v>
      </c>
      <c r="C2946" s="190" t="s">
        <v>83</v>
      </c>
      <c r="D2946" s="190" t="s">
        <v>221</v>
      </c>
      <c r="E2946" s="190" t="s">
        <v>142</v>
      </c>
      <c r="F2946" s="193">
        <v>35069</v>
      </c>
      <c r="G2946" s="190" t="s">
        <v>3586</v>
      </c>
      <c r="H2946" s="190" t="s">
        <v>824</v>
      </c>
      <c r="I2946" s="190" t="s">
        <v>58</v>
      </c>
      <c r="J2946" s="190" t="s">
        <v>3972</v>
      </c>
      <c r="K2946" s="190">
        <v>2014</v>
      </c>
      <c r="L2946" s="190" t="s">
        <v>249</v>
      </c>
    </row>
    <row r="2947" spans="1:12" x14ac:dyDescent="0.2">
      <c r="A2947" s="190">
        <v>813024</v>
      </c>
      <c r="B2947" s="190" t="s">
        <v>2131</v>
      </c>
      <c r="C2947" s="190" t="s">
        <v>586</v>
      </c>
      <c r="D2947" s="190" t="s">
        <v>3435</v>
      </c>
      <c r="E2947" s="190" t="s">
        <v>142</v>
      </c>
      <c r="F2947" s="193">
        <v>36170</v>
      </c>
      <c r="G2947" s="190" t="s">
        <v>944</v>
      </c>
      <c r="H2947" s="190" t="s">
        <v>824</v>
      </c>
      <c r="I2947" s="190" t="s">
        <v>58</v>
      </c>
      <c r="J2947" s="190" t="s">
        <v>3972</v>
      </c>
      <c r="K2947" s="190">
        <v>2017</v>
      </c>
      <c r="L2947" s="190" t="s">
        <v>244</v>
      </c>
    </row>
    <row r="2948" spans="1:12" x14ac:dyDescent="0.2">
      <c r="A2948" s="190">
        <v>813066</v>
      </c>
      <c r="B2948" s="190" t="s">
        <v>2159</v>
      </c>
      <c r="C2948" s="190" t="s">
        <v>3596</v>
      </c>
      <c r="D2948" s="190" t="s">
        <v>164</v>
      </c>
      <c r="E2948" s="190" t="s">
        <v>142</v>
      </c>
      <c r="F2948" s="193">
        <v>35092</v>
      </c>
      <c r="G2948" s="190" t="s">
        <v>244</v>
      </c>
      <c r="H2948" s="190" t="s">
        <v>824</v>
      </c>
      <c r="I2948" s="190" t="s">
        <v>58</v>
      </c>
      <c r="J2948" s="190" t="s">
        <v>3971</v>
      </c>
      <c r="K2948" s="190">
        <v>2014</v>
      </c>
      <c r="L2948" s="190" t="s">
        <v>244</v>
      </c>
    </row>
    <row r="2949" spans="1:12" x14ac:dyDescent="0.2">
      <c r="A2949" s="190">
        <v>813073</v>
      </c>
      <c r="B2949" s="190" t="s">
        <v>2166</v>
      </c>
      <c r="C2949" s="190" t="s">
        <v>3598</v>
      </c>
      <c r="D2949" s="190" t="s">
        <v>3599</v>
      </c>
      <c r="E2949" s="190" t="s">
        <v>142</v>
      </c>
      <c r="F2949" s="193">
        <v>32509</v>
      </c>
      <c r="G2949" s="190" t="s">
        <v>245</v>
      </c>
      <c r="H2949" s="190" t="s">
        <v>824</v>
      </c>
      <c r="I2949" s="190" t="s">
        <v>58</v>
      </c>
      <c r="J2949" s="190" t="s">
        <v>3972</v>
      </c>
      <c r="K2949" s="190">
        <v>2006</v>
      </c>
      <c r="L2949" s="190" t="s">
        <v>244</v>
      </c>
    </row>
    <row r="2950" spans="1:12" x14ac:dyDescent="0.2">
      <c r="A2950" s="190">
        <v>813086</v>
      </c>
      <c r="B2950" s="190" t="s">
        <v>2176</v>
      </c>
      <c r="C2950" s="190" t="s">
        <v>713</v>
      </c>
      <c r="D2950" s="190" t="s">
        <v>3605</v>
      </c>
      <c r="E2950" s="190" t="s">
        <v>143</v>
      </c>
      <c r="F2950" s="193">
        <v>35832</v>
      </c>
      <c r="G2950" s="190" t="s">
        <v>244</v>
      </c>
      <c r="H2950" s="190" t="s">
        <v>824</v>
      </c>
      <c r="I2950" s="190" t="s">
        <v>58</v>
      </c>
      <c r="J2950" s="190" t="s">
        <v>3969</v>
      </c>
      <c r="K2950" s="190">
        <v>2018</v>
      </c>
      <c r="L2950" s="190" t="s">
        <v>244</v>
      </c>
    </row>
    <row r="2951" spans="1:12" x14ac:dyDescent="0.2">
      <c r="A2951" s="190">
        <v>813098</v>
      </c>
      <c r="B2951" s="190" t="s">
        <v>2184</v>
      </c>
      <c r="C2951" s="190" t="s">
        <v>63</v>
      </c>
      <c r="D2951" s="190" t="s">
        <v>480</v>
      </c>
      <c r="E2951" s="190" t="s">
        <v>143</v>
      </c>
      <c r="F2951" s="193">
        <v>34345</v>
      </c>
      <c r="G2951" s="190" t="s">
        <v>244</v>
      </c>
      <c r="H2951" s="190" t="s">
        <v>825</v>
      </c>
      <c r="I2951" s="190" t="s">
        <v>58</v>
      </c>
      <c r="J2951" s="190" t="s">
        <v>3972</v>
      </c>
      <c r="K2951" s="190">
        <v>2011</v>
      </c>
      <c r="L2951" s="190" t="s">
        <v>244</v>
      </c>
    </row>
    <row r="2952" spans="1:12" x14ac:dyDescent="0.2">
      <c r="A2952" s="190">
        <v>813099</v>
      </c>
      <c r="B2952" s="190" t="s">
        <v>2185</v>
      </c>
      <c r="C2952" s="190" t="s">
        <v>628</v>
      </c>
      <c r="D2952" s="190" t="s">
        <v>3610</v>
      </c>
      <c r="E2952" s="190" t="s">
        <v>143</v>
      </c>
      <c r="F2952" s="193">
        <v>36343</v>
      </c>
      <c r="G2952" s="190" t="s">
        <v>254</v>
      </c>
      <c r="H2952" s="190" t="s">
        <v>824</v>
      </c>
      <c r="I2952" s="190" t="s">
        <v>58</v>
      </c>
      <c r="J2952" s="190" t="s">
        <v>3972</v>
      </c>
      <c r="K2952" s="190">
        <v>2017</v>
      </c>
      <c r="L2952" s="190" t="s">
        <v>254</v>
      </c>
    </row>
    <row r="2953" spans="1:12" x14ac:dyDescent="0.2">
      <c r="A2953" s="190">
        <v>813121</v>
      </c>
      <c r="B2953" s="190" t="s">
        <v>2198</v>
      </c>
      <c r="C2953" s="190" t="s">
        <v>107</v>
      </c>
      <c r="D2953" s="190" t="s">
        <v>190</v>
      </c>
      <c r="E2953" s="190" t="s">
        <v>142</v>
      </c>
      <c r="F2953" s="193">
        <v>32068</v>
      </c>
      <c r="G2953" s="190" t="s">
        <v>829</v>
      </c>
      <c r="H2953" s="190" t="s">
        <v>824</v>
      </c>
      <c r="I2953" s="190" t="s">
        <v>58</v>
      </c>
      <c r="J2953" s="190" t="s">
        <v>3971</v>
      </c>
      <c r="K2953" s="190">
        <v>2006</v>
      </c>
      <c r="L2953" s="190" t="s">
        <v>249</v>
      </c>
    </row>
    <row r="2954" spans="1:12" x14ac:dyDescent="0.2">
      <c r="A2954" s="190">
        <v>813128</v>
      </c>
      <c r="B2954" s="190" t="s">
        <v>2203</v>
      </c>
      <c r="C2954" s="190" t="s">
        <v>545</v>
      </c>
      <c r="D2954" s="190" t="s">
        <v>510</v>
      </c>
      <c r="E2954" s="190" t="s">
        <v>142</v>
      </c>
      <c r="F2954" s="193">
        <v>27401</v>
      </c>
      <c r="G2954" s="190" t="s">
        <v>1259</v>
      </c>
      <c r="H2954" s="190" t="s">
        <v>824</v>
      </c>
      <c r="I2954" s="190" t="s">
        <v>58</v>
      </c>
      <c r="J2954" s="190" t="s">
        <v>3971</v>
      </c>
      <c r="K2954" s="190">
        <v>1993</v>
      </c>
      <c r="L2954" s="190" t="s">
        <v>244</v>
      </c>
    </row>
    <row r="2955" spans="1:12" x14ac:dyDescent="0.2">
      <c r="A2955" s="190">
        <v>813137</v>
      </c>
      <c r="B2955" s="190" t="s">
        <v>2207</v>
      </c>
      <c r="C2955" s="190" t="s">
        <v>390</v>
      </c>
      <c r="D2955" s="190" t="s">
        <v>3626</v>
      </c>
      <c r="E2955" s="190" t="s">
        <v>142</v>
      </c>
      <c r="F2955" s="193">
        <v>32575</v>
      </c>
      <c r="G2955" s="190" t="s">
        <v>1279</v>
      </c>
      <c r="H2955" s="190" t="s">
        <v>824</v>
      </c>
      <c r="I2955" s="190" t="s">
        <v>58</v>
      </c>
      <c r="J2955" s="190" t="s">
        <v>3972</v>
      </c>
      <c r="K2955" s="190">
        <v>2017</v>
      </c>
      <c r="L2955" s="190" t="s">
        <v>246</v>
      </c>
    </row>
    <row r="2956" spans="1:12" x14ac:dyDescent="0.2">
      <c r="A2956" s="190">
        <v>813140</v>
      </c>
      <c r="B2956" s="190" t="s">
        <v>2210</v>
      </c>
      <c r="C2956" s="190" t="s">
        <v>83</v>
      </c>
      <c r="D2956" s="190" t="s">
        <v>158</v>
      </c>
      <c r="E2956" s="190" t="s">
        <v>143</v>
      </c>
      <c r="F2956" s="193">
        <v>36526</v>
      </c>
      <c r="G2956" s="190" t="s">
        <v>244</v>
      </c>
      <c r="H2956" s="190" t="s">
        <v>824</v>
      </c>
      <c r="I2956" s="190" t="s">
        <v>58</v>
      </c>
      <c r="J2956" s="190" t="s">
        <v>3971</v>
      </c>
      <c r="K2956" s="190">
        <v>2017</v>
      </c>
      <c r="L2956" s="190" t="s">
        <v>244</v>
      </c>
    </row>
    <row r="2957" spans="1:12" x14ac:dyDescent="0.2">
      <c r="A2957" s="190">
        <v>813157</v>
      </c>
      <c r="B2957" s="190" t="s">
        <v>2224</v>
      </c>
      <c r="C2957" s="190" t="s">
        <v>1179</v>
      </c>
      <c r="D2957" s="190" t="s">
        <v>3631</v>
      </c>
      <c r="E2957" s="190" t="s">
        <v>143</v>
      </c>
      <c r="F2957" s="193">
        <v>31413</v>
      </c>
      <c r="G2957" s="190" t="s">
        <v>248</v>
      </c>
      <c r="H2957" s="190" t="s">
        <v>824</v>
      </c>
      <c r="I2957" s="190" t="s">
        <v>58</v>
      </c>
      <c r="J2957" s="190" t="s">
        <v>3972</v>
      </c>
      <c r="K2957" s="190">
        <v>2003</v>
      </c>
      <c r="L2957" s="190" t="s">
        <v>248</v>
      </c>
    </row>
    <row r="2958" spans="1:12" x14ac:dyDescent="0.2">
      <c r="A2958" s="190">
        <v>813172</v>
      </c>
      <c r="B2958" s="190" t="s">
        <v>2234</v>
      </c>
      <c r="C2958" s="190" t="s">
        <v>349</v>
      </c>
      <c r="D2958" s="190" t="s">
        <v>173</v>
      </c>
      <c r="E2958" s="190" t="s">
        <v>142</v>
      </c>
      <c r="F2958" s="193">
        <v>35721</v>
      </c>
      <c r="G2958" s="190" t="s">
        <v>1166</v>
      </c>
      <c r="H2958" s="190" t="s">
        <v>824</v>
      </c>
      <c r="I2958" s="190" t="s">
        <v>58</v>
      </c>
      <c r="J2958" s="190" t="s">
        <v>3969</v>
      </c>
      <c r="K2958" s="190">
        <v>2017</v>
      </c>
      <c r="L2958" s="190" t="s">
        <v>249</v>
      </c>
    </row>
    <row r="2959" spans="1:12" x14ac:dyDescent="0.2">
      <c r="A2959" s="190">
        <v>813184</v>
      </c>
      <c r="B2959" s="190" t="s">
        <v>2241</v>
      </c>
      <c r="C2959" s="190" t="s">
        <v>988</v>
      </c>
      <c r="D2959" s="190" t="s">
        <v>3638</v>
      </c>
      <c r="E2959" s="190" t="s">
        <v>143</v>
      </c>
      <c r="F2959" s="193">
        <v>36017</v>
      </c>
      <c r="G2959" s="190" t="s">
        <v>827</v>
      </c>
      <c r="H2959" s="190" t="s">
        <v>824</v>
      </c>
      <c r="I2959" s="190" t="s">
        <v>58</v>
      </c>
      <c r="J2959" s="190" t="s">
        <v>259</v>
      </c>
      <c r="K2959" s="190">
        <v>2019</v>
      </c>
      <c r="L2959" s="190" t="s">
        <v>249</v>
      </c>
    </row>
    <row r="2960" spans="1:12" x14ac:dyDescent="0.2">
      <c r="A2960" s="190">
        <v>813187</v>
      </c>
      <c r="B2960" s="190" t="s">
        <v>2243</v>
      </c>
      <c r="C2960" s="190" t="s">
        <v>920</v>
      </c>
      <c r="D2960" s="190" t="s">
        <v>189</v>
      </c>
      <c r="E2960" s="190" t="s">
        <v>143</v>
      </c>
      <c r="F2960" s="193">
        <v>35866</v>
      </c>
      <c r="G2960" s="190" t="s">
        <v>254</v>
      </c>
      <c r="H2960" s="190" t="s">
        <v>824</v>
      </c>
      <c r="I2960" s="190" t="s">
        <v>58</v>
      </c>
      <c r="J2960" s="190" t="s">
        <v>3969</v>
      </c>
      <c r="K2960" s="190">
        <v>2017</v>
      </c>
      <c r="L2960" s="190" t="s">
        <v>254</v>
      </c>
    </row>
    <row r="2961" spans="1:12" x14ac:dyDescent="0.2">
      <c r="A2961" s="190">
        <v>813188</v>
      </c>
      <c r="B2961" s="190" t="s">
        <v>2244</v>
      </c>
      <c r="C2961" s="190" t="s">
        <v>1155</v>
      </c>
      <c r="D2961" s="190" t="s">
        <v>665</v>
      </c>
      <c r="E2961" s="190" t="s">
        <v>143</v>
      </c>
      <c r="F2961" s="193">
        <v>30357</v>
      </c>
      <c r="G2961" s="190" t="s">
        <v>3358</v>
      </c>
      <c r="H2961" s="190" t="s">
        <v>824</v>
      </c>
      <c r="I2961" s="190" t="s">
        <v>58</v>
      </c>
      <c r="J2961" s="190" t="s">
        <v>3971</v>
      </c>
      <c r="K2961" s="190">
        <v>2002</v>
      </c>
      <c r="L2961" s="190" t="s">
        <v>245</v>
      </c>
    </row>
    <row r="2962" spans="1:12" x14ac:dyDescent="0.2">
      <c r="A2962" s="190">
        <v>813193</v>
      </c>
      <c r="B2962" s="190" t="s">
        <v>2247</v>
      </c>
      <c r="C2962" s="190" t="s">
        <v>3641</v>
      </c>
      <c r="D2962" s="190" t="s">
        <v>202</v>
      </c>
      <c r="E2962" s="190" t="s">
        <v>143</v>
      </c>
      <c r="F2962" s="193">
        <v>28058</v>
      </c>
      <c r="G2962" s="190" t="s">
        <v>244</v>
      </c>
      <c r="H2962" s="190" t="s">
        <v>824</v>
      </c>
      <c r="I2962" s="190" t="s">
        <v>58</v>
      </c>
      <c r="J2962" s="190" t="s">
        <v>3971</v>
      </c>
      <c r="K2962" s="190">
        <v>2000</v>
      </c>
      <c r="L2962" s="190" t="s">
        <v>244</v>
      </c>
    </row>
    <row r="2963" spans="1:12" x14ac:dyDescent="0.2">
      <c r="A2963" s="190">
        <v>813221</v>
      </c>
      <c r="B2963" s="190" t="s">
        <v>2269</v>
      </c>
      <c r="C2963" s="190" t="s">
        <v>3659</v>
      </c>
      <c r="D2963" s="190" t="s">
        <v>382</v>
      </c>
      <c r="E2963" s="190" t="s">
        <v>143</v>
      </c>
      <c r="F2963" s="193">
        <v>29964</v>
      </c>
      <c r="G2963" s="190" t="s">
        <v>245</v>
      </c>
      <c r="H2963" s="190" t="s">
        <v>824</v>
      </c>
      <c r="I2963" s="190" t="s">
        <v>58</v>
      </c>
      <c r="J2963" s="190" t="s">
        <v>3971</v>
      </c>
      <c r="K2963" s="190">
        <v>2012</v>
      </c>
      <c r="L2963" s="190" t="s">
        <v>245</v>
      </c>
    </row>
    <row r="2964" spans="1:12" x14ac:dyDescent="0.2">
      <c r="A2964" s="190">
        <v>813223</v>
      </c>
      <c r="B2964" s="190" t="s">
        <v>2271</v>
      </c>
      <c r="C2964" s="190" t="s">
        <v>3660</v>
      </c>
      <c r="D2964" s="190" t="s">
        <v>198</v>
      </c>
      <c r="E2964" s="190" t="s">
        <v>143</v>
      </c>
      <c r="F2964" s="193">
        <v>34971</v>
      </c>
      <c r="G2964" s="190" t="s">
        <v>3661</v>
      </c>
      <c r="H2964" s="190" t="s">
        <v>824</v>
      </c>
      <c r="I2964" s="190" t="s">
        <v>58</v>
      </c>
      <c r="J2964" s="190" t="s">
        <v>3971</v>
      </c>
      <c r="K2964" s="190">
        <v>2012</v>
      </c>
      <c r="L2964" s="190" t="s">
        <v>244</v>
      </c>
    </row>
    <row r="2965" spans="1:12" x14ac:dyDescent="0.2">
      <c r="A2965" s="190">
        <v>813235</v>
      </c>
      <c r="B2965" s="190" t="s">
        <v>2276</v>
      </c>
      <c r="C2965" s="190" t="s">
        <v>463</v>
      </c>
      <c r="D2965" s="190" t="s">
        <v>502</v>
      </c>
      <c r="E2965" s="190" t="s">
        <v>142</v>
      </c>
      <c r="F2965" s="193">
        <v>33414</v>
      </c>
      <c r="G2965" s="190" t="s">
        <v>244</v>
      </c>
      <c r="H2965" s="190" t="s">
        <v>824</v>
      </c>
      <c r="I2965" s="190" t="s">
        <v>58</v>
      </c>
      <c r="J2965" s="190" t="s">
        <v>3969</v>
      </c>
      <c r="K2965" s="190">
        <v>2010</v>
      </c>
      <c r="L2965" s="190" t="s">
        <v>249</v>
      </c>
    </row>
    <row r="2966" spans="1:12" x14ac:dyDescent="0.2">
      <c r="A2966" s="190">
        <v>813241</v>
      </c>
      <c r="B2966" s="190" t="s">
        <v>2279</v>
      </c>
      <c r="C2966" s="190" t="s">
        <v>119</v>
      </c>
      <c r="D2966" s="190" t="s">
        <v>133</v>
      </c>
      <c r="E2966" s="190" t="s">
        <v>142</v>
      </c>
      <c r="F2966" s="193">
        <v>35641</v>
      </c>
      <c r="G2966" s="190" t="s">
        <v>890</v>
      </c>
      <c r="H2966" s="190" t="s">
        <v>824</v>
      </c>
      <c r="I2966" s="190" t="s">
        <v>58</v>
      </c>
      <c r="J2966" s="190" t="s">
        <v>3972</v>
      </c>
      <c r="K2966" s="190">
        <v>2015</v>
      </c>
      <c r="L2966" s="190" t="s">
        <v>254</v>
      </c>
    </row>
    <row r="2967" spans="1:12" x14ac:dyDescent="0.2">
      <c r="A2967" s="190">
        <v>813248</v>
      </c>
      <c r="B2967" s="190" t="s">
        <v>2283</v>
      </c>
      <c r="C2967" s="190" t="s">
        <v>105</v>
      </c>
      <c r="D2967" s="190" t="s">
        <v>305</v>
      </c>
      <c r="E2967" s="190" t="s">
        <v>143</v>
      </c>
      <c r="F2967" s="193">
        <v>29952</v>
      </c>
      <c r="G2967" s="190" t="s">
        <v>244</v>
      </c>
      <c r="H2967" s="190" t="s">
        <v>824</v>
      </c>
      <c r="I2967" s="190" t="s">
        <v>58</v>
      </c>
      <c r="J2967" s="190" t="s">
        <v>3971</v>
      </c>
      <c r="K2967" s="190">
        <v>2007</v>
      </c>
      <c r="L2967" s="190" t="s">
        <v>244</v>
      </c>
    </row>
    <row r="2968" spans="1:12" x14ac:dyDescent="0.2">
      <c r="A2968" s="190">
        <v>813253</v>
      </c>
      <c r="B2968" s="190" t="s">
        <v>2287</v>
      </c>
      <c r="C2968" s="190" t="s">
        <v>79</v>
      </c>
      <c r="D2968" s="190" t="s">
        <v>609</v>
      </c>
      <c r="E2968" s="190" t="s">
        <v>143</v>
      </c>
      <c r="F2968" s="193">
        <v>34335</v>
      </c>
      <c r="G2968" s="190" t="s">
        <v>244</v>
      </c>
      <c r="H2968" s="190" t="s">
        <v>824</v>
      </c>
      <c r="I2968" s="190" t="s">
        <v>58</v>
      </c>
      <c r="J2968" s="190" t="s">
        <v>3971</v>
      </c>
      <c r="K2968" s="190">
        <v>2013</v>
      </c>
      <c r="L2968" s="190" t="s">
        <v>244</v>
      </c>
    </row>
    <row r="2969" spans="1:12" x14ac:dyDescent="0.2">
      <c r="A2969" s="190">
        <v>813255</v>
      </c>
      <c r="B2969" s="190" t="s">
        <v>2289</v>
      </c>
      <c r="C2969" s="190" t="s">
        <v>361</v>
      </c>
      <c r="D2969" s="190" t="s">
        <v>162</v>
      </c>
      <c r="E2969" s="190" t="s">
        <v>143</v>
      </c>
      <c r="F2969" s="193">
        <v>31778</v>
      </c>
      <c r="G2969" s="190" t="s">
        <v>1048</v>
      </c>
      <c r="H2969" s="190" t="s">
        <v>824</v>
      </c>
      <c r="I2969" s="190" t="s">
        <v>58</v>
      </c>
      <c r="J2969" s="190" t="s">
        <v>3971</v>
      </c>
      <c r="K2969" s="190">
        <v>2005</v>
      </c>
      <c r="L2969" s="190" t="s">
        <v>247</v>
      </c>
    </row>
    <row r="2970" spans="1:12" x14ac:dyDescent="0.2">
      <c r="A2970" s="190">
        <v>813261</v>
      </c>
      <c r="B2970" s="190" t="s">
        <v>2293</v>
      </c>
      <c r="C2970" s="190" t="s">
        <v>1200</v>
      </c>
      <c r="D2970" s="190" t="s">
        <v>751</v>
      </c>
      <c r="E2970" s="190" t="s">
        <v>143</v>
      </c>
      <c r="F2970" s="193">
        <v>36161</v>
      </c>
      <c r="G2970" s="190" t="s">
        <v>921</v>
      </c>
      <c r="H2970" s="190" t="s">
        <v>824</v>
      </c>
      <c r="I2970" s="190" t="s">
        <v>58</v>
      </c>
    </row>
    <row r="2971" spans="1:12" x14ac:dyDescent="0.2">
      <c r="A2971" s="190">
        <v>813265</v>
      </c>
      <c r="B2971" s="190" t="s">
        <v>2297</v>
      </c>
      <c r="C2971" s="190" t="s">
        <v>65</v>
      </c>
      <c r="D2971" s="190" t="s">
        <v>208</v>
      </c>
      <c r="E2971" s="190" t="s">
        <v>143</v>
      </c>
      <c r="F2971" s="193">
        <v>35810</v>
      </c>
      <c r="G2971" s="190" t="s">
        <v>244</v>
      </c>
      <c r="H2971" s="190" t="s">
        <v>824</v>
      </c>
      <c r="I2971" s="190" t="s">
        <v>58</v>
      </c>
      <c r="J2971" s="190" t="s">
        <v>3972</v>
      </c>
      <c r="K2971" s="190">
        <v>2015</v>
      </c>
      <c r="L2971" s="190" t="s">
        <v>249</v>
      </c>
    </row>
    <row r="2972" spans="1:12" x14ac:dyDescent="0.2">
      <c r="A2972" s="190">
        <v>813287</v>
      </c>
      <c r="B2972" s="190" t="s">
        <v>2311</v>
      </c>
      <c r="C2972" s="190" t="s">
        <v>3683</v>
      </c>
      <c r="D2972" s="190" t="s">
        <v>3684</v>
      </c>
      <c r="E2972" s="190" t="s">
        <v>143</v>
      </c>
      <c r="F2972" s="193">
        <v>36324</v>
      </c>
      <c r="G2972" s="190" t="s">
        <v>972</v>
      </c>
      <c r="H2972" s="190" t="s">
        <v>824</v>
      </c>
      <c r="I2972" s="190" t="s">
        <v>58</v>
      </c>
      <c r="J2972" s="190" t="s">
        <v>3971</v>
      </c>
      <c r="K2972" s="190">
        <v>2017</v>
      </c>
      <c r="L2972" s="190" t="s">
        <v>249</v>
      </c>
    </row>
    <row r="2973" spans="1:12" x14ac:dyDescent="0.2">
      <c r="A2973" s="190">
        <v>813288</v>
      </c>
      <c r="B2973" s="190" t="s">
        <v>2312</v>
      </c>
      <c r="C2973" s="190" t="s">
        <v>464</v>
      </c>
      <c r="D2973" s="190" t="s">
        <v>137</v>
      </c>
      <c r="E2973" s="190" t="s">
        <v>143</v>
      </c>
      <c r="F2973" s="193">
        <v>33543</v>
      </c>
      <c r="G2973" s="190" t="s">
        <v>870</v>
      </c>
      <c r="H2973" s="190" t="s">
        <v>824</v>
      </c>
      <c r="I2973" s="190" t="s">
        <v>58</v>
      </c>
      <c r="J2973" s="190" t="s">
        <v>848</v>
      </c>
      <c r="K2973" s="190">
        <v>2013</v>
      </c>
      <c r="L2973" s="190" t="s">
        <v>254</v>
      </c>
    </row>
    <row r="2974" spans="1:12" x14ac:dyDescent="0.2">
      <c r="A2974" s="190">
        <v>813289</v>
      </c>
      <c r="B2974" s="190" t="s">
        <v>2313</v>
      </c>
      <c r="C2974" s="190" t="s">
        <v>1346</v>
      </c>
      <c r="D2974" s="190" t="s">
        <v>3685</v>
      </c>
      <c r="E2974" s="190" t="s">
        <v>143</v>
      </c>
      <c r="F2974" s="193">
        <v>34458</v>
      </c>
      <c r="G2974" s="190" t="s">
        <v>943</v>
      </c>
      <c r="H2974" s="190" t="s">
        <v>824</v>
      </c>
      <c r="I2974" s="190" t="s">
        <v>58</v>
      </c>
      <c r="J2974" s="190" t="s">
        <v>3972</v>
      </c>
      <c r="K2974" s="190">
        <v>2012</v>
      </c>
      <c r="L2974" s="190" t="s">
        <v>249</v>
      </c>
    </row>
    <row r="2975" spans="1:12" x14ac:dyDescent="0.2">
      <c r="A2975" s="190">
        <v>813293</v>
      </c>
      <c r="B2975" s="190" t="s">
        <v>2315</v>
      </c>
      <c r="C2975" s="190" t="s">
        <v>96</v>
      </c>
      <c r="D2975" s="190" t="s">
        <v>166</v>
      </c>
      <c r="E2975" s="190" t="s">
        <v>143</v>
      </c>
      <c r="F2975" s="193">
        <v>36241</v>
      </c>
      <c r="G2975" s="190" t="s">
        <v>244</v>
      </c>
      <c r="H2975" s="190" t="s">
        <v>824</v>
      </c>
      <c r="I2975" s="190" t="s">
        <v>58</v>
      </c>
      <c r="J2975" s="190" t="s">
        <v>3969</v>
      </c>
      <c r="K2975" s="190">
        <v>2017</v>
      </c>
      <c r="L2975" s="190" t="s">
        <v>244</v>
      </c>
    </row>
    <row r="2976" spans="1:12" x14ac:dyDescent="0.2">
      <c r="A2976" s="190">
        <v>813295</v>
      </c>
      <c r="B2976" s="190" t="s">
        <v>2317</v>
      </c>
      <c r="C2976" s="190" t="s">
        <v>310</v>
      </c>
      <c r="D2976" s="190" t="s">
        <v>1147</v>
      </c>
      <c r="E2976" s="190" t="s">
        <v>143</v>
      </c>
      <c r="F2976" s="193">
        <v>36414</v>
      </c>
      <c r="G2976" s="190" t="s">
        <v>244</v>
      </c>
      <c r="H2976" s="190" t="s">
        <v>824</v>
      </c>
      <c r="I2976" s="190" t="s">
        <v>58</v>
      </c>
      <c r="J2976" s="190" t="s">
        <v>259</v>
      </c>
      <c r="K2976" s="190">
        <v>2017</v>
      </c>
      <c r="L2976" s="190" t="s">
        <v>244</v>
      </c>
    </row>
    <row r="2977" spans="1:12" x14ac:dyDescent="0.2">
      <c r="A2977" s="190">
        <v>813307</v>
      </c>
      <c r="B2977" s="190" t="s">
        <v>2327</v>
      </c>
      <c r="C2977" s="190" t="s">
        <v>591</v>
      </c>
      <c r="D2977" s="190" t="s">
        <v>169</v>
      </c>
      <c r="E2977" s="190" t="s">
        <v>143</v>
      </c>
      <c r="F2977" s="193">
        <v>36165</v>
      </c>
      <c r="G2977" s="190" t="s">
        <v>244</v>
      </c>
      <c r="H2977" s="190" t="s">
        <v>824</v>
      </c>
      <c r="I2977" s="190" t="s">
        <v>58</v>
      </c>
      <c r="J2977" s="190" t="s">
        <v>848</v>
      </c>
      <c r="K2977" s="190">
        <v>2016</v>
      </c>
      <c r="L2977" s="190" t="s">
        <v>246</v>
      </c>
    </row>
    <row r="2978" spans="1:12" x14ac:dyDescent="0.2">
      <c r="A2978" s="190">
        <v>813311</v>
      </c>
      <c r="B2978" s="190" t="s">
        <v>2329</v>
      </c>
      <c r="C2978" s="190" t="s">
        <v>310</v>
      </c>
      <c r="D2978" s="190" t="s">
        <v>3691</v>
      </c>
      <c r="E2978" s="190" t="s">
        <v>143</v>
      </c>
      <c r="F2978" s="193">
        <v>28954</v>
      </c>
      <c r="G2978" s="190" t="s">
        <v>1074</v>
      </c>
      <c r="H2978" s="190" t="s">
        <v>824</v>
      </c>
      <c r="I2978" s="190" t="s">
        <v>58</v>
      </c>
      <c r="J2978" s="190" t="s">
        <v>3969</v>
      </c>
      <c r="K2978" s="190">
        <v>2008</v>
      </c>
      <c r="L2978" s="190" t="s">
        <v>249</v>
      </c>
    </row>
    <row r="2979" spans="1:12" x14ac:dyDescent="0.2">
      <c r="A2979" s="190">
        <v>813312</v>
      </c>
      <c r="B2979" s="190" t="s">
        <v>2330</v>
      </c>
      <c r="C2979" s="190" t="s">
        <v>349</v>
      </c>
      <c r="D2979" s="190" t="s">
        <v>493</v>
      </c>
      <c r="E2979" s="190" t="s">
        <v>143</v>
      </c>
      <c r="F2979" s="193">
        <v>31075</v>
      </c>
      <c r="G2979" s="190" t="s">
        <v>3432</v>
      </c>
      <c r="H2979" s="190" t="s">
        <v>824</v>
      </c>
      <c r="I2979" s="190" t="s">
        <v>58</v>
      </c>
      <c r="J2979" s="190" t="s">
        <v>3971</v>
      </c>
      <c r="K2979" s="190">
        <v>2003</v>
      </c>
      <c r="L2979" s="190" t="s">
        <v>244</v>
      </c>
    </row>
    <row r="2980" spans="1:12" x14ac:dyDescent="0.2">
      <c r="A2980" s="190">
        <v>813316</v>
      </c>
      <c r="B2980" s="190" t="s">
        <v>2333</v>
      </c>
      <c r="C2980" s="190" t="s">
        <v>61</v>
      </c>
      <c r="D2980" s="190" t="s">
        <v>555</v>
      </c>
      <c r="E2980" s="190" t="s">
        <v>143</v>
      </c>
      <c r="F2980" s="193">
        <v>35066</v>
      </c>
      <c r="G2980" s="190" t="s">
        <v>3694</v>
      </c>
      <c r="H2980" s="190" t="s">
        <v>824</v>
      </c>
      <c r="I2980" s="190" t="s">
        <v>58</v>
      </c>
    </row>
    <row r="2981" spans="1:12" x14ac:dyDescent="0.2">
      <c r="A2981" s="190">
        <v>813319</v>
      </c>
      <c r="B2981" s="190" t="s">
        <v>2336</v>
      </c>
      <c r="C2981" s="190" t="s">
        <v>3696</v>
      </c>
      <c r="D2981" s="190" t="s">
        <v>3697</v>
      </c>
      <c r="E2981" s="190" t="s">
        <v>143</v>
      </c>
      <c r="F2981" s="193">
        <v>29874</v>
      </c>
      <c r="G2981" s="190" t="s">
        <v>244</v>
      </c>
      <c r="H2981" s="190" t="s">
        <v>824</v>
      </c>
      <c r="I2981" s="190" t="s">
        <v>58</v>
      </c>
      <c r="J2981" s="190" t="s">
        <v>3969</v>
      </c>
      <c r="K2981" s="190">
        <v>1999</v>
      </c>
      <c r="L2981" s="190" t="s">
        <v>244</v>
      </c>
    </row>
    <row r="2982" spans="1:12" x14ac:dyDescent="0.2">
      <c r="A2982" s="190">
        <v>813322</v>
      </c>
      <c r="B2982" s="190" t="s">
        <v>2338</v>
      </c>
      <c r="C2982" s="190" t="s">
        <v>403</v>
      </c>
      <c r="D2982" s="190" t="s">
        <v>3698</v>
      </c>
      <c r="E2982" s="190" t="s">
        <v>142</v>
      </c>
      <c r="F2982" s="193">
        <v>34867</v>
      </c>
      <c r="G2982" s="190" t="s">
        <v>870</v>
      </c>
      <c r="H2982" s="190" t="s">
        <v>824</v>
      </c>
      <c r="I2982" s="190" t="s">
        <v>58</v>
      </c>
      <c r="J2982" s="190" t="s">
        <v>3971</v>
      </c>
      <c r="K2982" s="190">
        <v>2013</v>
      </c>
      <c r="L2982" s="190" t="s">
        <v>249</v>
      </c>
    </row>
    <row r="2983" spans="1:12" x14ac:dyDescent="0.2">
      <c r="A2983" s="190">
        <v>813329</v>
      </c>
      <c r="B2983" s="190" t="s">
        <v>2345</v>
      </c>
      <c r="C2983" s="190" t="s">
        <v>63</v>
      </c>
      <c r="D2983" s="190" t="s">
        <v>3700</v>
      </c>
      <c r="E2983" s="190" t="s">
        <v>142</v>
      </c>
      <c r="F2983" s="193">
        <v>30904</v>
      </c>
      <c r="G2983" s="190" t="s">
        <v>831</v>
      </c>
      <c r="H2983" s="190" t="s">
        <v>824</v>
      </c>
      <c r="I2983" s="190" t="s">
        <v>58</v>
      </c>
      <c r="J2983" s="190" t="s">
        <v>3971</v>
      </c>
      <c r="K2983" s="190">
        <v>2002</v>
      </c>
      <c r="L2983" s="190" t="s">
        <v>247</v>
      </c>
    </row>
    <row r="2984" spans="1:12" x14ac:dyDescent="0.2">
      <c r="A2984" s="190">
        <v>813330</v>
      </c>
      <c r="B2984" s="190" t="s">
        <v>2346</v>
      </c>
      <c r="C2984" s="190" t="s">
        <v>63</v>
      </c>
      <c r="D2984" s="190" t="s">
        <v>3701</v>
      </c>
      <c r="E2984" s="190" t="s">
        <v>142</v>
      </c>
      <c r="F2984" s="193">
        <v>30683</v>
      </c>
      <c r="G2984" s="190" t="s">
        <v>1066</v>
      </c>
      <c r="H2984" s="190" t="s">
        <v>824</v>
      </c>
      <c r="I2984" s="190" t="s">
        <v>58</v>
      </c>
      <c r="J2984" s="190" t="s">
        <v>3971</v>
      </c>
      <c r="K2984" s="190">
        <v>2001</v>
      </c>
      <c r="L2984" s="190" t="s">
        <v>244</v>
      </c>
    </row>
    <row r="2985" spans="1:12" x14ac:dyDescent="0.2">
      <c r="A2985" s="190">
        <v>813346</v>
      </c>
      <c r="B2985" s="190" t="s">
        <v>2356</v>
      </c>
      <c r="C2985" s="190" t="s">
        <v>3705</v>
      </c>
      <c r="D2985" s="190" t="s">
        <v>3706</v>
      </c>
      <c r="E2985" s="190" t="s">
        <v>143</v>
      </c>
      <c r="F2985" s="193">
        <v>36130</v>
      </c>
      <c r="G2985" s="190" t="s">
        <v>3707</v>
      </c>
      <c r="H2985" s="190" t="s">
        <v>824</v>
      </c>
      <c r="I2985" s="190" t="s">
        <v>58</v>
      </c>
      <c r="J2985" s="190" t="s">
        <v>3969</v>
      </c>
      <c r="K2985" s="190">
        <v>2016</v>
      </c>
      <c r="L2985" s="190" t="s">
        <v>254</v>
      </c>
    </row>
    <row r="2986" spans="1:12" x14ac:dyDescent="0.2">
      <c r="A2986" s="190">
        <v>813353</v>
      </c>
      <c r="B2986" s="190" t="s">
        <v>2361</v>
      </c>
      <c r="C2986" s="190" t="s">
        <v>356</v>
      </c>
      <c r="D2986" s="190" t="s">
        <v>448</v>
      </c>
      <c r="E2986" s="190" t="s">
        <v>143</v>
      </c>
      <c r="F2986" s="193">
        <v>33613</v>
      </c>
      <c r="G2986" s="190" t="s">
        <v>244</v>
      </c>
      <c r="H2986" s="190" t="s">
        <v>824</v>
      </c>
      <c r="I2986" s="190" t="s">
        <v>58</v>
      </c>
      <c r="J2986" s="190" t="s">
        <v>259</v>
      </c>
      <c r="K2986" s="190">
        <v>2010</v>
      </c>
      <c r="L2986" s="190" t="s">
        <v>246</v>
      </c>
    </row>
    <row r="2987" spans="1:12" x14ac:dyDescent="0.2">
      <c r="A2987" s="190">
        <v>813359</v>
      </c>
      <c r="B2987" s="190" t="s">
        <v>2364</v>
      </c>
      <c r="C2987" s="190" t="s">
        <v>57</v>
      </c>
      <c r="D2987" s="190" t="s">
        <v>477</v>
      </c>
      <c r="E2987" s="190" t="s">
        <v>143</v>
      </c>
      <c r="F2987" s="193">
        <v>36530</v>
      </c>
      <c r="G2987" s="190" t="s">
        <v>3291</v>
      </c>
      <c r="H2987" s="190" t="s">
        <v>824</v>
      </c>
      <c r="I2987" s="190" t="s">
        <v>58</v>
      </c>
      <c r="J2987" s="190" t="s">
        <v>3971</v>
      </c>
      <c r="K2987" s="190">
        <v>2017</v>
      </c>
      <c r="L2987" s="190" t="s">
        <v>249</v>
      </c>
    </row>
    <row r="2988" spans="1:12" x14ac:dyDescent="0.2">
      <c r="A2988" s="190">
        <v>813365</v>
      </c>
      <c r="B2988" s="190" t="s">
        <v>2368</v>
      </c>
      <c r="C2988" s="190" t="s">
        <v>63</v>
      </c>
      <c r="D2988" s="190" t="s">
        <v>3344</v>
      </c>
      <c r="E2988" s="190" t="s">
        <v>142</v>
      </c>
      <c r="F2988" s="193">
        <v>36373</v>
      </c>
      <c r="G2988" s="190" t="s">
        <v>1166</v>
      </c>
      <c r="H2988" s="190" t="s">
        <v>824</v>
      </c>
      <c r="I2988" s="190" t="s">
        <v>58</v>
      </c>
      <c r="J2988" s="190" t="s">
        <v>3969</v>
      </c>
      <c r="K2988" s="190">
        <v>2017</v>
      </c>
      <c r="L2988" s="190" t="s">
        <v>244</v>
      </c>
    </row>
    <row r="2989" spans="1:12" x14ac:dyDescent="0.2">
      <c r="A2989" s="190">
        <v>813370</v>
      </c>
      <c r="B2989" s="190" t="s">
        <v>2372</v>
      </c>
      <c r="C2989" s="190" t="s">
        <v>465</v>
      </c>
      <c r="D2989" s="190" t="s">
        <v>1198</v>
      </c>
      <c r="E2989" s="190" t="s">
        <v>143</v>
      </c>
      <c r="F2989" s="193">
        <v>34394</v>
      </c>
      <c r="G2989" s="190" t="s">
        <v>3256</v>
      </c>
      <c r="H2989" s="190" t="s">
        <v>824</v>
      </c>
      <c r="I2989" s="190" t="s">
        <v>58</v>
      </c>
      <c r="J2989" s="190" t="s">
        <v>3971</v>
      </c>
      <c r="K2989" s="190">
        <v>2012</v>
      </c>
      <c r="L2989" s="190" t="s">
        <v>245</v>
      </c>
    </row>
    <row r="2990" spans="1:12" x14ac:dyDescent="0.2">
      <c r="A2990" s="190">
        <v>813383</v>
      </c>
      <c r="B2990" s="190" t="s">
        <v>2380</v>
      </c>
      <c r="C2990" s="190" t="s">
        <v>333</v>
      </c>
      <c r="D2990" s="190" t="s">
        <v>3523</v>
      </c>
      <c r="E2990" s="190" t="s">
        <v>142</v>
      </c>
      <c r="F2990" s="193">
        <v>35283</v>
      </c>
      <c r="G2990" s="190" t="s">
        <v>244</v>
      </c>
      <c r="H2990" s="190" t="s">
        <v>824</v>
      </c>
      <c r="I2990" s="190" t="s">
        <v>58</v>
      </c>
      <c r="J2990" s="190" t="s">
        <v>3969</v>
      </c>
      <c r="K2990" s="190">
        <v>2015</v>
      </c>
      <c r="L2990" s="190" t="s">
        <v>244</v>
      </c>
    </row>
    <row r="2991" spans="1:12" x14ac:dyDescent="0.2">
      <c r="A2991" s="190">
        <v>813439</v>
      </c>
      <c r="B2991" s="190" t="s">
        <v>2389</v>
      </c>
      <c r="C2991" s="190" t="s">
        <v>442</v>
      </c>
      <c r="D2991" s="190" t="s">
        <v>553</v>
      </c>
      <c r="E2991" s="190" t="s">
        <v>142</v>
      </c>
      <c r="F2991" s="193">
        <v>33970</v>
      </c>
      <c r="G2991" s="190" t="s">
        <v>944</v>
      </c>
      <c r="H2991" s="190" t="s">
        <v>824</v>
      </c>
      <c r="I2991" s="190" t="s">
        <v>58</v>
      </c>
    </row>
    <row r="2992" spans="1:12" x14ac:dyDescent="0.2">
      <c r="A2992" s="190">
        <v>813449</v>
      </c>
      <c r="B2992" s="190" t="s">
        <v>2395</v>
      </c>
      <c r="C2992" s="190" t="s">
        <v>81</v>
      </c>
      <c r="D2992" s="190" t="s">
        <v>171</v>
      </c>
      <c r="E2992" s="190" t="s">
        <v>142</v>
      </c>
      <c r="F2992" s="193">
        <v>30009</v>
      </c>
      <c r="G2992" s="190" t="s">
        <v>244</v>
      </c>
      <c r="H2992" s="190" t="s">
        <v>824</v>
      </c>
      <c r="I2992" s="190" t="s">
        <v>58</v>
      </c>
      <c r="J2992" s="190" t="s">
        <v>3971</v>
      </c>
      <c r="K2992" s="190">
        <v>2000</v>
      </c>
      <c r="L2992" s="190" t="s">
        <v>3973</v>
      </c>
    </row>
    <row r="2993" spans="1:12" x14ac:dyDescent="0.2">
      <c r="A2993" s="190">
        <v>813451</v>
      </c>
      <c r="B2993" s="190" t="s">
        <v>996</v>
      </c>
      <c r="C2993" s="190" t="s">
        <v>65</v>
      </c>
      <c r="D2993" s="190" t="s">
        <v>3729</v>
      </c>
      <c r="E2993" s="190" t="s">
        <v>142</v>
      </c>
      <c r="F2993" s="193">
        <v>35647</v>
      </c>
      <c r="G2993" s="190" t="s">
        <v>250</v>
      </c>
      <c r="H2993" s="190" t="s">
        <v>824</v>
      </c>
      <c r="I2993" s="190" t="s">
        <v>58</v>
      </c>
      <c r="J2993" s="190" t="s">
        <v>3972</v>
      </c>
      <c r="K2993" s="190">
        <v>2015</v>
      </c>
      <c r="L2993" s="190" t="s">
        <v>250</v>
      </c>
    </row>
    <row r="2994" spans="1:12" x14ac:dyDescent="0.2">
      <c r="A2994" s="190">
        <v>813454</v>
      </c>
      <c r="B2994" s="190" t="s">
        <v>2398</v>
      </c>
      <c r="C2994" s="190" t="s">
        <v>114</v>
      </c>
      <c r="D2994" s="190" t="s">
        <v>565</v>
      </c>
      <c r="E2994" s="190" t="s">
        <v>142</v>
      </c>
      <c r="F2994" s="193">
        <v>33819</v>
      </c>
      <c r="G2994" s="190" t="s">
        <v>244</v>
      </c>
      <c r="H2994" s="190" t="s">
        <v>824</v>
      </c>
      <c r="I2994" s="190" t="s">
        <v>58</v>
      </c>
    </row>
    <row r="2995" spans="1:12" x14ac:dyDescent="0.2">
      <c r="A2995" s="190">
        <v>813465</v>
      </c>
      <c r="B2995" s="190" t="s">
        <v>2406</v>
      </c>
      <c r="C2995" s="190" t="s">
        <v>134</v>
      </c>
      <c r="D2995" s="190" t="s">
        <v>488</v>
      </c>
      <c r="E2995" s="190" t="s">
        <v>142</v>
      </c>
      <c r="F2995" s="193">
        <v>36445</v>
      </c>
      <c r="G2995" s="190" t="s">
        <v>1020</v>
      </c>
      <c r="H2995" s="190" t="s">
        <v>824</v>
      </c>
      <c r="I2995" s="190" t="s">
        <v>58</v>
      </c>
      <c r="J2995" s="190" t="s">
        <v>3972</v>
      </c>
      <c r="K2995" s="190">
        <v>2017</v>
      </c>
      <c r="L2995" s="190" t="s">
        <v>244</v>
      </c>
    </row>
    <row r="2996" spans="1:12" x14ac:dyDescent="0.2">
      <c r="A2996" s="190">
        <v>813468</v>
      </c>
      <c r="B2996" s="190" t="s">
        <v>2408</v>
      </c>
      <c r="C2996" s="190" t="s">
        <v>524</v>
      </c>
      <c r="D2996" s="190" t="s">
        <v>3736</v>
      </c>
      <c r="E2996" s="190" t="s">
        <v>142</v>
      </c>
      <c r="F2996" s="193">
        <v>23918</v>
      </c>
      <c r="G2996" s="190" t="s">
        <v>244</v>
      </c>
      <c r="H2996" s="190" t="s">
        <v>824</v>
      </c>
      <c r="I2996" s="190" t="s">
        <v>58</v>
      </c>
      <c r="J2996" s="190" t="s">
        <v>259</v>
      </c>
      <c r="K2996" s="190">
        <v>1983</v>
      </c>
      <c r="L2996" s="190" t="s">
        <v>244</v>
      </c>
    </row>
    <row r="2997" spans="1:12" x14ac:dyDescent="0.2">
      <c r="A2997" s="190">
        <v>813470</v>
      </c>
      <c r="B2997" s="190" t="s">
        <v>2409</v>
      </c>
      <c r="C2997" s="190" t="s">
        <v>772</v>
      </c>
      <c r="D2997" s="190" t="s">
        <v>202</v>
      </c>
      <c r="E2997" s="190" t="s">
        <v>142</v>
      </c>
      <c r="F2997" s="193">
        <v>31821</v>
      </c>
      <c r="G2997" s="190" t="s">
        <v>244</v>
      </c>
      <c r="H2997" s="190" t="s">
        <v>824</v>
      </c>
      <c r="I2997" s="190" t="s">
        <v>58</v>
      </c>
      <c r="J2997" s="190" t="s">
        <v>3971</v>
      </c>
      <c r="K2997" s="190">
        <v>2002</v>
      </c>
      <c r="L2997" s="190" t="s">
        <v>244</v>
      </c>
    </row>
    <row r="2998" spans="1:12" x14ac:dyDescent="0.2">
      <c r="A2998" s="190">
        <v>813498</v>
      </c>
      <c r="B2998" s="190" t="s">
        <v>2429</v>
      </c>
      <c r="C2998" s="190" t="s">
        <v>3747</v>
      </c>
      <c r="D2998" s="190" t="s">
        <v>397</v>
      </c>
      <c r="E2998" s="190" t="s">
        <v>142</v>
      </c>
      <c r="F2998" s="193">
        <v>36044</v>
      </c>
      <c r="G2998" s="190" t="s">
        <v>244</v>
      </c>
      <c r="H2998" s="190" t="s">
        <v>835</v>
      </c>
      <c r="I2998" s="190" t="s">
        <v>58</v>
      </c>
      <c r="J2998" s="190" t="s">
        <v>3971</v>
      </c>
      <c r="K2998" s="190">
        <v>2016</v>
      </c>
      <c r="L2998" s="190" t="s">
        <v>249</v>
      </c>
    </row>
    <row r="2999" spans="1:12" x14ac:dyDescent="0.2">
      <c r="A2999" s="190">
        <v>813499</v>
      </c>
      <c r="B2999" s="190" t="s">
        <v>2430</v>
      </c>
      <c r="C2999" s="190" t="s">
        <v>57</v>
      </c>
      <c r="D2999" s="190" t="s">
        <v>131</v>
      </c>
      <c r="E2999" s="190" t="s">
        <v>142</v>
      </c>
      <c r="F2999" s="193">
        <v>36555</v>
      </c>
      <c r="G2999" s="190" t="s">
        <v>244</v>
      </c>
      <c r="H2999" s="190" t="s">
        <v>824</v>
      </c>
      <c r="I2999" s="190" t="s">
        <v>58</v>
      </c>
      <c r="J2999" s="190" t="s">
        <v>3969</v>
      </c>
      <c r="K2999" s="190">
        <v>2018</v>
      </c>
      <c r="L2999" s="190" t="s">
        <v>244</v>
      </c>
    </row>
    <row r="3000" spans="1:12" x14ac:dyDescent="0.2">
      <c r="A3000" s="190">
        <v>813500</v>
      </c>
      <c r="B3000" s="190" t="s">
        <v>1433</v>
      </c>
      <c r="C3000" s="190" t="s">
        <v>63</v>
      </c>
      <c r="D3000" s="190" t="s">
        <v>166</v>
      </c>
      <c r="E3000" s="190" t="s">
        <v>142</v>
      </c>
      <c r="F3000" s="193">
        <v>28599</v>
      </c>
      <c r="G3000" s="190" t="s">
        <v>3986</v>
      </c>
      <c r="H3000" s="190" t="s">
        <v>824</v>
      </c>
      <c r="I3000" s="190" t="s">
        <v>58</v>
      </c>
      <c r="J3000" s="190" t="s">
        <v>3971</v>
      </c>
      <c r="K3000" s="190">
        <v>1997</v>
      </c>
      <c r="L3000" s="190" t="s">
        <v>244</v>
      </c>
    </row>
    <row r="3001" spans="1:12" x14ac:dyDescent="0.2">
      <c r="A3001" s="190">
        <v>813501</v>
      </c>
      <c r="B3001" s="190" t="s">
        <v>2431</v>
      </c>
      <c r="C3001" s="190" t="s">
        <v>384</v>
      </c>
      <c r="D3001" s="190" t="s">
        <v>1326</v>
      </c>
      <c r="E3001" s="190" t="s">
        <v>142</v>
      </c>
      <c r="F3001" s="193">
        <v>32536</v>
      </c>
      <c r="G3001" s="190" t="s">
        <v>3748</v>
      </c>
      <c r="H3001" s="190" t="s">
        <v>824</v>
      </c>
      <c r="I3001" s="190" t="s">
        <v>58</v>
      </c>
    </row>
    <row r="3002" spans="1:12" x14ac:dyDescent="0.2">
      <c r="A3002" s="190">
        <v>813503</v>
      </c>
      <c r="B3002" s="190" t="s">
        <v>2433</v>
      </c>
      <c r="C3002" s="190" t="s">
        <v>501</v>
      </c>
      <c r="D3002" s="190" t="s">
        <v>190</v>
      </c>
      <c r="E3002" s="190" t="s">
        <v>142</v>
      </c>
      <c r="F3002" s="193">
        <v>35065</v>
      </c>
      <c r="G3002" s="190" t="s">
        <v>1106</v>
      </c>
      <c r="H3002" s="190" t="s">
        <v>824</v>
      </c>
      <c r="I3002" s="190" t="s">
        <v>58</v>
      </c>
      <c r="J3002" s="190" t="s">
        <v>3971</v>
      </c>
      <c r="K3002" s="190">
        <v>2013</v>
      </c>
      <c r="L3002" s="190" t="s">
        <v>246</v>
      </c>
    </row>
    <row r="3003" spans="1:12" x14ac:dyDescent="0.2">
      <c r="A3003" s="190">
        <v>813504</v>
      </c>
      <c r="B3003" s="190" t="s">
        <v>2434</v>
      </c>
      <c r="C3003" s="190" t="s">
        <v>110</v>
      </c>
      <c r="D3003" s="190" t="s">
        <v>423</v>
      </c>
      <c r="E3003" s="190" t="s">
        <v>142</v>
      </c>
      <c r="F3003" s="193">
        <v>36699</v>
      </c>
      <c r="G3003" s="190" t="s">
        <v>3601</v>
      </c>
      <c r="H3003" s="190" t="s">
        <v>824</v>
      </c>
      <c r="I3003" s="190" t="s">
        <v>58</v>
      </c>
      <c r="J3003" s="190" t="s">
        <v>3969</v>
      </c>
      <c r="K3003" s="190">
        <v>2018</v>
      </c>
      <c r="L3003" s="190" t="s">
        <v>246</v>
      </c>
    </row>
    <row r="3004" spans="1:12" x14ac:dyDescent="0.2">
      <c r="A3004" s="190">
        <v>813509</v>
      </c>
      <c r="B3004" s="190" t="s">
        <v>2436</v>
      </c>
      <c r="C3004" s="190" t="s">
        <v>84</v>
      </c>
      <c r="D3004" s="190" t="s">
        <v>137</v>
      </c>
      <c r="E3004" s="190" t="s">
        <v>142</v>
      </c>
      <c r="F3004" s="193">
        <v>36297</v>
      </c>
      <c r="G3004" s="190" t="s">
        <v>244</v>
      </c>
      <c r="H3004" s="190" t="s">
        <v>824</v>
      </c>
      <c r="I3004" s="190" t="s">
        <v>58</v>
      </c>
      <c r="J3004" s="190" t="s">
        <v>3969</v>
      </c>
      <c r="K3004" s="190">
        <v>2017</v>
      </c>
      <c r="L3004" s="190" t="s">
        <v>249</v>
      </c>
    </row>
    <row r="3005" spans="1:12" x14ac:dyDescent="0.2">
      <c r="A3005" s="190">
        <v>813511</v>
      </c>
      <c r="B3005" s="190" t="s">
        <v>1446</v>
      </c>
      <c r="C3005" s="190" t="s">
        <v>116</v>
      </c>
      <c r="D3005" s="190" t="s">
        <v>755</v>
      </c>
      <c r="E3005" s="190" t="s">
        <v>142</v>
      </c>
      <c r="F3005" s="193">
        <v>32927</v>
      </c>
      <c r="G3005" s="190" t="s">
        <v>255</v>
      </c>
      <c r="H3005" s="190" t="s">
        <v>824</v>
      </c>
      <c r="I3005" s="190" t="s">
        <v>58</v>
      </c>
      <c r="J3005" s="190" t="s">
        <v>3971</v>
      </c>
      <c r="K3005" s="190">
        <v>2009</v>
      </c>
      <c r="L3005" s="190" t="s">
        <v>244</v>
      </c>
    </row>
    <row r="3006" spans="1:12" x14ac:dyDescent="0.2">
      <c r="A3006" s="190">
        <v>813513</v>
      </c>
      <c r="B3006" s="190" t="s">
        <v>2439</v>
      </c>
      <c r="C3006" s="190" t="s">
        <v>61</v>
      </c>
      <c r="D3006" s="190" t="s">
        <v>593</v>
      </c>
      <c r="E3006" s="190" t="s">
        <v>142</v>
      </c>
      <c r="F3006" s="193">
        <v>29135</v>
      </c>
      <c r="G3006" s="190" t="s">
        <v>870</v>
      </c>
      <c r="H3006" s="190" t="s">
        <v>825</v>
      </c>
      <c r="I3006" s="190" t="s">
        <v>58</v>
      </c>
      <c r="J3006" s="190" t="s">
        <v>3971</v>
      </c>
      <c r="K3006" s="190">
        <v>1999</v>
      </c>
      <c r="L3006" s="190" t="s">
        <v>249</v>
      </c>
    </row>
    <row r="3007" spans="1:12" x14ac:dyDescent="0.2">
      <c r="A3007" s="190">
        <v>813519</v>
      </c>
      <c r="B3007" s="190" t="s">
        <v>2444</v>
      </c>
      <c r="C3007" s="190" t="s">
        <v>3548</v>
      </c>
      <c r="D3007" s="190" t="s">
        <v>1235</v>
      </c>
      <c r="E3007" s="190" t="s">
        <v>143</v>
      </c>
      <c r="F3007" s="193">
        <v>36903</v>
      </c>
      <c r="G3007" s="190" t="s">
        <v>921</v>
      </c>
      <c r="H3007" s="190" t="s">
        <v>824</v>
      </c>
      <c r="I3007" s="190" t="s">
        <v>58</v>
      </c>
      <c r="J3007" s="190" t="s">
        <v>3972</v>
      </c>
      <c r="K3007" s="190">
        <v>2018</v>
      </c>
      <c r="L3007" s="190" t="s">
        <v>255</v>
      </c>
    </row>
    <row r="3008" spans="1:12" x14ac:dyDescent="0.2">
      <c r="A3008" s="190">
        <v>813530</v>
      </c>
      <c r="B3008" s="190" t="s">
        <v>2452</v>
      </c>
      <c r="C3008" s="190" t="s">
        <v>57</v>
      </c>
      <c r="D3008" s="190" t="s">
        <v>643</v>
      </c>
      <c r="E3008" s="190" t="s">
        <v>142</v>
      </c>
      <c r="F3008" s="193">
        <v>32051</v>
      </c>
      <c r="G3008" s="190" t="s">
        <v>1258</v>
      </c>
      <c r="H3008" s="190" t="s">
        <v>824</v>
      </c>
      <c r="I3008" s="190" t="s">
        <v>58</v>
      </c>
      <c r="J3008" s="190" t="s">
        <v>259</v>
      </c>
      <c r="K3008" s="190">
        <v>2006</v>
      </c>
      <c r="L3008" s="190" t="s">
        <v>244</v>
      </c>
    </row>
    <row r="3009" spans="1:12" x14ac:dyDescent="0.2">
      <c r="A3009" s="190">
        <v>813532</v>
      </c>
      <c r="B3009" s="190" t="s">
        <v>2454</v>
      </c>
      <c r="C3009" s="190" t="s">
        <v>65</v>
      </c>
      <c r="D3009" s="190" t="s">
        <v>477</v>
      </c>
      <c r="E3009" s="190" t="s">
        <v>142</v>
      </c>
      <c r="F3009" s="193">
        <v>34793</v>
      </c>
      <c r="G3009" s="190" t="s">
        <v>244</v>
      </c>
      <c r="H3009" s="190" t="s">
        <v>824</v>
      </c>
      <c r="I3009" s="190" t="s">
        <v>58</v>
      </c>
      <c r="J3009" s="190" t="s">
        <v>3975</v>
      </c>
      <c r="K3009" s="190">
        <v>2000</v>
      </c>
      <c r="L3009" s="190" t="s">
        <v>244</v>
      </c>
    </row>
    <row r="3010" spans="1:12" x14ac:dyDescent="0.2">
      <c r="A3010" s="190">
        <v>813533</v>
      </c>
      <c r="B3010" s="190" t="s">
        <v>2455</v>
      </c>
      <c r="C3010" s="190" t="s">
        <v>63</v>
      </c>
      <c r="D3010" s="190" t="s">
        <v>212</v>
      </c>
      <c r="E3010" s="190" t="s">
        <v>142</v>
      </c>
      <c r="F3010" s="193">
        <v>31837</v>
      </c>
      <c r="G3010" s="190" t="s">
        <v>943</v>
      </c>
      <c r="H3010" s="190" t="s">
        <v>824</v>
      </c>
      <c r="I3010" s="190" t="s">
        <v>58</v>
      </c>
      <c r="J3010" s="190" t="s">
        <v>848</v>
      </c>
      <c r="K3010" s="190">
        <v>2004</v>
      </c>
      <c r="L3010" s="190" t="s">
        <v>249</v>
      </c>
    </row>
    <row r="3011" spans="1:12" x14ac:dyDescent="0.2">
      <c r="A3011" s="190">
        <v>813535</v>
      </c>
      <c r="B3011" s="190" t="s">
        <v>2456</v>
      </c>
      <c r="C3011" s="190" t="s">
        <v>757</v>
      </c>
      <c r="D3011" s="190" t="s">
        <v>532</v>
      </c>
      <c r="E3011" s="190" t="s">
        <v>143</v>
      </c>
      <c r="F3011" s="193">
        <v>35822</v>
      </c>
      <c r="G3011" s="190" t="s">
        <v>244</v>
      </c>
      <c r="H3011" s="190" t="s">
        <v>824</v>
      </c>
      <c r="I3011" s="190" t="s">
        <v>58</v>
      </c>
      <c r="J3011" s="190" t="s">
        <v>259</v>
      </c>
      <c r="K3011" s="190">
        <v>2016</v>
      </c>
      <c r="L3011" s="190" t="s">
        <v>244</v>
      </c>
    </row>
    <row r="3012" spans="1:12" x14ac:dyDescent="0.2">
      <c r="A3012" s="190">
        <v>813538</v>
      </c>
      <c r="B3012" s="190" t="s">
        <v>2457</v>
      </c>
      <c r="C3012" s="190" t="s">
        <v>111</v>
      </c>
      <c r="D3012" s="190" t="s">
        <v>925</v>
      </c>
      <c r="E3012" s="190" t="s">
        <v>143</v>
      </c>
      <c r="F3012" s="193">
        <v>32510</v>
      </c>
      <c r="G3012" s="190" t="s">
        <v>244</v>
      </c>
      <c r="H3012" s="190" t="s">
        <v>824</v>
      </c>
      <c r="I3012" s="190" t="s">
        <v>58</v>
      </c>
      <c r="J3012" s="190" t="s">
        <v>3972</v>
      </c>
      <c r="K3012" s="190">
        <v>2008</v>
      </c>
      <c r="L3012" s="190" t="s">
        <v>244</v>
      </c>
    </row>
    <row r="3013" spans="1:12" x14ac:dyDescent="0.2">
      <c r="A3013" s="190">
        <v>813543</v>
      </c>
      <c r="B3013" s="190" t="s">
        <v>2460</v>
      </c>
      <c r="C3013" s="190" t="s">
        <v>67</v>
      </c>
      <c r="D3013" s="190" t="s">
        <v>3541</v>
      </c>
      <c r="E3013" s="190" t="s">
        <v>143</v>
      </c>
      <c r="F3013" s="193">
        <v>36331</v>
      </c>
      <c r="G3013" s="190" t="s">
        <v>1232</v>
      </c>
      <c r="H3013" s="190" t="s">
        <v>824</v>
      </c>
      <c r="I3013" s="190" t="s">
        <v>58</v>
      </c>
      <c r="J3013" s="190" t="s">
        <v>259</v>
      </c>
      <c r="K3013" s="190">
        <v>2018</v>
      </c>
      <c r="L3013" s="190" t="s">
        <v>244</v>
      </c>
    </row>
    <row r="3014" spans="1:12" x14ac:dyDescent="0.2">
      <c r="A3014" s="190">
        <v>813556</v>
      </c>
      <c r="B3014" s="190" t="s">
        <v>2467</v>
      </c>
      <c r="C3014" s="190" t="s">
        <v>666</v>
      </c>
      <c r="D3014" s="190" t="s">
        <v>176</v>
      </c>
      <c r="E3014" s="190" t="s">
        <v>142</v>
      </c>
      <c r="F3014" s="193">
        <v>36617</v>
      </c>
      <c r="G3014" s="190" t="s">
        <v>244</v>
      </c>
      <c r="H3014" s="190" t="s">
        <v>824</v>
      </c>
      <c r="I3014" s="190" t="s">
        <v>58</v>
      </c>
      <c r="J3014" s="190" t="s">
        <v>3975</v>
      </c>
      <c r="K3014" s="190">
        <v>2000</v>
      </c>
      <c r="L3014" s="190" t="s">
        <v>244</v>
      </c>
    </row>
    <row r="3015" spans="1:12" x14ac:dyDescent="0.2">
      <c r="A3015" s="190">
        <v>813559</v>
      </c>
      <c r="B3015" s="190" t="s">
        <v>2470</v>
      </c>
      <c r="C3015" s="190" t="s">
        <v>3766</v>
      </c>
      <c r="D3015" s="190" t="s">
        <v>339</v>
      </c>
      <c r="E3015" s="190" t="s">
        <v>142</v>
      </c>
      <c r="F3015" s="193">
        <v>30742</v>
      </c>
      <c r="G3015" s="190" t="s">
        <v>244</v>
      </c>
      <c r="H3015" s="190" t="s">
        <v>824</v>
      </c>
      <c r="I3015" s="190" t="s">
        <v>58</v>
      </c>
      <c r="J3015" s="190" t="s">
        <v>3971</v>
      </c>
      <c r="K3015" s="190">
        <v>2002</v>
      </c>
      <c r="L3015" s="190" t="s">
        <v>244</v>
      </c>
    </row>
    <row r="3016" spans="1:12" x14ac:dyDescent="0.2">
      <c r="A3016" s="190">
        <v>813564</v>
      </c>
      <c r="B3016" s="190" t="s">
        <v>2474</v>
      </c>
      <c r="C3016" s="190" t="s">
        <v>3421</v>
      </c>
      <c r="D3016" s="190" t="s">
        <v>389</v>
      </c>
      <c r="E3016" s="190" t="s">
        <v>143</v>
      </c>
      <c r="F3016" s="193">
        <v>29252</v>
      </c>
      <c r="G3016" s="190" t="s">
        <v>3768</v>
      </c>
      <c r="H3016" s="190" t="s">
        <v>824</v>
      </c>
      <c r="I3016" s="190" t="s">
        <v>58</v>
      </c>
    </row>
    <row r="3017" spans="1:12" x14ac:dyDescent="0.2">
      <c r="A3017" s="190">
        <v>813567</v>
      </c>
      <c r="B3017" s="190" t="s">
        <v>2477</v>
      </c>
      <c r="C3017" s="190" t="s">
        <v>108</v>
      </c>
      <c r="D3017" s="190" t="s">
        <v>216</v>
      </c>
      <c r="E3017" s="190" t="s">
        <v>143</v>
      </c>
      <c r="F3017" s="193">
        <v>36497</v>
      </c>
      <c r="G3017" s="190" t="s">
        <v>244</v>
      </c>
      <c r="H3017" s="190" t="s">
        <v>824</v>
      </c>
      <c r="I3017" s="190" t="s">
        <v>58</v>
      </c>
      <c r="J3017" s="190" t="s">
        <v>259</v>
      </c>
      <c r="K3017" s="190">
        <v>2018</v>
      </c>
      <c r="L3017" s="190" t="s">
        <v>244</v>
      </c>
    </row>
    <row r="3018" spans="1:12" x14ac:dyDescent="0.2">
      <c r="A3018" s="190">
        <v>813569</v>
      </c>
      <c r="B3018" s="190" t="s">
        <v>2478</v>
      </c>
      <c r="C3018" s="190" t="s">
        <v>66</v>
      </c>
      <c r="D3018" s="190" t="s">
        <v>789</v>
      </c>
      <c r="E3018" s="190" t="s">
        <v>143</v>
      </c>
      <c r="F3018" s="193">
        <v>31085</v>
      </c>
      <c r="G3018" s="190" t="s">
        <v>1048</v>
      </c>
      <c r="H3018" s="190" t="s">
        <v>824</v>
      </c>
      <c r="I3018" s="190" t="s">
        <v>58</v>
      </c>
      <c r="J3018" s="190" t="s">
        <v>259</v>
      </c>
      <c r="K3018" s="190">
        <v>2003</v>
      </c>
      <c r="L3018" s="190" t="s">
        <v>244</v>
      </c>
    </row>
    <row r="3019" spans="1:12" x14ac:dyDescent="0.2">
      <c r="A3019" s="190">
        <v>813570</v>
      </c>
      <c r="B3019" s="190" t="s">
        <v>2479</v>
      </c>
      <c r="C3019" s="190" t="s">
        <v>617</v>
      </c>
      <c r="D3019" s="190" t="s">
        <v>334</v>
      </c>
      <c r="E3019" s="190" t="s">
        <v>143</v>
      </c>
      <c r="F3019" s="193">
        <v>35497</v>
      </c>
      <c r="G3019" s="190" t="s">
        <v>244</v>
      </c>
      <c r="H3019" s="190" t="s">
        <v>825</v>
      </c>
      <c r="I3019" s="190" t="s">
        <v>58</v>
      </c>
      <c r="J3019" s="190" t="s">
        <v>3971</v>
      </c>
      <c r="K3019" s="190">
        <v>2018</v>
      </c>
      <c r="L3019" s="190" t="s">
        <v>244</v>
      </c>
    </row>
    <row r="3020" spans="1:12" x14ac:dyDescent="0.2">
      <c r="A3020" s="190">
        <v>813576</v>
      </c>
      <c r="B3020" s="190" t="s">
        <v>2484</v>
      </c>
      <c r="C3020" s="190" t="s">
        <v>432</v>
      </c>
      <c r="D3020" s="190" t="s">
        <v>3775</v>
      </c>
      <c r="E3020" s="190" t="s">
        <v>143</v>
      </c>
      <c r="F3020" s="193">
        <v>32047</v>
      </c>
      <c r="G3020" s="190" t="s">
        <v>244</v>
      </c>
      <c r="H3020" s="190" t="s">
        <v>824</v>
      </c>
      <c r="I3020" s="190" t="s">
        <v>58</v>
      </c>
      <c r="J3020" s="190" t="s">
        <v>3972</v>
      </c>
      <c r="K3020" s="190">
        <v>2004</v>
      </c>
      <c r="L3020" s="190" t="s">
        <v>244</v>
      </c>
    </row>
    <row r="3021" spans="1:12" x14ac:dyDescent="0.2">
      <c r="A3021" s="190">
        <v>813581</v>
      </c>
      <c r="B3021" s="190" t="s">
        <v>2488</v>
      </c>
      <c r="C3021" s="190" t="s">
        <v>66</v>
      </c>
      <c r="D3021" s="190" t="s">
        <v>3780</v>
      </c>
      <c r="E3021" s="190" t="s">
        <v>142</v>
      </c>
      <c r="F3021" s="193">
        <v>31164</v>
      </c>
      <c r="G3021" s="190" t="s">
        <v>1048</v>
      </c>
      <c r="H3021" s="190" t="s">
        <v>824</v>
      </c>
      <c r="I3021" s="190" t="s">
        <v>58</v>
      </c>
      <c r="J3021" s="190" t="s">
        <v>259</v>
      </c>
      <c r="K3021" s="190">
        <v>2004</v>
      </c>
      <c r="L3021" s="190" t="s">
        <v>247</v>
      </c>
    </row>
    <row r="3022" spans="1:12" x14ac:dyDescent="0.2">
      <c r="A3022" s="190">
        <v>813597</v>
      </c>
      <c r="B3022" s="190" t="s">
        <v>2497</v>
      </c>
      <c r="C3022" s="190" t="s">
        <v>66</v>
      </c>
      <c r="D3022" s="190" t="s">
        <v>191</v>
      </c>
      <c r="E3022" s="190" t="s">
        <v>142</v>
      </c>
      <c r="F3022" s="193">
        <v>37073</v>
      </c>
      <c r="G3022" s="190" t="s">
        <v>923</v>
      </c>
      <c r="H3022" s="190" t="s">
        <v>824</v>
      </c>
      <c r="I3022" s="190" t="s">
        <v>58</v>
      </c>
      <c r="J3022" s="190" t="s">
        <v>3969</v>
      </c>
      <c r="K3022" s="190">
        <v>2018</v>
      </c>
      <c r="L3022" s="190" t="s">
        <v>246</v>
      </c>
    </row>
    <row r="3023" spans="1:12" x14ac:dyDescent="0.2">
      <c r="A3023" s="190">
        <v>813605</v>
      </c>
      <c r="B3023" s="190" t="s">
        <v>2505</v>
      </c>
      <c r="C3023" s="190" t="s">
        <v>310</v>
      </c>
      <c r="D3023" s="190" t="s">
        <v>207</v>
      </c>
      <c r="E3023" s="190" t="s">
        <v>143</v>
      </c>
      <c r="F3023" s="193">
        <v>32259</v>
      </c>
      <c r="G3023" s="190" t="s">
        <v>3979</v>
      </c>
      <c r="H3023" s="190" t="s">
        <v>824</v>
      </c>
      <c r="I3023" s="190" t="s">
        <v>58</v>
      </c>
      <c r="J3023" s="190" t="s">
        <v>3972</v>
      </c>
      <c r="K3023" s="190">
        <v>2007</v>
      </c>
      <c r="L3023" s="190" t="s">
        <v>252</v>
      </c>
    </row>
    <row r="3024" spans="1:12" x14ac:dyDescent="0.2">
      <c r="A3024" s="190">
        <v>813606</v>
      </c>
      <c r="B3024" s="190" t="s">
        <v>1344</v>
      </c>
      <c r="C3024" s="190" t="s">
        <v>3790</v>
      </c>
      <c r="D3024" s="190" t="s">
        <v>3791</v>
      </c>
      <c r="E3024" s="190" t="s">
        <v>142</v>
      </c>
      <c r="F3024" s="193">
        <v>36181</v>
      </c>
      <c r="G3024" s="190" t="s">
        <v>827</v>
      </c>
      <c r="H3024" s="190" t="s">
        <v>824</v>
      </c>
      <c r="I3024" s="190" t="s">
        <v>58</v>
      </c>
      <c r="J3024" s="190" t="s">
        <v>259</v>
      </c>
      <c r="K3024" s="190">
        <v>2017</v>
      </c>
      <c r="L3024" s="190" t="s">
        <v>244</v>
      </c>
    </row>
    <row r="3025" spans="1:12" x14ac:dyDescent="0.2">
      <c r="A3025" s="190">
        <v>813609</v>
      </c>
      <c r="B3025" s="190" t="s">
        <v>2508</v>
      </c>
      <c r="C3025" s="190" t="s">
        <v>81</v>
      </c>
      <c r="D3025" s="190" t="s">
        <v>3792</v>
      </c>
      <c r="E3025" s="190" t="s">
        <v>142</v>
      </c>
      <c r="F3025" s="193">
        <v>36893</v>
      </c>
      <c r="G3025" s="190" t="s">
        <v>246</v>
      </c>
      <c r="H3025" s="190" t="s">
        <v>824</v>
      </c>
      <c r="I3025" s="190" t="s">
        <v>58</v>
      </c>
      <c r="J3025" s="190" t="s">
        <v>3972</v>
      </c>
      <c r="K3025" s="190">
        <v>2018</v>
      </c>
      <c r="L3025" s="190" t="s">
        <v>246</v>
      </c>
    </row>
    <row r="3026" spans="1:12" x14ac:dyDescent="0.2">
      <c r="A3026" s="190">
        <v>813612</v>
      </c>
      <c r="B3026" s="190" t="s">
        <v>2511</v>
      </c>
      <c r="C3026" s="190" t="s">
        <v>3794</v>
      </c>
      <c r="D3026" s="190" t="s">
        <v>1127</v>
      </c>
      <c r="E3026" s="190" t="s">
        <v>143</v>
      </c>
      <c r="F3026" s="193">
        <v>36434</v>
      </c>
      <c r="G3026" s="190" t="s">
        <v>1075</v>
      </c>
      <c r="H3026" s="190" t="s">
        <v>824</v>
      </c>
      <c r="I3026" s="190" t="s">
        <v>58</v>
      </c>
      <c r="J3026" s="190" t="s">
        <v>3969</v>
      </c>
      <c r="K3026" s="190">
        <v>2018</v>
      </c>
      <c r="L3026" s="190" t="s">
        <v>244</v>
      </c>
    </row>
    <row r="3027" spans="1:12" x14ac:dyDescent="0.2">
      <c r="A3027" s="190">
        <v>813615</v>
      </c>
      <c r="B3027" s="190" t="s">
        <v>2513</v>
      </c>
      <c r="C3027" s="190" t="s">
        <v>970</v>
      </c>
      <c r="D3027" s="190" t="s">
        <v>196</v>
      </c>
      <c r="E3027" s="190" t="s">
        <v>143</v>
      </c>
      <c r="F3027" s="193">
        <v>33197</v>
      </c>
      <c r="G3027" s="190" t="s">
        <v>244</v>
      </c>
      <c r="H3027" s="190" t="s">
        <v>824</v>
      </c>
      <c r="I3027" s="190" t="s">
        <v>58</v>
      </c>
      <c r="J3027" s="190" t="s">
        <v>848</v>
      </c>
      <c r="K3027" s="190">
        <v>2013</v>
      </c>
      <c r="L3027" s="190" t="s">
        <v>249</v>
      </c>
    </row>
    <row r="3028" spans="1:12" x14ac:dyDescent="0.2">
      <c r="A3028" s="190">
        <v>813625</v>
      </c>
      <c r="B3028" s="190" t="s">
        <v>2520</v>
      </c>
      <c r="C3028" s="190" t="s">
        <v>63</v>
      </c>
      <c r="D3028" s="190" t="s">
        <v>3796</v>
      </c>
      <c r="E3028" s="190" t="s">
        <v>142</v>
      </c>
      <c r="F3028" s="193">
        <v>33145</v>
      </c>
      <c r="G3028" s="190" t="s">
        <v>1212</v>
      </c>
      <c r="H3028" s="190" t="s">
        <v>824</v>
      </c>
      <c r="I3028" s="190" t="s">
        <v>58</v>
      </c>
      <c r="J3028" s="190" t="s">
        <v>3972</v>
      </c>
      <c r="K3028" s="190">
        <v>2008</v>
      </c>
      <c r="L3028" s="190" t="s">
        <v>245</v>
      </c>
    </row>
    <row r="3029" spans="1:12" x14ac:dyDescent="0.2">
      <c r="A3029" s="190">
        <v>813626</v>
      </c>
      <c r="B3029" s="190" t="s">
        <v>2521</v>
      </c>
      <c r="C3029" s="190" t="s">
        <v>635</v>
      </c>
      <c r="D3029" s="190" t="s">
        <v>217</v>
      </c>
      <c r="E3029" s="190" t="s">
        <v>142</v>
      </c>
      <c r="F3029" s="193">
        <v>36892</v>
      </c>
      <c r="G3029" s="190" t="s">
        <v>826</v>
      </c>
      <c r="H3029" s="190" t="s">
        <v>824</v>
      </c>
      <c r="I3029" s="190" t="s">
        <v>58</v>
      </c>
      <c r="J3029" s="190" t="s">
        <v>3971</v>
      </c>
      <c r="K3029" s="190">
        <v>2019</v>
      </c>
      <c r="L3029" s="190" t="s">
        <v>249</v>
      </c>
    </row>
    <row r="3030" spans="1:12" x14ac:dyDescent="0.2">
      <c r="A3030" s="190">
        <v>813631</v>
      </c>
      <c r="B3030" s="190" t="s">
        <v>1617</v>
      </c>
      <c r="C3030" s="190" t="s">
        <v>64</v>
      </c>
      <c r="D3030" s="190" t="s">
        <v>3802</v>
      </c>
      <c r="E3030" s="190" t="s">
        <v>142</v>
      </c>
      <c r="F3030" s="193">
        <v>32249</v>
      </c>
      <c r="G3030" s="190" t="s">
        <v>3803</v>
      </c>
      <c r="H3030" s="190" t="s">
        <v>824</v>
      </c>
      <c r="I3030" s="190" t="s">
        <v>58</v>
      </c>
      <c r="J3030" s="190" t="s">
        <v>3969</v>
      </c>
      <c r="K3030" s="190">
        <v>2006</v>
      </c>
      <c r="L3030" s="190" t="s">
        <v>244</v>
      </c>
    </row>
    <row r="3031" spans="1:12" x14ac:dyDescent="0.2">
      <c r="A3031" s="190">
        <v>813635</v>
      </c>
      <c r="B3031" s="190" t="s">
        <v>2527</v>
      </c>
      <c r="C3031" s="190" t="s">
        <v>3238</v>
      </c>
      <c r="D3031" s="190" t="s">
        <v>522</v>
      </c>
      <c r="E3031" s="190" t="s">
        <v>142</v>
      </c>
      <c r="F3031" s="193">
        <v>36058</v>
      </c>
      <c r="G3031" s="190" t="s">
        <v>244</v>
      </c>
      <c r="H3031" s="190" t="s">
        <v>824</v>
      </c>
      <c r="I3031" s="190" t="s">
        <v>58</v>
      </c>
      <c r="J3031" s="190" t="s">
        <v>3969</v>
      </c>
      <c r="K3031" s="190">
        <v>2018</v>
      </c>
      <c r="L3031" s="190" t="s">
        <v>244</v>
      </c>
    </row>
    <row r="3032" spans="1:12" x14ac:dyDescent="0.2">
      <c r="A3032" s="190">
        <v>813646</v>
      </c>
      <c r="B3032" s="190" t="s">
        <v>2537</v>
      </c>
      <c r="C3032" s="190" t="s">
        <v>503</v>
      </c>
      <c r="D3032" s="190" t="s">
        <v>163</v>
      </c>
      <c r="E3032" s="190" t="s">
        <v>143</v>
      </c>
      <c r="F3032" s="193">
        <v>35337</v>
      </c>
      <c r="G3032" s="190" t="s">
        <v>962</v>
      </c>
      <c r="H3032" s="190" t="s">
        <v>824</v>
      </c>
      <c r="I3032" s="190" t="s">
        <v>58</v>
      </c>
      <c r="J3032" s="190" t="s">
        <v>3971</v>
      </c>
      <c r="K3032" s="190">
        <v>2015</v>
      </c>
      <c r="L3032" s="190" t="s">
        <v>249</v>
      </c>
    </row>
    <row r="3033" spans="1:12" x14ac:dyDescent="0.2">
      <c r="A3033" s="190">
        <v>813650</v>
      </c>
      <c r="B3033" s="190" t="s">
        <v>2539</v>
      </c>
      <c r="C3033" s="190" t="s">
        <v>71</v>
      </c>
      <c r="D3033" s="190" t="s">
        <v>658</v>
      </c>
      <c r="E3033" s="190" t="s">
        <v>143</v>
      </c>
      <c r="F3033" s="193">
        <v>35065</v>
      </c>
      <c r="G3033" s="190" t="s">
        <v>3805</v>
      </c>
      <c r="H3033" s="190" t="s">
        <v>824</v>
      </c>
      <c r="I3033" s="190" t="s">
        <v>58</v>
      </c>
      <c r="J3033" s="190" t="s">
        <v>3972</v>
      </c>
      <c r="K3033" s="190">
        <v>2013</v>
      </c>
      <c r="L3033" s="190" t="s">
        <v>253</v>
      </c>
    </row>
    <row r="3034" spans="1:12" x14ac:dyDescent="0.2">
      <c r="A3034" s="190">
        <v>813654</v>
      </c>
      <c r="B3034" s="190" t="s">
        <v>2542</v>
      </c>
      <c r="C3034" s="190" t="s">
        <v>308</v>
      </c>
      <c r="D3034" s="190" t="s">
        <v>3806</v>
      </c>
      <c r="E3034" s="190" t="s">
        <v>142</v>
      </c>
      <c r="F3034" s="193">
        <v>29223</v>
      </c>
      <c r="G3034" s="190" t="s">
        <v>244</v>
      </c>
      <c r="H3034" s="190" t="s">
        <v>824</v>
      </c>
      <c r="I3034" s="190" t="s">
        <v>58</v>
      </c>
      <c r="J3034" s="190" t="s">
        <v>3972</v>
      </c>
      <c r="K3034" s="190">
        <v>2001</v>
      </c>
      <c r="L3034" s="190" t="s">
        <v>244</v>
      </c>
    </row>
    <row r="3035" spans="1:12" x14ac:dyDescent="0.2">
      <c r="A3035" s="190">
        <v>813662</v>
      </c>
      <c r="B3035" s="190" t="s">
        <v>2548</v>
      </c>
      <c r="C3035" s="190" t="s">
        <v>57</v>
      </c>
      <c r="D3035" s="190" t="s">
        <v>360</v>
      </c>
      <c r="E3035" s="190" t="s">
        <v>143</v>
      </c>
      <c r="F3035" s="193">
        <v>32592</v>
      </c>
      <c r="G3035" s="190" t="s">
        <v>3808</v>
      </c>
      <c r="H3035" s="190" t="s">
        <v>824</v>
      </c>
      <c r="I3035" s="190" t="s">
        <v>58</v>
      </c>
      <c r="J3035" s="190" t="s">
        <v>3972</v>
      </c>
      <c r="K3035" s="190">
        <v>2007</v>
      </c>
      <c r="L3035" s="190" t="s">
        <v>249</v>
      </c>
    </row>
    <row r="3036" spans="1:12" x14ac:dyDescent="0.2">
      <c r="A3036" s="190">
        <v>813677</v>
      </c>
      <c r="B3036" s="190" t="s">
        <v>2555</v>
      </c>
      <c r="C3036" s="190" t="s">
        <v>93</v>
      </c>
      <c r="D3036" s="190" t="s">
        <v>773</v>
      </c>
      <c r="E3036" s="190" t="s">
        <v>143</v>
      </c>
      <c r="F3036" s="193">
        <v>30437</v>
      </c>
      <c r="G3036" s="190" t="s">
        <v>3980</v>
      </c>
      <c r="H3036" s="190" t="s">
        <v>824</v>
      </c>
      <c r="I3036" s="190" t="s">
        <v>58</v>
      </c>
      <c r="J3036" s="190" t="s">
        <v>3971</v>
      </c>
      <c r="K3036" s="190">
        <v>2015</v>
      </c>
      <c r="L3036" s="190" t="s">
        <v>254</v>
      </c>
    </row>
    <row r="3037" spans="1:12" x14ac:dyDescent="0.2">
      <c r="A3037" s="190">
        <v>813681</v>
      </c>
      <c r="B3037" s="190" t="s">
        <v>2557</v>
      </c>
      <c r="C3037" s="190" t="s">
        <v>104</v>
      </c>
      <c r="D3037" s="190" t="s">
        <v>489</v>
      </c>
      <c r="E3037" s="190" t="s">
        <v>143</v>
      </c>
      <c r="F3037" s="193">
        <v>35481</v>
      </c>
      <c r="G3037" s="190" t="s">
        <v>250</v>
      </c>
      <c r="H3037" s="190" t="s">
        <v>824</v>
      </c>
      <c r="I3037" s="190" t="s">
        <v>58</v>
      </c>
      <c r="J3037" s="190" t="s">
        <v>259</v>
      </c>
      <c r="K3037" s="190">
        <v>2014</v>
      </c>
      <c r="L3037" s="190" t="s">
        <v>255</v>
      </c>
    </row>
    <row r="3038" spans="1:12" x14ac:dyDescent="0.2">
      <c r="A3038" s="190">
        <v>813689</v>
      </c>
      <c r="B3038" s="190" t="s">
        <v>2563</v>
      </c>
      <c r="C3038" s="190" t="s">
        <v>60</v>
      </c>
      <c r="D3038" s="190" t="s">
        <v>3372</v>
      </c>
      <c r="E3038" s="190" t="s">
        <v>142</v>
      </c>
      <c r="F3038" s="193">
        <v>34354</v>
      </c>
      <c r="G3038" s="190" t="s">
        <v>1075</v>
      </c>
      <c r="H3038" s="190" t="s">
        <v>824</v>
      </c>
      <c r="I3038" s="190" t="s">
        <v>58</v>
      </c>
      <c r="J3038" s="190" t="s">
        <v>3969</v>
      </c>
      <c r="K3038" s="190">
        <v>2010</v>
      </c>
      <c r="L3038" s="190" t="s">
        <v>249</v>
      </c>
    </row>
    <row r="3039" spans="1:12" x14ac:dyDescent="0.2">
      <c r="A3039" s="190">
        <v>813690</v>
      </c>
      <c r="B3039" s="190" t="s">
        <v>2564</v>
      </c>
      <c r="C3039" s="190" t="s">
        <v>467</v>
      </c>
      <c r="D3039" s="190" t="s">
        <v>925</v>
      </c>
      <c r="E3039" s="190" t="s">
        <v>142</v>
      </c>
      <c r="F3039" s="193">
        <v>30129</v>
      </c>
      <c r="G3039" s="190" t="s">
        <v>249</v>
      </c>
      <c r="H3039" s="190" t="s">
        <v>824</v>
      </c>
      <c r="I3039" s="190" t="s">
        <v>58</v>
      </c>
      <c r="J3039" s="190" t="s">
        <v>3969</v>
      </c>
      <c r="K3039" s="190">
        <v>2001</v>
      </c>
      <c r="L3039" s="190" t="s">
        <v>249</v>
      </c>
    </row>
    <row r="3040" spans="1:12" x14ac:dyDescent="0.2">
      <c r="A3040" s="190">
        <v>813691</v>
      </c>
      <c r="B3040" s="190" t="s">
        <v>2565</v>
      </c>
      <c r="C3040" s="190" t="s">
        <v>107</v>
      </c>
      <c r="D3040" s="190" t="s">
        <v>532</v>
      </c>
      <c r="E3040" s="190" t="s">
        <v>142</v>
      </c>
      <c r="F3040" s="193">
        <v>36766</v>
      </c>
      <c r="G3040" s="190" t="s">
        <v>3716</v>
      </c>
      <c r="H3040" s="190" t="s">
        <v>824</v>
      </c>
      <c r="I3040" s="190" t="s">
        <v>58</v>
      </c>
      <c r="J3040" s="190" t="s">
        <v>3969</v>
      </c>
      <c r="K3040" s="190">
        <v>2018</v>
      </c>
      <c r="L3040" s="190" t="s">
        <v>249</v>
      </c>
    </row>
    <row r="3041" spans="1:12" x14ac:dyDescent="0.2">
      <c r="A3041" s="190">
        <v>813694</v>
      </c>
      <c r="B3041" s="190" t="s">
        <v>2567</v>
      </c>
      <c r="C3041" s="190" t="s">
        <v>83</v>
      </c>
      <c r="D3041" s="190" t="s">
        <v>197</v>
      </c>
      <c r="E3041" s="190" t="s">
        <v>143</v>
      </c>
      <c r="F3041" s="193">
        <v>29223</v>
      </c>
      <c r="G3041" s="190" t="s">
        <v>3819</v>
      </c>
      <c r="H3041" s="190" t="s">
        <v>824</v>
      </c>
      <c r="I3041" s="190" t="s">
        <v>58</v>
      </c>
      <c r="J3041" s="190" t="s">
        <v>3972</v>
      </c>
      <c r="K3041" s="190">
        <v>2000</v>
      </c>
      <c r="L3041" s="190" t="s">
        <v>247</v>
      </c>
    </row>
    <row r="3042" spans="1:12" x14ac:dyDescent="0.2">
      <c r="A3042" s="190">
        <v>813701</v>
      </c>
      <c r="B3042" s="190" t="s">
        <v>2573</v>
      </c>
      <c r="C3042" s="190" t="s">
        <v>573</v>
      </c>
      <c r="D3042" s="190" t="s">
        <v>196</v>
      </c>
      <c r="E3042" s="190" t="s">
        <v>143</v>
      </c>
      <c r="F3042" s="193">
        <v>35174</v>
      </c>
      <c r="G3042" s="190" t="s">
        <v>1238</v>
      </c>
      <c r="H3042" s="190" t="s">
        <v>824</v>
      </c>
      <c r="I3042" s="190" t="s">
        <v>58</v>
      </c>
      <c r="J3042" s="190" t="s">
        <v>3969</v>
      </c>
      <c r="K3042" s="190">
        <v>2016</v>
      </c>
      <c r="L3042" s="190" t="s">
        <v>249</v>
      </c>
    </row>
    <row r="3043" spans="1:12" x14ac:dyDescent="0.2">
      <c r="A3043" s="190">
        <v>813709</v>
      </c>
      <c r="B3043" s="190" t="s">
        <v>2580</v>
      </c>
      <c r="C3043" s="190" t="s">
        <v>310</v>
      </c>
      <c r="D3043" s="190" t="s">
        <v>184</v>
      </c>
      <c r="E3043" s="190" t="s">
        <v>143</v>
      </c>
      <c r="F3043" s="193">
        <v>34425</v>
      </c>
      <c r="G3043" s="190" t="s">
        <v>1236</v>
      </c>
      <c r="H3043" s="190" t="s">
        <v>824</v>
      </c>
      <c r="I3043" s="190" t="s">
        <v>58</v>
      </c>
      <c r="J3043" s="190" t="s">
        <v>3969</v>
      </c>
      <c r="K3043" s="190">
        <v>2012</v>
      </c>
      <c r="L3043" s="190" t="s">
        <v>249</v>
      </c>
    </row>
    <row r="3044" spans="1:12" x14ac:dyDescent="0.2">
      <c r="A3044" s="190">
        <v>813716</v>
      </c>
      <c r="B3044" s="190" t="s">
        <v>2583</v>
      </c>
      <c r="C3044" s="190" t="s">
        <v>115</v>
      </c>
      <c r="D3044" s="190" t="s">
        <v>747</v>
      </c>
      <c r="E3044" s="190" t="s">
        <v>143</v>
      </c>
      <c r="F3044" s="193">
        <v>31048</v>
      </c>
      <c r="G3044" s="190" t="s">
        <v>244</v>
      </c>
      <c r="H3044" s="190" t="s">
        <v>824</v>
      </c>
      <c r="I3044" s="190" t="s">
        <v>58</v>
      </c>
      <c r="J3044" s="190" t="s">
        <v>3972</v>
      </c>
      <c r="K3044" s="190">
        <v>2003</v>
      </c>
      <c r="L3044" s="190" t="s">
        <v>244</v>
      </c>
    </row>
    <row r="3045" spans="1:12" x14ac:dyDescent="0.2">
      <c r="A3045" s="190">
        <v>813729</v>
      </c>
      <c r="B3045" s="190" t="s">
        <v>2592</v>
      </c>
      <c r="C3045" s="190" t="s">
        <v>83</v>
      </c>
      <c r="D3045" s="190" t="s">
        <v>3822</v>
      </c>
      <c r="E3045" s="190" t="s">
        <v>143</v>
      </c>
      <c r="F3045" s="193">
        <v>31347</v>
      </c>
      <c r="G3045" s="190" t="s">
        <v>244</v>
      </c>
      <c r="H3045" s="190" t="s">
        <v>824</v>
      </c>
      <c r="I3045" s="190" t="s">
        <v>58</v>
      </c>
      <c r="J3045" s="190" t="s">
        <v>3972</v>
      </c>
      <c r="K3045" s="190">
        <v>2003</v>
      </c>
      <c r="L3045" s="190" t="s">
        <v>255</v>
      </c>
    </row>
    <row r="3046" spans="1:12" x14ac:dyDescent="0.2">
      <c r="A3046" s="190">
        <v>813731</v>
      </c>
      <c r="B3046" s="190" t="s">
        <v>2593</v>
      </c>
      <c r="C3046" s="190" t="s">
        <v>3294</v>
      </c>
      <c r="D3046" s="190" t="s">
        <v>160</v>
      </c>
      <c r="E3046" s="190" t="s">
        <v>143</v>
      </c>
      <c r="F3046" s="193">
        <v>29761</v>
      </c>
      <c r="G3046" s="190" t="s">
        <v>3823</v>
      </c>
      <c r="H3046" s="190" t="s">
        <v>824</v>
      </c>
      <c r="I3046" s="190" t="s">
        <v>58</v>
      </c>
      <c r="J3046" s="190" t="s">
        <v>3969</v>
      </c>
      <c r="K3046" s="190">
        <v>1999</v>
      </c>
      <c r="L3046" s="190" t="s">
        <v>244</v>
      </c>
    </row>
    <row r="3047" spans="1:12" x14ac:dyDescent="0.2">
      <c r="A3047" s="190">
        <v>813736</v>
      </c>
      <c r="B3047" s="190" t="s">
        <v>2598</v>
      </c>
      <c r="C3047" s="190" t="s">
        <v>333</v>
      </c>
      <c r="D3047" s="190" t="s">
        <v>331</v>
      </c>
      <c r="E3047" s="190" t="s">
        <v>143</v>
      </c>
      <c r="F3047" s="193">
        <v>27935</v>
      </c>
      <c r="H3047" s="190" t="s">
        <v>824</v>
      </c>
      <c r="I3047" s="190" t="s">
        <v>58</v>
      </c>
    </row>
    <row r="3048" spans="1:12" x14ac:dyDescent="0.2">
      <c r="A3048" s="190">
        <v>813738</v>
      </c>
      <c r="B3048" s="190" t="s">
        <v>2600</v>
      </c>
      <c r="C3048" s="190" t="s">
        <v>3826</v>
      </c>
      <c r="D3048" s="190" t="s">
        <v>3827</v>
      </c>
      <c r="E3048" s="190" t="s">
        <v>143</v>
      </c>
      <c r="F3048" s="193">
        <v>30965</v>
      </c>
      <c r="G3048" s="190" t="s">
        <v>3828</v>
      </c>
      <c r="H3048" s="190" t="s">
        <v>824</v>
      </c>
      <c r="I3048" s="190" t="s">
        <v>58</v>
      </c>
      <c r="J3048" s="190" t="s">
        <v>848</v>
      </c>
      <c r="K3048" s="190">
        <v>2005</v>
      </c>
      <c r="L3048" s="190" t="s">
        <v>252</v>
      </c>
    </row>
    <row r="3049" spans="1:12" x14ac:dyDescent="0.2">
      <c r="A3049" s="190">
        <v>813741</v>
      </c>
      <c r="B3049" s="190" t="s">
        <v>2602</v>
      </c>
      <c r="C3049" s="190" t="s">
        <v>61</v>
      </c>
      <c r="D3049" s="190" t="s">
        <v>190</v>
      </c>
      <c r="E3049" s="190" t="s">
        <v>143</v>
      </c>
      <c r="F3049" s="193">
        <v>36705</v>
      </c>
      <c r="G3049" s="190" t="s">
        <v>244</v>
      </c>
      <c r="H3049" s="190" t="s">
        <v>824</v>
      </c>
      <c r="I3049" s="190" t="s">
        <v>58</v>
      </c>
      <c r="J3049" s="190" t="s">
        <v>3969</v>
      </c>
      <c r="K3049" s="190">
        <v>2018</v>
      </c>
      <c r="L3049" s="190" t="s">
        <v>244</v>
      </c>
    </row>
    <row r="3050" spans="1:12" x14ac:dyDescent="0.2">
      <c r="A3050" s="190">
        <v>813745</v>
      </c>
      <c r="B3050" s="190" t="s">
        <v>2605</v>
      </c>
      <c r="C3050" s="190" t="s">
        <v>548</v>
      </c>
      <c r="D3050" s="190" t="s">
        <v>203</v>
      </c>
      <c r="E3050" s="190" t="s">
        <v>143</v>
      </c>
      <c r="F3050" s="193">
        <v>36892</v>
      </c>
      <c r="G3050" s="190" t="s">
        <v>244</v>
      </c>
      <c r="H3050" s="190" t="s">
        <v>824</v>
      </c>
      <c r="I3050" s="190" t="s">
        <v>58</v>
      </c>
      <c r="J3050" s="190" t="s">
        <v>3969</v>
      </c>
      <c r="K3050" s="190">
        <v>2018</v>
      </c>
      <c r="L3050" s="190" t="s">
        <v>244</v>
      </c>
    </row>
    <row r="3051" spans="1:12" x14ac:dyDescent="0.2">
      <c r="A3051" s="190">
        <v>813750</v>
      </c>
      <c r="B3051" s="190" t="s">
        <v>2608</v>
      </c>
      <c r="C3051" s="190" t="s">
        <v>111</v>
      </c>
      <c r="D3051" s="190" t="s">
        <v>3833</v>
      </c>
      <c r="E3051" s="190" t="s">
        <v>143</v>
      </c>
      <c r="F3051" s="193">
        <v>35928</v>
      </c>
      <c r="G3051" s="190" t="s">
        <v>3834</v>
      </c>
      <c r="H3051" s="190" t="s">
        <v>824</v>
      </c>
      <c r="I3051" s="190" t="s">
        <v>58</v>
      </c>
      <c r="J3051" s="190" t="s">
        <v>848</v>
      </c>
      <c r="K3051" s="190">
        <v>2016</v>
      </c>
      <c r="L3051" s="190" t="s">
        <v>249</v>
      </c>
    </row>
    <row r="3052" spans="1:12" x14ac:dyDescent="0.2">
      <c r="A3052" s="190">
        <v>813752</v>
      </c>
      <c r="B3052" s="190" t="s">
        <v>2609</v>
      </c>
      <c r="C3052" s="190" t="s">
        <v>3835</v>
      </c>
      <c r="D3052" s="190" t="s">
        <v>566</v>
      </c>
      <c r="E3052" s="190" t="s">
        <v>143</v>
      </c>
      <c r="F3052" s="193">
        <v>35065</v>
      </c>
      <c r="G3052" s="190" t="s">
        <v>245</v>
      </c>
      <c r="H3052" s="190" t="s">
        <v>824</v>
      </c>
      <c r="I3052" s="190" t="s">
        <v>58</v>
      </c>
      <c r="J3052" s="190" t="s">
        <v>3972</v>
      </c>
      <c r="K3052" s="190">
        <v>2013</v>
      </c>
      <c r="L3052" s="190" t="s">
        <v>245</v>
      </c>
    </row>
    <row r="3053" spans="1:12" x14ac:dyDescent="0.2">
      <c r="A3053" s="190">
        <v>813755</v>
      </c>
      <c r="B3053" s="190" t="s">
        <v>2612</v>
      </c>
      <c r="C3053" s="190" t="s">
        <v>3836</v>
      </c>
      <c r="D3053" s="190" t="s">
        <v>3273</v>
      </c>
      <c r="E3053" s="190" t="s">
        <v>143</v>
      </c>
      <c r="F3053" s="193">
        <v>31600</v>
      </c>
      <c r="G3053" s="190" t="s">
        <v>254</v>
      </c>
      <c r="H3053" s="190" t="s">
        <v>824</v>
      </c>
      <c r="I3053" s="190" t="s">
        <v>58</v>
      </c>
      <c r="J3053" s="190" t="s">
        <v>3969</v>
      </c>
      <c r="K3053" s="190">
        <v>2009</v>
      </c>
      <c r="L3053" s="190" t="s">
        <v>254</v>
      </c>
    </row>
    <row r="3054" spans="1:12" x14ac:dyDescent="0.2">
      <c r="A3054" s="190">
        <v>813777</v>
      </c>
      <c r="B3054" s="190" t="s">
        <v>2627</v>
      </c>
      <c r="C3054" s="190" t="s">
        <v>384</v>
      </c>
      <c r="D3054" s="190" t="s">
        <v>179</v>
      </c>
      <c r="E3054" s="190" t="s">
        <v>143</v>
      </c>
      <c r="F3054" s="193">
        <v>35921</v>
      </c>
      <c r="G3054" s="190" t="s">
        <v>244</v>
      </c>
      <c r="H3054" s="190" t="s">
        <v>824</v>
      </c>
      <c r="I3054" s="190" t="s">
        <v>58</v>
      </c>
      <c r="J3054" s="190" t="s">
        <v>3969</v>
      </c>
      <c r="K3054" s="190">
        <v>2016</v>
      </c>
      <c r="L3054" s="190" t="s">
        <v>244</v>
      </c>
    </row>
    <row r="3055" spans="1:12" x14ac:dyDescent="0.2">
      <c r="A3055" s="190">
        <v>813794</v>
      </c>
      <c r="B3055" s="190" t="s">
        <v>2639</v>
      </c>
      <c r="C3055" s="190" t="s">
        <v>81</v>
      </c>
      <c r="D3055" s="190" t="s">
        <v>210</v>
      </c>
      <c r="E3055" s="190" t="s">
        <v>143</v>
      </c>
      <c r="F3055" s="193">
        <v>36540</v>
      </c>
      <c r="G3055" s="190" t="s">
        <v>1229</v>
      </c>
      <c r="H3055" s="190" t="s">
        <v>824</v>
      </c>
      <c r="I3055" s="190" t="s">
        <v>58</v>
      </c>
      <c r="J3055" s="190" t="s">
        <v>3969</v>
      </c>
      <c r="K3055" s="190">
        <v>2018</v>
      </c>
      <c r="L3055" s="190" t="s">
        <v>244</v>
      </c>
    </row>
    <row r="3056" spans="1:12" x14ac:dyDescent="0.2">
      <c r="A3056" s="190">
        <v>813797</v>
      </c>
      <c r="B3056" s="190" t="s">
        <v>802</v>
      </c>
      <c r="C3056" s="190" t="s">
        <v>83</v>
      </c>
      <c r="D3056" s="190" t="s">
        <v>3848</v>
      </c>
      <c r="E3056" s="190" t="s">
        <v>143</v>
      </c>
      <c r="F3056" s="193">
        <v>36805</v>
      </c>
      <c r="G3056" s="190" t="s">
        <v>1232</v>
      </c>
      <c r="H3056" s="190" t="s">
        <v>824</v>
      </c>
      <c r="I3056" s="190" t="s">
        <v>58</v>
      </c>
      <c r="J3056" s="190" t="s">
        <v>3969</v>
      </c>
      <c r="K3056" s="190">
        <v>2018</v>
      </c>
      <c r="L3056" s="190" t="s">
        <v>249</v>
      </c>
    </row>
    <row r="3057" spans="1:12" x14ac:dyDescent="0.2">
      <c r="A3057" s="190">
        <v>813802</v>
      </c>
      <c r="B3057" s="190" t="s">
        <v>2645</v>
      </c>
      <c r="C3057" s="190" t="s">
        <v>340</v>
      </c>
      <c r="D3057" s="190" t="s">
        <v>170</v>
      </c>
      <c r="E3057" s="190" t="s">
        <v>142</v>
      </c>
      <c r="F3057" s="193">
        <v>29260</v>
      </c>
      <c r="G3057" s="190" t="s">
        <v>983</v>
      </c>
      <c r="H3057" s="190" t="s">
        <v>824</v>
      </c>
      <c r="I3057" s="190" t="s">
        <v>58</v>
      </c>
      <c r="J3057" s="190" t="s">
        <v>3971</v>
      </c>
      <c r="K3057" s="190">
        <v>1999</v>
      </c>
      <c r="L3057" s="190" t="s">
        <v>249</v>
      </c>
    </row>
    <row r="3058" spans="1:12" x14ac:dyDescent="0.2">
      <c r="A3058" s="190">
        <v>813806</v>
      </c>
      <c r="B3058" s="190" t="s">
        <v>2648</v>
      </c>
      <c r="C3058" s="190" t="s">
        <v>3853</v>
      </c>
      <c r="D3058" s="190" t="s">
        <v>137</v>
      </c>
      <c r="E3058" s="190" t="s">
        <v>143</v>
      </c>
      <c r="F3058" s="193">
        <v>30914</v>
      </c>
      <c r="G3058" s="190" t="s">
        <v>244</v>
      </c>
      <c r="H3058" s="190" t="s">
        <v>824</v>
      </c>
      <c r="I3058" s="190" t="s">
        <v>58</v>
      </c>
      <c r="J3058" s="190" t="s">
        <v>848</v>
      </c>
      <c r="K3058" s="190">
        <v>2006</v>
      </c>
      <c r="L3058" s="190" t="s">
        <v>244</v>
      </c>
    </row>
    <row r="3059" spans="1:12" x14ac:dyDescent="0.2">
      <c r="A3059" s="190">
        <v>813809</v>
      </c>
      <c r="B3059" s="190" t="s">
        <v>2650</v>
      </c>
      <c r="C3059" s="190" t="s">
        <v>469</v>
      </c>
      <c r="D3059" s="190" t="s">
        <v>992</v>
      </c>
      <c r="E3059" s="190" t="s">
        <v>143</v>
      </c>
      <c r="F3059" s="193">
        <v>29227</v>
      </c>
      <c r="G3059" s="190" t="s">
        <v>244</v>
      </c>
      <c r="H3059" s="190" t="s">
        <v>824</v>
      </c>
      <c r="I3059" s="190" t="s">
        <v>58</v>
      </c>
      <c r="J3059" s="190" t="s">
        <v>848</v>
      </c>
      <c r="K3059" s="190">
        <v>1997</v>
      </c>
      <c r="L3059" s="190" t="s">
        <v>244</v>
      </c>
    </row>
    <row r="3060" spans="1:12" x14ac:dyDescent="0.2">
      <c r="A3060" s="190">
        <v>813815</v>
      </c>
      <c r="B3060" s="190" t="s">
        <v>2654</v>
      </c>
      <c r="C3060" s="190" t="s">
        <v>3855</v>
      </c>
      <c r="D3060" s="190" t="s">
        <v>3856</v>
      </c>
      <c r="E3060" s="190" t="s">
        <v>143</v>
      </c>
      <c r="F3060" s="193">
        <v>27612</v>
      </c>
      <c r="G3060" s="190" t="s">
        <v>244</v>
      </c>
      <c r="H3060" s="190" t="s">
        <v>824</v>
      </c>
      <c r="I3060" s="190" t="s">
        <v>58</v>
      </c>
      <c r="J3060" s="190" t="s">
        <v>259</v>
      </c>
      <c r="K3060" s="190">
        <v>1994</v>
      </c>
      <c r="L3060" s="190" t="s">
        <v>244</v>
      </c>
    </row>
    <row r="3061" spans="1:12" x14ac:dyDescent="0.2">
      <c r="A3061" s="190">
        <v>813818</v>
      </c>
      <c r="B3061" s="190" t="s">
        <v>2656</v>
      </c>
      <c r="C3061" s="190" t="s">
        <v>98</v>
      </c>
      <c r="D3061" s="190" t="s">
        <v>202</v>
      </c>
      <c r="E3061" s="190" t="s">
        <v>142</v>
      </c>
      <c r="F3061" s="193">
        <v>34505</v>
      </c>
      <c r="G3061" s="190" t="s">
        <v>3857</v>
      </c>
      <c r="H3061" s="190" t="s">
        <v>824</v>
      </c>
      <c r="I3061" s="190" t="s">
        <v>58</v>
      </c>
      <c r="J3061" s="190" t="s">
        <v>848</v>
      </c>
      <c r="K3061" s="190">
        <v>2013</v>
      </c>
      <c r="L3061" s="190" t="s">
        <v>246</v>
      </c>
    </row>
    <row r="3062" spans="1:12" x14ac:dyDescent="0.2">
      <c r="A3062" s="190">
        <v>813839</v>
      </c>
      <c r="B3062" s="190" t="s">
        <v>2670</v>
      </c>
      <c r="C3062" s="190" t="s">
        <v>327</v>
      </c>
      <c r="D3062" s="190" t="s">
        <v>945</v>
      </c>
      <c r="E3062" s="190" t="s">
        <v>142</v>
      </c>
      <c r="F3062" s="193">
        <v>36275</v>
      </c>
      <c r="G3062" s="190" t="s">
        <v>3864</v>
      </c>
      <c r="H3062" s="190" t="s">
        <v>825</v>
      </c>
      <c r="I3062" s="190" t="s">
        <v>58</v>
      </c>
      <c r="J3062" s="190" t="s">
        <v>3972</v>
      </c>
      <c r="K3062" s="190">
        <v>2018</v>
      </c>
      <c r="L3062" s="190" t="s">
        <v>244</v>
      </c>
    </row>
    <row r="3063" spans="1:12" x14ac:dyDescent="0.2">
      <c r="A3063" s="190">
        <v>813840</v>
      </c>
      <c r="B3063" s="190" t="s">
        <v>2671</v>
      </c>
      <c r="C3063" s="190" t="s">
        <v>403</v>
      </c>
      <c r="D3063" s="190" t="s">
        <v>173</v>
      </c>
      <c r="E3063" s="190" t="s">
        <v>142</v>
      </c>
      <c r="F3063" s="193">
        <v>36167</v>
      </c>
      <c r="G3063" s="190" t="s">
        <v>3865</v>
      </c>
      <c r="H3063" s="190" t="s">
        <v>824</v>
      </c>
      <c r="I3063" s="190" t="s">
        <v>58</v>
      </c>
      <c r="J3063" s="190" t="s">
        <v>3972</v>
      </c>
      <c r="K3063" s="190">
        <v>2020</v>
      </c>
      <c r="L3063" s="190" t="s">
        <v>244</v>
      </c>
    </row>
    <row r="3064" spans="1:12" x14ac:dyDescent="0.2">
      <c r="A3064" s="190">
        <v>813841</v>
      </c>
      <c r="B3064" s="190" t="s">
        <v>2672</v>
      </c>
      <c r="C3064" s="190" t="s">
        <v>61</v>
      </c>
      <c r="D3064" s="190" t="s">
        <v>3866</v>
      </c>
      <c r="E3064" s="190" t="s">
        <v>142</v>
      </c>
      <c r="F3064" s="193">
        <v>27395</v>
      </c>
      <c r="G3064" s="190" t="s">
        <v>244</v>
      </c>
      <c r="H3064" s="190" t="s">
        <v>824</v>
      </c>
      <c r="I3064" s="190" t="s">
        <v>58</v>
      </c>
      <c r="J3064" s="190" t="s">
        <v>259</v>
      </c>
      <c r="K3064" s="190">
        <v>1994</v>
      </c>
      <c r="L3064" s="190" t="s">
        <v>244</v>
      </c>
    </row>
    <row r="3065" spans="1:12" x14ac:dyDescent="0.2">
      <c r="A3065" s="190">
        <v>813844</v>
      </c>
      <c r="B3065" s="190" t="s">
        <v>2675</v>
      </c>
      <c r="C3065" s="190" t="s">
        <v>3867</v>
      </c>
      <c r="D3065" s="190" t="s">
        <v>1201</v>
      </c>
      <c r="E3065" s="190" t="s">
        <v>142</v>
      </c>
      <c r="F3065" s="193">
        <v>28304</v>
      </c>
      <c r="G3065" s="190" t="s">
        <v>244</v>
      </c>
      <c r="H3065" s="190" t="s">
        <v>824</v>
      </c>
      <c r="I3065" s="190" t="s">
        <v>58</v>
      </c>
      <c r="J3065" s="190" t="s">
        <v>3969</v>
      </c>
      <c r="K3065" s="190">
        <v>1993</v>
      </c>
      <c r="L3065" s="190" t="s">
        <v>244</v>
      </c>
    </row>
    <row r="3066" spans="1:12" x14ac:dyDescent="0.2">
      <c r="A3066" s="190">
        <v>813850</v>
      </c>
      <c r="B3066" s="190" t="s">
        <v>2680</v>
      </c>
      <c r="C3066" s="190" t="s">
        <v>387</v>
      </c>
      <c r="D3066" s="190" t="s">
        <v>429</v>
      </c>
      <c r="E3066" s="190" t="s">
        <v>142</v>
      </c>
      <c r="F3066" s="193">
        <v>34746</v>
      </c>
      <c r="G3066" s="190" t="s">
        <v>1269</v>
      </c>
      <c r="H3066" s="190" t="s">
        <v>824</v>
      </c>
      <c r="I3066" s="190" t="s">
        <v>58</v>
      </c>
    </row>
    <row r="3067" spans="1:12" x14ac:dyDescent="0.2">
      <c r="A3067" s="190">
        <v>813855</v>
      </c>
      <c r="B3067" s="190" t="s">
        <v>2684</v>
      </c>
      <c r="C3067" s="190" t="s">
        <v>59</v>
      </c>
      <c r="D3067" s="190" t="s">
        <v>519</v>
      </c>
      <c r="E3067" s="190" t="s">
        <v>143</v>
      </c>
      <c r="G3067" s="190" t="s">
        <v>843</v>
      </c>
      <c r="H3067" s="190" t="s">
        <v>824</v>
      </c>
      <c r="I3067" s="190" t="s">
        <v>58</v>
      </c>
      <c r="J3067" s="190" t="s">
        <v>3969</v>
      </c>
      <c r="K3067" s="190">
        <v>2017</v>
      </c>
      <c r="L3067" s="190" t="s">
        <v>244</v>
      </c>
    </row>
    <row r="3068" spans="1:12" x14ac:dyDescent="0.2">
      <c r="A3068" s="190">
        <v>813862</v>
      </c>
      <c r="B3068" s="190" t="s">
        <v>2689</v>
      </c>
      <c r="C3068" s="190" t="s">
        <v>79</v>
      </c>
      <c r="D3068" s="190" t="s">
        <v>192</v>
      </c>
      <c r="E3068" s="190" t="s">
        <v>143</v>
      </c>
      <c r="F3068" s="193">
        <v>35796</v>
      </c>
      <c r="H3068" s="190" t="s">
        <v>824</v>
      </c>
      <c r="I3068" s="190" t="s">
        <v>58</v>
      </c>
      <c r="J3068" s="190" t="s">
        <v>259</v>
      </c>
      <c r="K3068" s="190">
        <v>2015</v>
      </c>
      <c r="L3068" s="190" t="s">
        <v>249</v>
      </c>
    </row>
    <row r="3069" spans="1:12" x14ac:dyDescent="0.2">
      <c r="A3069" s="190">
        <v>813863</v>
      </c>
      <c r="B3069" s="190" t="s">
        <v>2690</v>
      </c>
      <c r="C3069" s="190" t="s">
        <v>348</v>
      </c>
      <c r="D3069" s="190" t="s">
        <v>1026</v>
      </c>
      <c r="E3069" s="190" t="s">
        <v>143</v>
      </c>
      <c r="F3069" s="193">
        <v>35504</v>
      </c>
      <c r="G3069" s="190" t="s">
        <v>827</v>
      </c>
      <c r="H3069" s="190" t="s">
        <v>824</v>
      </c>
      <c r="I3069" s="190" t="s">
        <v>58</v>
      </c>
      <c r="J3069" s="190" t="s">
        <v>259</v>
      </c>
      <c r="K3069" s="190">
        <v>2015</v>
      </c>
      <c r="L3069" s="190" t="s">
        <v>244</v>
      </c>
    </row>
    <row r="3070" spans="1:12" x14ac:dyDescent="0.2">
      <c r="A3070" s="190">
        <v>813865</v>
      </c>
      <c r="B3070" s="190" t="s">
        <v>2691</v>
      </c>
      <c r="C3070" s="190" t="s">
        <v>104</v>
      </c>
      <c r="D3070" s="190" t="s">
        <v>131</v>
      </c>
      <c r="E3070" s="190" t="s">
        <v>143</v>
      </c>
      <c r="F3070" s="193">
        <v>36463</v>
      </c>
      <c r="G3070" s="190" t="s">
        <v>244</v>
      </c>
      <c r="H3070" s="190" t="s">
        <v>824</v>
      </c>
      <c r="I3070" s="190" t="s">
        <v>58</v>
      </c>
      <c r="J3070" s="190" t="s">
        <v>3969</v>
      </c>
      <c r="K3070" s="190">
        <v>2018</v>
      </c>
      <c r="L3070" s="190" t="s">
        <v>244</v>
      </c>
    </row>
    <row r="3071" spans="1:12" x14ac:dyDescent="0.2">
      <c r="A3071" s="190">
        <v>813867</v>
      </c>
      <c r="B3071" s="190" t="s">
        <v>2692</v>
      </c>
      <c r="C3071" s="190" t="s">
        <v>83</v>
      </c>
      <c r="D3071" s="190" t="s">
        <v>1201</v>
      </c>
      <c r="E3071" s="190" t="s">
        <v>142</v>
      </c>
      <c r="F3071" s="193">
        <v>31837</v>
      </c>
      <c r="G3071" s="190" t="s">
        <v>3974</v>
      </c>
      <c r="H3071" s="190" t="s">
        <v>824</v>
      </c>
      <c r="I3071" s="190" t="s">
        <v>58</v>
      </c>
      <c r="J3071" s="190" t="s">
        <v>3971</v>
      </c>
      <c r="K3071" s="190">
        <v>2005</v>
      </c>
      <c r="L3071" s="190" t="s">
        <v>255</v>
      </c>
    </row>
    <row r="3072" spans="1:12" x14ac:dyDescent="0.2">
      <c r="A3072" s="190">
        <v>813870</v>
      </c>
      <c r="B3072" s="190" t="s">
        <v>929</v>
      </c>
      <c r="C3072" s="190" t="s">
        <v>69</v>
      </c>
      <c r="D3072" s="190" t="s">
        <v>491</v>
      </c>
      <c r="E3072" s="190" t="s">
        <v>142</v>
      </c>
      <c r="F3072" s="193">
        <v>31539</v>
      </c>
      <c r="G3072" s="190" t="s">
        <v>244</v>
      </c>
      <c r="H3072" s="190" t="s">
        <v>824</v>
      </c>
      <c r="I3072" s="190" t="s">
        <v>58</v>
      </c>
      <c r="J3072" s="190" t="s">
        <v>3972</v>
      </c>
      <c r="K3072" s="190">
        <v>2006</v>
      </c>
      <c r="L3072" s="190" t="s">
        <v>244</v>
      </c>
    </row>
    <row r="3073" spans="1:12" x14ac:dyDescent="0.2">
      <c r="A3073" s="190">
        <v>813871</v>
      </c>
      <c r="B3073" s="190" t="s">
        <v>2695</v>
      </c>
      <c r="C3073" s="190" t="s">
        <v>447</v>
      </c>
      <c r="D3073" s="190" t="s">
        <v>163</v>
      </c>
      <c r="E3073" s="190" t="s">
        <v>142</v>
      </c>
      <c r="F3073" s="193">
        <v>29281</v>
      </c>
      <c r="G3073" s="190" t="s">
        <v>1125</v>
      </c>
      <c r="H3073" s="190" t="s">
        <v>824</v>
      </c>
      <c r="I3073" s="190" t="s">
        <v>58</v>
      </c>
      <c r="J3073" s="190" t="s">
        <v>3969</v>
      </c>
      <c r="K3073" s="190">
        <v>1997</v>
      </c>
      <c r="L3073" s="190" t="s">
        <v>246</v>
      </c>
    </row>
    <row r="3074" spans="1:12" x14ac:dyDescent="0.2">
      <c r="A3074" s="190">
        <v>813877</v>
      </c>
      <c r="B3074" s="190" t="s">
        <v>2700</v>
      </c>
      <c r="C3074" s="190" t="s">
        <v>417</v>
      </c>
      <c r="D3074" s="190" t="s">
        <v>558</v>
      </c>
      <c r="E3074" s="190" t="s">
        <v>142</v>
      </c>
      <c r="F3074" s="193">
        <v>32731</v>
      </c>
      <c r="G3074" s="190" t="s">
        <v>829</v>
      </c>
      <c r="H3074" s="190" t="s">
        <v>824</v>
      </c>
      <c r="I3074" s="190" t="s">
        <v>58</v>
      </c>
      <c r="J3074" s="190" t="s">
        <v>259</v>
      </c>
      <c r="K3074" s="190">
        <v>2007</v>
      </c>
      <c r="L3074" s="190" t="s">
        <v>244</v>
      </c>
    </row>
    <row r="3075" spans="1:12" x14ac:dyDescent="0.2">
      <c r="A3075" s="190">
        <v>813878</v>
      </c>
      <c r="B3075" s="190" t="s">
        <v>958</v>
      </c>
      <c r="C3075" s="190" t="s">
        <v>3872</v>
      </c>
      <c r="D3075" s="190" t="s">
        <v>311</v>
      </c>
      <c r="E3075" s="190" t="s">
        <v>142</v>
      </c>
      <c r="F3075" s="193">
        <v>36201</v>
      </c>
      <c r="G3075" s="190" t="s">
        <v>244</v>
      </c>
      <c r="H3075" s="190" t="s">
        <v>824</v>
      </c>
      <c r="I3075" s="190" t="s">
        <v>58</v>
      </c>
      <c r="J3075" s="190" t="s">
        <v>259</v>
      </c>
      <c r="K3075" s="190">
        <v>2017</v>
      </c>
      <c r="L3075" s="190" t="s">
        <v>246</v>
      </c>
    </row>
    <row r="3076" spans="1:12" x14ac:dyDescent="0.2">
      <c r="A3076" s="190">
        <v>813882</v>
      </c>
      <c r="B3076" s="190" t="s">
        <v>2704</v>
      </c>
      <c r="C3076" s="190" t="s">
        <v>114</v>
      </c>
      <c r="D3076" s="190" t="s">
        <v>532</v>
      </c>
      <c r="E3076" s="190" t="s">
        <v>142</v>
      </c>
      <c r="F3076" s="193">
        <v>36526</v>
      </c>
      <c r="G3076" s="190" t="s">
        <v>1269</v>
      </c>
      <c r="H3076" s="190" t="s">
        <v>824</v>
      </c>
      <c r="I3076" s="190" t="s">
        <v>58</v>
      </c>
      <c r="J3076" s="190" t="s">
        <v>3972</v>
      </c>
      <c r="K3076" s="190">
        <v>2019</v>
      </c>
      <c r="L3076" s="190" t="s">
        <v>249</v>
      </c>
    </row>
    <row r="3077" spans="1:12" x14ac:dyDescent="0.2">
      <c r="A3077" s="190">
        <v>813885</v>
      </c>
      <c r="B3077" s="190" t="s">
        <v>2707</v>
      </c>
      <c r="C3077" s="190" t="s">
        <v>66</v>
      </c>
      <c r="D3077" s="190" t="s">
        <v>3280</v>
      </c>
      <c r="E3077" s="190" t="s">
        <v>142</v>
      </c>
      <c r="F3077" s="193">
        <v>36526</v>
      </c>
      <c r="G3077" s="190" t="s">
        <v>1018</v>
      </c>
      <c r="H3077" s="190" t="s">
        <v>824</v>
      </c>
      <c r="I3077" s="190" t="s">
        <v>58</v>
      </c>
      <c r="J3077" s="190" t="s">
        <v>3972</v>
      </c>
      <c r="K3077" s="190">
        <v>2018</v>
      </c>
      <c r="L3077" s="190" t="s">
        <v>244</v>
      </c>
    </row>
    <row r="3078" spans="1:12" x14ac:dyDescent="0.2">
      <c r="A3078" s="190">
        <v>813891</v>
      </c>
      <c r="B3078" s="190" t="s">
        <v>2711</v>
      </c>
      <c r="C3078" s="190" t="s">
        <v>104</v>
      </c>
      <c r="D3078" s="190" t="s">
        <v>212</v>
      </c>
      <c r="E3078" s="190" t="s">
        <v>142</v>
      </c>
      <c r="F3078" s="193">
        <v>36854</v>
      </c>
      <c r="G3078" s="190" t="s">
        <v>244</v>
      </c>
      <c r="H3078" s="190" t="s">
        <v>824</v>
      </c>
      <c r="I3078" s="190" t="s">
        <v>58</v>
      </c>
      <c r="J3078" s="190" t="s">
        <v>3969</v>
      </c>
      <c r="K3078" s="190">
        <v>2018</v>
      </c>
      <c r="L3078" s="190" t="s">
        <v>244</v>
      </c>
    </row>
    <row r="3079" spans="1:12" x14ac:dyDescent="0.2">
      <c r="A3079" s="190">
        <v>813899</v>
      </c>
      <c r="B3079" s="190" t="s">
        <v>2719</v>
      </c>
      <c r="C3079" s="190" t="s">
        <v>83</v>
      </c>
      <c r="D3079" s="190" t="s">
        <v>481</v>
      </c>
      <c r="E3079" s="190" t="s">
        <v>142</v>
      </c>
      <c r="F3079" s="193">
        <v>33025</v>
      </c>
      <c r="G3079" s="190" t="s">
        <v>1005</v>
      </c>
      <c r="H3079" s="190" t="s">
        <v>824</v>
      </c>
      <c r="I3079" s="190" t="s">
        <v>58</v>
      </c>
      <c r="J3079" s="190" t="s">
        <v>3969</v>
      </c>
      <c r="K3079" s="190">
        <v>2014</v>
      </c>
      <c r="L3079" s="190" t="s">
        <v>249</v>
      </c>
    </row>
    <row r="3080" spans="1:12" x14ac:dyDescent="0.2">
      <c r="A3080" s="190">
        <v>813900</v>
      </c>
      <c r="B3080" s="190" t="s">
        <v>2720</v>
      </c>
      <c r="C3080" s="190" t="s">
        <v>67</v>
      </c>
      <c r="D3080" s="190" t="s">
        <v>906</v>
      </c>
      <c r="E3080" s="190" t="s">
        <v>142</v>
      </c>
      <c r="F3080" s="193">
        <v>35437</v>
      </c>
      <c r="G3080" s="190" t="s">
        <v>244</v>
      </c>
      <c r="H3080" s="190" t="s">
        <v>824</v>
      </c>
      <c r="I3080" s="190" t="s">
        <v>58</v>
      </c>
      <c r="J3080" s="190" t="s">
        <v>3969</v>
      </c>
      <c r="K3080" s="190">
        <v>2014</v>
      </c>
      <c r="L3080" s="190" t="s">
        <v>249</v>
      </c>
    </row>
    <row r="3081" spans="1:12" x14ac:dyDescent="0.2">
      <c r="A3081" s="190">
        <v>813904</v>
      </c>
      <c r="B3081" s="190" t="s">
        <v>2723</v>
      </c>
      <c r="C3081" s="190" t="s">
        <v>3878</v>
      </c>
      <c r="D3081" s="190" t="s">
        <v>188</v>
      </c>
      <c r="E3081" s="190" t="s">
        <v>143</v>
      </c>
      <c r="F3081" s="193">
        <v>33970</v>
      </c>
      <c r="G3081" s="190" t="s">
        <v>3879</v>
      </c>
      <c r="H3081" s="190" t="s">
        <v>824</v>
      </c>
      <c r="I3081" s="190" t="s">
        <v>58</v>
      </c>
    </row>
    <row r="3082" spans="1:12" x14ac:dyDescent="0.2">
      <c r="A3082" s="190">
        <v>813905</v>
      </c>
      <c r="B3082" s="190" t="s">
        <v>2724</v>
      </c>
      <c r="C3082" s="190" t="s">
        <v>1154</v>
      </c>
      <c r="D3082" s="190" t="s">
        <v>161</v>
      </c>
      <c r="E3082" s="190" t="s">
        <v>143</v>
      </c>
      <c r="F3082" s="193">
        <v>35796</v>
      </c>
      <c r="G3082" s="190" t="s">
        <v>1167</v>
      </c>
      <c r="H3082" s="190" t="s">
        <v>824</v>
      </c>
      <c r="I3082" s="190" t="s">
        <v>58</v>
      </c>
      <c r="J3082" s="190" t="s">
        <v>3969</v>
      </c>
      <c r="K3082" s="190">
        <v>2017</v>
      </c>
      <c r="L3082" s="190" t="s">
        <v>249</v>
      </c>
    </row>
    <row r="3083" spans="1:12" x14ac:dyDescent="0.2">
      <c r="A3083" s="190">
        <v>813910</v>
      </c>
      <c r="B3083" s="190" t="s">
        <v>2728</v>
      </c>
      <c r="C3083" s="190" t="s">
        <v>3521</v>
      </c>
      <c r="D3083" s="190" t="s">
        <v>181</v>
      </c>
      <c r="E3083" s="190" t="s">
        <v>143</v>
      </c>
      <c r="F3083" s="193">
        <v>36905</v>
      </c>
      <c r="G3083" s="190" t="s">
        <v>1248</v>
      </c>
      <c r="H3083" s="190" t="s">
        <v>824</v>
      </c>
      <c r="I3083" s="190" t="s">
        <v>58</v>
      </c>
      <c r="J3083" s="190" t="s">
        <v>3969</v>
      </c>
      <c r="K3083" s="190">
        <v>2018</v>
      </c>
      <c r="L3083" s="190" t="s">
        <v>249</v>
      </c>
    </row>
    <row r="3084" spans="1:12" x14ac:dyDescent="0.2">
      <c r="A3084" s="190">
        <v>813911</v>
      </c>
      <c r="B3084" s="190" t="s">
        <v>2729</v>
      </c>
      <c r="C3084" s="190" t="s">
        <v>3790</v>
      </c>
      <c r="D3084" s="190" t="s">
        <v>3881</v>
      </c>
      <c r="E3084" s="190" t="s">
        <v>142</v>
      </c>
      <c r="F3084" s="193">
        <v>28330</v>
      </c>
      <c r="G3084" s="190" t="s">
        <v>900</v>
      </c>
      <c r="H3084" s="190" t="s">
        <v>824</v>
      </c>
      <c r="I3084" s="190" t="s">
        <v>58</v>
      </c>
      <c r="J3084" s="190" t="s">
        <v>3972</v>
      </c>
      <c r="K3084" s="190">
        <v>1995</v>
      </c>
      <c r="L3084" s="190" t="s">
        <v>254</v>
      </c>
    </row>
    <row r="3085" spans="1:12" x14ac:dyDescent="0.2">
      <c r="A3085" s="190">
        <v>813917</v>
      </c>
      <c r="B3085" s="190" t="s">
        <v>2731</v>
      </c>
      <c r="C3085" s="190" t="s">
        <v>354</v>
      </c>
      <c r="D3085" s="190" t="s">
        <v>535</v>
      </c>
      <c r="E3085" s="190" t="s">
        <v>142</v>
      </c>
      <c r="F3085" s="193">
        <v>32333</v>
      </c>
      <c r="G3085" s="190" t="s">
        <v>244</v>
      </c>
      <c r="H3085" s="190" t="s">
        <v>824</v>
      </c>
      <c r="I3085" s="190" t="s">
        <v>58</v>
      </c>
    </row>
    <row r="3086" spans="1:12" x14ac:dyDescent="0.2">
      <c r="A3086" s="190">
        <v>813933</v>
      </c>
      <c r="B3086" s="190" t="s">
        <v>2743</v>
      </c>
      <c r="C3086" s="190" t="s">
        <v>859</v>
      </c>
      <c r="D3086" s="190" t="s">
        <v>1201</v>
      </c>
      <c r="E3086" s="190" t="s">
        <v>142</v>
      </c>
      <c r="F3086" s="193">
        <v>28208</v>
      </c>
      <c r="G3086" s="190" t="s">
        <v>244</v>
      </c>
      <c r="H3086" s="190" t="s">
        <v>824</v>
      </c>
      <c r="I3086" s="190" t="s">
        <v>58</v>
      </c>
      <c r="J3086" s="190" t="s">
        <v>259</v>
      </c>
      <c r="K3086" s="190">
        <v>1995</v>
      </c>
      <c r="L3086" s="190" t="s">
        <v>244</v>
      </c>
    </row>
    <row r="3087" spans="1:12" x14ac:dyDescent="0.2">
      <c r="A3087" s="190">
        <v>813939</v>
      </c>
      <c r="B3087" s="190" t="s">
        <v>2746</v>
      </c>
      <c r="C3087" s="190" t="s">
        <v>104</v>
      </c>
      <c r="D3087" s="190" t="s">
        <v>331</v>
      </c>
      <c r="E3087" s="190" t="s">
        <v>143</v>
      </c>
      <c r="F3087" s="193">
        <v>35361</v>
      </c>
      <c r="G3087" s="190" t="s">
        <v>244</v>
      </c>
      <c r="H3087" s="190" t="s">
        <v>824</v>
      </c>
      <c r="I3087" s="190" t="s">
        <v>58</v>
      </c>
      <c r="J3087" s="190" t="s">
        <v>3969</v>
      </c>
      <c r="K3087" s="190">
        <v>2007</v>
      </c>
      <c r="L3087" s="190" t="s">
        <v>244</v>
      </c>
    </row>
    <row r="3088" spans="1:12" x14ac:dyDescent="0.2">
      <c r="A3088" s="190">
        <v>813942</v>
      </c>
      <c r="B3088" s="190" t="s">
        <v>2749</v>
      </c>
      <c r="C3088" s="190" t="s">
        <v>64</v>
      </c>
      <c r="D3088" s="190" t="s">
        <v>212</v>
      </c>
      <c r="E3088" s="190" t="s">
        <v>142</v>
      </c>
      <c r="F3088" s="193">
        <v>36814</v>
      </c>
      <c r="G3088" s="190" t="s">
        <v>827</v>
      </c>
      <c r="H3088" s="190" t="s">
        <v>824</v>
      </c>
      <c r="I3088" s="190" t="s">
        <v>58</v>
      </c>
    </row>
    <row r="3089" spans="1:12" x14ac:dyDescent="0.2">
      <c r="A3089" s="190">
        <v>813943</v>
      </c>
      <c r="B3089" s="190" t="s">
        <v>2750</v>
      </c>
      <c r="C3089" s="190" t="s">
        <v>87</v>
      </c>
      <c r="D3089" s="190" t="s">
        <v>3891</v>
      </c>
      <c r="E3089" s="190" t="s">
        <v>143</v>
      </c>
      <c r="F3089" s="193">
        <v>27942</v>
      </c>
      <c r="G3089" s="190" t="s">
        <v>244</v>
      </c>
      <c r="H3089" s="190" t="s">
        <v>824</v>
      </c>
      <c r="I3089" s="190" t="s">
        <v>58</v>
      </c>
      <c r="J3089" s="190" t="s">
        <v>3971</v>
      </c>
      <c r="K3089" s="190">
        <v>1993</v>
      </c>
      <c r="L3089" s="190" t="s">
        <v>244</v>
      </c>
    </row>
    <row r="3090" spans="1:12" x14ac:dyDescent="0.2">
      <c r="A3090" s="190">
        <v>813946</v>
      </c>
      <c r="B3090" s="190" t="s">
        <v>2752</v>
      </c>
      <c r="C3090" s="190" t="s">
        <v>105</v>
      </c>
      <c r="D3090" s="190" t="s">
        <v>167</v>
      </c>
      <c r="E3090" s="190" t="s">
        <v>143</v>
      </c>
      <c r="F3090" s="193">
        <v>36671</v>
      </c>
      <c r="G3090" s="190" t="s">
        <v>871</v>
      </c>
      <c r="H3090" s="190" t="s">
        <v>824</v>
      </c>
      <c r="I3090" s="190" t="s">
        <v>58</v>
      </c>
      <c r="J3090" s="190" t="s">
        <v>3969</v>
      </c>
      <c r="K3090" s="190">
        <v>2018</v>
      </c>
      <c r="L3090" s="190" t="s">
        <v>254</v>
      </c>
    </row>
    <row r="3091" spans="1:12" x14ac:dyDescent="0.2">
      <c r="A3091" s="190">
        <v>813951</v>
      </c>
      <c r="B3091" s="190" t="s">
        <v>2755</v>
      </c>
      <c r="C3091" s="190" t="s">
        <v>338</v>
      </c>
      <c r="D3091" s="190" t="s">
        <v>207</v>
      </c>
      <c r="E3091" s="190" t="s">
        <v>143</v>
      </c>
      <c r="F3091" s="193">
        <v>30343</v>
      </c>
      <c r="G3091" s="190" t="s">
        <v>244</v>
      </c>
      <c r="H3091" s="190" t="s">
        <v>824</v>
      </c>
      <c r="I3091" s="190" t="s">
        <v>58</v>
      </c>
      <c r="J3091" s="190" t="s">
        <v>259</v>
      </c>
      <c r="K3091" s="190">
        <v>2000</v>
      </c>
      <c r="L3091" s="190" t="s">
        <v>244</v>
      </c>
    </row>
    <row r="3092" spans="1:12" x14ac:dyDescent="0.2">
      <c r="A3092" s="190">
        <v>813954</v>
      </c>
      <c r="B3092" s="190" t="s">
        <v>2757</v>
      </c>
      <c r="C3092" s="190" t="s">
        <v>78</v>
      </c>
      <c r="D3092" s="190" t="s">
        <v>3894</v>
      </c>
      <c r="E3092" s="190" t="s">
        <v>143</v>
      </c>
      <c r="F3092" s="193">
        <v>36901</v>
      </c>
      <c r="G3092" s="190" t="s">
        <v>244</v>
      </c>
      <c r="H3092" s="190" t="s">
        <v>824</v>
      </c>
      <c r="I3092" s="190" t="s">
        <v>58</v>
      </c>
      <c r="J3092" s="190" t="s">
        <v>3969</v>
      </c>
      <c r="K3092" s="190">
        <v>2018</v>
      </c>
      <c r="L3092" s="190" t="s">
        <v>249</v>
      </c>
    </row>
    <row r="3093" spans="1:12" x14ac:dyDescent="0.2">
      <c r="A3093" s="190">
        <v>813955</v>
      </c>
      <c r="B3093" s="190" t="s">
        <v>2758</v>
      </c>
      <c r="C3093" s="190" t="s">
        <v>110</v>
      </c>
      <c r="D3093" s="190" t="s">
        <v>199</v>
      </c>
      <c r="E3093" s="190" t="s">
        <v>143</v>
      </c>
      <c r="F3093" s="193">
        <v>30760</v>
      </c>
      <c r="G3093" s="190" t="s">
        <v>3895</v>
      </c>
      <c r="H3093" s="190" t="s">
        <v>824</v>
      </c>
      <c r="I3093" s="190" t="s">
        <v>58</v>
      </c>
      <c r="J3093" s="190" t="s">
        <v>3972</v>
      </c>
      <c r="K3093" s="190">
        <v>2003</v>
      </c>
      <c r="L3093" s="190" t="s">
        <v>254</v>
      </c>
    </row>
    <row r="3094" spans="1:12" x14ac:dyDescent="0.2">
      <c r="A3094" s="190">
        <v>813960</v>
      </c>
      <c r="B3094" s="190" t="s">
        <v>2762</v>
      </c>
      <c r="C3094" s="190" t="s">
        <v>83</v>
      </c>
      <c r="D3094" s="190" t="s">
        <v>190</v>
      </c>
      <c r="E3094" s="190" t="s">
        <v>143</v>
      </c>
      <c r="F3094" s="193">
        <v>36907</v>
      </c>
      <c r="G3094" s="190" t="s">
        <v>245</v>
      </c>
      <c r="H3094" s="190" t="s">
        <v>824</v>
      </c>
      <c r="I3094" s="190" t="s">
        <v>58</v>
      </c>
      <c r="J3094" s="190" t="s">
        <v>3969</v>
      </c>
      <c r="K3094" s="190">
        <v>2018</v>
      </c>
      <c r="L3094" s="190" t="s">
        <v>244</v>
      </c>
    </row>
    <row r="3095" spans="1:12" x14ac:dyDescent="0.2">
      <c r="A3095" s="190">
        <v>813963</v>
      </c>
      <c r="B3095" s="190" t="s">
        <v>2763</v>
      </c>
      <c r="C3095" s="190" t="s">
        <v>79</v>
      </c>
      <c r="D3095" s="190" t="s">
        <v>484</v>
      </c>
      <c r="E3095" s="190" t="s">
        <v>143</v>
      </c>
      <c r="F3095" s="193">
        <v>27761</v>
      </c>
      <c r="G3095" s="190" t="s">
        <v>244</v>
      </c>
      <c r="H3095" s="190" t="s">
        <v>824</v>
      </c>
      <c r="I3095" s="190" t="s">
        <v>58</v>
      </c>
      <c r="J3095" s="190" t="s">
        <v>259</v>
      </c>
      <c r="K3095" s="190">
        <v>1994</v>
      </c>
      <c r="L3095" s="190" t="s">
        <v>244</v>
      </c>
    </row>
    <row r="3096" spans="1:12" x14ac:dyDescent="0.2">
      <c r="A3096" s="190">
        <v>813966</v>
      </c>
      <c r="B3096" s="190" t="s">
        <v>2764</v>
      </c>
      <c r="C3096" s="190" t="s">
        <v>3899</v>
      </c>
      <c r="D3096" s="190" t="s">
        <v>229</v>
      </c>
      <c r="E3096" s="190" t="s">
        <v>143</v>
      </c>
      <c r="F3096" s="193">
        <v>36526</v>
      </c>
      <c r="G3096" s="190" t="s">
        <v>244</v>
      </c>
      <c r="H3096" s="190" t="s">
        <v>824</v>
      </c>
      <c r="I3096" s="190" t="s">
        <v>58</v>
      </c>
    </row>
    <row r="3097" spans="1:12" x14ac:dyDescent="0.2">
      <c r="A3097" s="190">
        <v>813967</v>
      </c>
      <c r="B3097" s="190" t="s">
        <v>2765</v>
      </c>
      <c r="C3097" s="190" t="s">
        <v>63</v>
      </c>
      <c r="D3097" s="190" t="s">
        <v>557</v>
      </c>
      <c r="E3097" s="190" t="s">
        <v>143</v>
      </c>
      <c r="F3097" s="193">
        <v>27744</v>
      </c>
      <c r="G3097" s="190" t="s">
        <v>3900</v>
      </c>
      <c r="H3097" s="190" t="s">
        <v>824</v>
      </c>
      <c r="I3097" s="190" t="s">
        <v>58</v>
      </c>
      <c r="J3097" s="190" t="s">
        <v>3971</v>
      </c>
      <c r="K3097" s="190">
        <v>1994</v>
      </c>
      <c r="L3097" s="190" t="s">
        <v>249</v>
      </c>
    </row>
    <row r="3098" spans="1:12" x14ac:dyDescent="0.2">
      <c r="A3098" s="190">
        <v>813977</v>
      </c>
      <c r="B3098" s="190" t="s">
        <v>2774</v>
      </c>
      <c r="C3098" s="190" t="s">
        <v>1159</v>
      </c>
      <c r="D3098" s="190" t="s">
        <v>680</v>
      </c>
      <c r="E3098" s="190" t="s">
        <v>142</v>
      </c>
      <c r="F3098" s="193">
        <v>36892</v>
      </c>
      <c r="G3098" s="190" t="s">
        <v>244</v>
      </c>
      <c r="H3098" s="190" t="s">
        <v>824</v>
      </c>
      <c r="I3098" s="190" t="s">
        <v>58</v>
      </c>
      <c r="J3098" s="190" t="s">
        <v>3971</v>
      </c>
      <c r="K3098" s="190">
        <v>2017</v>
      </c>
      <c r="L3098" s="190" t="s">
        <v>244</v>
      </c>
    </row>
    <row r="3099" spans="1:12" x14ac:dyDescent="0.2">
      <c r="A3099" s="190">
        <v>813980</v>
      </c>
      <c r="B3099" s="190" t="s">
        <v>2776</v>
      </c>
      <c r="C3099" s="190" t="s">
        <v>92</v>
      </c>
      <c r="D3099" s="190" t="s">
        <v>188</v>
      </c>
      <c r="E3099" s="190" t="s">
        <v>142</v>
      </c>
      <c r="F3099" s="193">
        <v>35301</v>
      </c>
      <c r="G3099" s="190" t="s">
        <v>244</v>
      </c>
      <c r="H3099" s="190" t="s">
        <v>824</v>
      </c>
      <c r="I3099" s="190" t="s">
        <v>58</v>
      </c>
      <c r="J3099" s="190" t="s">
        <v>259</v>
      </c>
      <c r="K3099" s="190">
        <v>2014</v>
      </c>
      <c r="L3099" s="190" t="s">
        <v>244</v>
      </c>
    </row>
    <row r="3100" spans="1:12" x14ac:dyDescent="0.2">
      <c r="A3100" s="190">
        <v>813989</v>
      </c>
      <c r="B3100" s="190" t="s">
        <v>868</v>
      </c>
      <c r="C3100" s="190" t="s">
        <v>61</v>
      </c>
      <c r="D3100" s="190" t="s">
        <v>343</v>
      </c>
      <c r="E3100" s="190" t="s">
        <v>142</v>
      </c>
      <c r="F3100" s="193">
        <v>31972</v>
      </c>
      <c r="G3100" s="190" t="s">
        <v>975</v>
      </c>
      <c r="H3100" s="190" t="s">
        <v>824</v>
      </c>
      <c r="I3100" s="190" t="s">
        <v>58</v>
      </c>
    </row>
    <row r="3101" spans="1:12" x14ac:dyDescent="0.2">
      <c r="A3101" s="190">
        <v>813995</v>
      </c>
      <c r="B3101" s="190" t="s">
        <v>2090</v>
      </c>
      <c r="C3101" s="190" t="s">
        <v>76</v>
      </c>
      <c r="D3101" s="190" t="s">
        <v>331</v>
      </c>
      <c r="E3101" s="190" t="s">
        <v>142</v>
      </c>
      <c r="F3101" s="193">
        <v>30451</v>
      </c>
      <c r="G3101" s="190" t="s">
        <v>829</v>
      </c>
      <c r="H3101" s="190" t="s">
        <v>825</v>
      </c>
      <c r="I3101" s="190" t="s">
        <v>58</v>
      </c>
      <c r="J3101" s="190" t="s">
        <v>3971</v>
      </c>
      <c r="K3101" s="190">
        <v>2000</v>
      </c>
      <c r="L3101" s="190" t="s">
        <v>244</v>
      </c>
    </row>
    <row r="3102" spans="1:12" x14ac:dyDescent="0.2">
      <c r="A3102" s="190">
        <v>813998</v>
      </c>
      <c r="B3102" s="190" t="s">
        <v>2789</v>
      </c>
      <c r="C3102" s="190" t="s">
        <v>65</v>
      </c>
      <c r="D3102" s="190" t="s">
        <v>192</v>
      </c>
      <c r="E3102" s="190" t="s">
        <v>142</v>
      </c>
      <c r="F3102" s="193">
        <v>36526</v>
      </c>
      <c r="G3102" s="190" t="s">
        <v>244</v>
      </c>
      <c r="H3102" s="190" t="s">
        <v>824</v>
      </c>
      <c r="I3102" s="190" t="s">
        <v>58</v>
      </c>
      <c r="J3102" s="190" t="s">
        <v>3969</v>
      </c>
      <c r="K3102" s="190">
        <v>2017</v>
      </c>
      <c r="L3102" s="190" t="s">
        <v>249</v>
      </c>
    </row>
    <row r="3103" spans="1:12" x14ac:dyDescent="0.2">
      <c r="A3103" s="190">
        <v>814004</v>
      </c>
      <c r="B3103" s="190" t="s">
        <v>2794</v>
      </c>
      <c r="C3103" s="190" t="s">
        <v>88</v>
      </c>
      <c r="D3103" s="190" t="s">
        <v>925</v>
      </c>
      <c r="E3103" s="190" t="s">
        <v>142</v>
      </c>
      <c r="F3103" s="193">
        <v>33901</v>
      </c>
      <c r="G3103" s="190" t="s">
        <v>244</v>
      </c>
      <c r="H3103" s="190" t="s">
        <v>824</v>
      </c>
      <c r="I3103" s="190" t="s">
        <v>58</v>
      </c>
      <c r="J3103" s="190" t="s">
        <v>3969</v>
      </c>
      <c r="K3103" s="190">
        <v>2011</v>
      </c>
      <c r="L3103" s="190" t="s">
        <v>244</v>
      </c>
    </row>
    <row r="3104" spans="1:12" x14ac:dyDescent="0.2">
      <c r="A3104" s="190">
        <v>814014</v>
      </c>
      <c r="B3104" s="190" t="s">
        <v>2803</v>
      </c>
      <c r="C3104" s="190" t="s">
        <v>310</v>
      </c>
      <c r="D3104" s="190" t="s">
        <v>507</v>
      </c>
      <c r="E3104" s="190" t="s">
        <v>142</v>
      </c>
      <c r="F3104" s="193">
        <v>36540</v>
      </c>
      <c r="G3104" s="190" t="s">
        <v>3716</v>
      </c>
      <c r="H3104" s="190" t="s">
        <v>824</v>
      </c>
      <c r="I3104" s="190" t="s">
        <v>58</v>
      </c>
      <c r="J3104" s="190" t="s">
        <v>3969</v>
      </c>
      <c r="K3104" s="190">
        <v>2019</v>
      </c>
      <c r="L3104" s="190" t="s">
        <v>255</v>
      </c>
    </row>
    <row r="3105" spans="1:12" x14ac:dyDescent="0.2">
      <c r="A3105" s="190">
        <v>814015</v>
      </c>
      <c r="B3105" s="190" t="s">
        <v>2804</v>
      </c>
      <c r="C3105" s="190" t="s">
        <v>310</v>
      </c>
      <c r="D3105" s="190" t="s">
        <v>311</v>
      </c>
      <c r="E3105" s="190" t="s">
        <v>142</v>
      </c>
      <c r="F3105" s="193">
        <v>36755</v>
      </c>
      <c r="G3105" s="190" t="s">
        <v>954</v>
      </c>
      <c r="H3105" s="190" t="s">
        <v>824</v>
      </c>
      <c r="I3105" s="190" t="s">
        <v>58</v>
      </c>
      <c r="J3105" s="190" t="s">
        <v>3969</v>
      </c>
      <c r="K3105" s="190">
        <v>2018</v>
      </c>
      <c r="L3105" s="190" t="s">
        <v>249</v>
      </c>
    </row>
    <row r="3106" spans="1:12" x14ac:dyDescent="0.2">
      <c r="A3106" s="190">
        <v>814017</v>
      </c>
      <c r="B3106" s="190" t="s">
        <v>960</v>
      </c>
      <c r="C3106" s="190" t="s">
        <v>108</v>
      </c>
      <c r="D3106" s="190" t="s">
        <v>196</v>
      </c>
      <c r="E3106" s="190" t="s">
        <v>142</v>
      </c>
      <c r="F3106" s="193">
        <v>34398</v>
      </c>
      <c r="G3106" s="190" t="s">
        <v>3917</v>
      </c>
      <c r="H3106" s="190" t="s">
        <v>824</v>
      </c>
      <c r="I3106" s="190" t="s">
        <v>58</v>
      </c>
      <c r="J3106" s="190" t="s">
        <v>259</v>
      </c>
      <c r="K3106" s="190">
        <v>2012</v>
      </c>
      <c r="L3106" s="190" t="s">
        <v>246</v>
      </c>
    </row>
    <row r="3107" spans="1:12" x14ac:dyDescent="0.2">
      <c r="A3107" s="190">
        <v>814026</v>
      </c>
      <c r="B3107" s="190" t="s">
        <v>2813</v>
      </c>
      <c r="C3107" s="190" t="s">
        <v>398</v>
      </c>
      <c r="D3107" s="190" t="s">
        <v>198</v>
      </c>
      <c r="E3107" s="190" t="s">
        <v>142</v>
      </c>
      <c r="F3107" s="193">
        <v>37196</v>
      </c>
      <c r="G3107" s="190" t="s">
        <v>244</v>
      </c>
      <c r="H3107" s="190" t="s">
        <v>824</v>
      </c>
      <c r="I3107" s="190" t="s">
        <v>58</v>
      </c>
      <c r="J3107" s="190" t="s">
        <v>3969</v>
      </c>
      <c r="K3107" s="190">
        <v>2018</v>
      </c>
      <c r="L3107" s="190" t="s">
        <v>244</v>
      </c>
    </row>
    <row r="3108" spans="1:12" x14ac:dyDescent="0.2">
      <c r="A3108" s="190">
        <v>814032</v>
      </c>
      <c r="B3108" s="190" t="s">
        <v>2819</v>
      </c>
      <c r="C3108" s="190" t="s">
        <v>104</v>
      </c>
      <c r="D3108" s="190" t="s">
        <v>794</v>
      </c>
      <c r="E3108" s="190" t="s">
        <v>142</v>
      </c>
      <c r="F3108" s="193">
        <v>34351</v>
      </c>
      <c r="G3108" s="190" t="s">
        <v>244</v>
      </c>
      <c r="H3108" s="190" t="s">
        <v>824</v>
      </c>
      <c r="I3108" s="190" t="s">
        <v>58</v>
      </c>
      <c r="J3108" s="190" t="s">
        <v>3972</v>
      </c>
      <c r="K3108" s="190">
        <v>2014</v>
      </c>
      <c r="L3108" s="190" t="s">
        <v>244</v>
      </c>
    </row>
    <row r="3109" spans="1:12" x14ac:dyDescent="0.2">
      <c r="A3109" s="190">
        <v>814051</v>
      </c>
      <c r="B3109" s="190" t="s">
        <v>2834</v>
      </c>
      <c r="C3109" s="190" t="s">
        <v>3532</v>
      </c>
      <c r="D3109" s="190" t="s">
        <v>3925</v>
      </c>
      <c r="E3109" s="190" t="s">
        <v>142</v>
      </c>
      <c r="F3109" s="193">
        <v>35805</v>
      </c>
      <c r="G3109" s="190" t="s">
        <v>3751</v>
      </c>
      <c r="H3109" s="190" t="s">
        <v>824</v>
      </c>
      <c r="I3109" s="190" t="s">
        <v>58</v>
      </c>
      <c r="J3109" s="190" t="s">
        <v>3972</v>
      </c>
      <c r="K3109" s="190">
        <v>2015</v>
      </c>
      <c r="L3109" s="190" t="s">
        <v>247</v>
      </c>
    </row>
    <row r="3110" spans="1:12" x14ac:dyDescent="0.2">
      <c r="A3110" s="190">
        <v>814055</v>
      </c>
      <c r="B3110" s="190" t="s">
        <v>2838</v>
      </c>
      <c r="C3110" s="190" t="s">
        <v>3926</v>
      </c>
      <c r="D3110" s="190" t="s">
        <v>164</v>
      </c>
      <c r="E3110" s="190" t="s">
        <v>142</v>
      </c>
      <c r="F3110" s="193">
        <v>35820</v>
      </c>
      <c r="G3110" s="190" t="s">
        <v>3927</v>
      </c>
      <c r="H3110" s="190" t="s">
        <v>824</v>
      </c>
      <c r="I3110" s="190" t="s">
        <v>58</v>
      </c>
      <c r="J3110" s="190" t="s">
        <v>3972</v>
      </c>
      <c r="K3110" s="190">
        <v>2018</v>
      </c>
      <c r="L3110" s="190" t="s">
        <v>244</v>
      </c>
    </row>
    <row r="3111" spans="1:12" x14ac:dyDescent="0.2">
      <c r="A3111" s="190">
        <v>814063</v>
      </c>
      <c r="B3111" s="190" t="s">
        <v>2843</v>
      </c>
      <c r="C3111" s="190" t="s">
        <v>78</v>
      </c>
      <c r="D3111" s="190" t="s">
        <v>3928</v>
      </c>
      <c r="E3111" s="190" t="s">
        <v>142</v>
      </c>
      <c r="F3111" s="193">
        <v>36526</v>
      </c>
      <c r="G3111" s="190" t="s">
        <v>941</v>
      </c>
      <c r="H3111" s="190" t="s">
        <v>824</v>
      </c>
      <c r="I3111" s="190" t="s">
        <v>58</v>
      </c>
      <c r="J3111" s="190" t="s">
        <v>3969</v>
      </c>
      <c r="K3111" s="190">
        <v>2018</v>
      </c>
      <c r="L3111" s="190" t="s">
        <v>244</v>
      </c>
    </row>
    <row r="3112" spans="1:12" x14ac:dyDescent="0.2">
      <c r="A3112" s="190">
        <v>814064</v>
      </c>
      <c r="B3112" s="190" t="s">
        <v>2844</v>
      </c>
      <c r="C3112" s="190" t="s">
        <v>310</v>
      </c>
      <c r="D3112" s="190" t="s">
        <v>902</v>
      </c>
      <c r="E3112" s="190" t="s">
        <v>142</v>
      </c>
      <c r="F3112" s="193">
        <v>36906</v>
      </c>
      <c r="G3112" s="190" t="s">
        <v>246</v>
      </c>
      <c r="H3112" s="190" t="s">
        <v>824</v>
      </c>
      <c r="I3112" s="190" t="s">
        <v>58</v>
      </c>
      <c r="J3112" s="190" t="s">
        <v>3969</v>
      </c>
      <c r="K3112" s="190">
        <v>2018</v>
      </c>
      <c r="L3112" s="190" t="s">
        <v>255</v>
      </c>
    </row>
    <row r="3113" spans="1:12" x14ac:dyDescent="0.2">
      <c r="A3113" s="190">
        <v>814065</v>
      </c>
      <c r="B3113" s="190" t="s">
        <v>2845</v>
      </c>
      <c r="C3113" s="190" t="s">
        <v>367</v>
      </c>
      <c r="D3113" s="190" t="s">
        <v>593</v>
      </c>
      <c r="E3113" s="190" t="s">
        <v>142</v>
      </c>
      <c r="F3113" s="193">
        <v>35797</v>
      </c>
      <c r="G3113" s="190" t="s">
        <v>3353</v>
      </c>
      <c r="H3113" s="190" t="s">
        <v>824</v>
      </c>
      <c r="I3113" s="190" t="s">
        <v>58</v>
      </c>
      <c r="J3113" s="190" t="s">
        <v>3969</v>
      </c>
      <c r="K3113" s="190">
        <v>2017</v>
      </c>
      <c r="L3113" s="190" t="s">
        <v>249</v>
      </c>
    </row>
    <row r="3114" spans="1:12" x14ac:dyDescent="0.2">
      <c r="A3114" s="190">
        <v>814066</v>
      </c>
      <c r="B3114" s="190" t="s">
        <v>2846</v>
      </c>
      <c r="C3114" s="190" t="s">
        <v>1287</v>
      </c>
      <c r="D3114" s="190" t="s">
        <v>3929</v>
      </c>
      <c r="E3114" s="190" t="s">
        <v>142</v>
      </c>
      <c r="F3114" s="193">
        <v>34622</v>
      </c>
      <c r="G3114" s="190" t="s">
        <v>249</v>
      </c>
      <c r="H3114" s="190" t="s">
        <v>824</v>
      </c>
      <c r="I3114" s="190" t="s">
        <v>58</v>
      </c>
    </row>
    <row r="3115" spans="1:12" x14ac:dyDescent="0.2">
      <c r="A3115" s="190">
        <v>814076</v>
      </c>
      <c r="B3115" s="190" t="s">
        <v>2851</v>
      </c>
      <c r="C3115" s="190" t="s">
        <v>3932</v>
      </c>
      <c r="D3115" s="190" t="s">
        <v>184</v>
      </c>
      <c r="E3115" s="190" t="s">
        <v>143</v>
      </c>
      <c r="F3115" s="193">
        <v>36892</v>
      </c>
      <c r="G3115" s="190" t="s">
        <v>244</v>
      </c>
      <c r="H3115" s="190" t="s">
        <v>824</v>
      </c>
      <c r="I3115" s="190" t="s">
        <v>58</v>
      </c>
      <c r="J3115" s="190" t="s">
        <v>3971</v>
      </c>
      <c r="K3115" s="190">
        <v>2018</v>
      </c>
      <c r="L3115" s="190" t="s">
        <v>244</v>
      </c>
    </row>
    <row r="3116" spans="1:12" x14ac:dyDescent="0.2">
      <c r="A3116" s="190">
        <v>814085</v>
      </c>
      <c r="B3116" s="190" t="s">
        <v>965</v>
      </c>
      <c r="C3116" s="190" t="s">
        <v>61</v>
      </c>
      <c r="D3116" s="190" t="s">
        <v>519</v>
      </c>
      <c r="E3116" s="190" t="s">
        <v>143</v>
      </c>
      <c r="F3116" s="193">
        <v>35698</v>
      </c>
      <c r="G3116" s="190" t="s">
        <v>254</v>
      </c>
      <c r="H3116" s="190" t="s">
        <v>824</v>
      </c>
      <c r="I3116" s="190" t="s">
        <v>58</v>
      </c>
      <c r="J3116" s="190" t="s">
        <v>3969</v>
      </c>
      <c r="K3116" s="190">
        <v>2016</v>
      </c>
      <c r="L3116" s="190" t="s">
        <v>254</v>
      </c>
    </row>
    <row r="3117" spans="1:12" x14ac:dyDescent="0.2">
      <c r="A3117" s="190">
        <v>814092</v>
      </c>
      <c r="B3117" s="190" t="s">
        <v>2859</v>
      </c>
      <c r="C3117" s="190" t="s">
        <v>501</v>
      </c>
      <c r="D3117" s="190" t="s">
        <v>166</v>
      </c>
      <c r="E3117" s="190" t="s">
        <v>142</v>
      </c>
      <c r="F3117" s="193">
        <v>35431</v>
      </c>
      <c r="G3117" s="190" t="s">
        <v>1048</v>
      </c>
      <c r="H3117" s="190" t="s">
        <v>824</v>
      </c>
      <c r="I3117" s="190" t="s">
        <v>58</v>
      </c>
      <c r="J3117" s="190" t="s">
        <v>259</v>
      </c>
      <c r="K3117" s="190">
        <v>2015</v>
      </c>
      <c r="L3117" s="190" t="s">
        <v>247</v>
      </c>
    </row>
    <row r="3118" spans="1:12" x14ac:dyDescent="0.2">
      <c r="A3118" s="190">
        <v>814096</v>
      </c>
      <c r="B3118" s="190" t="s">
        <v>2861</v>
      </c>
      <c r="C3118" s="190" t="s">
        <v>105</v>
      </c>
      <c r="D3118" s="190" t="s">
        <v>321</v>
      </c>
      <c r="E3118" s="190" t="s">
        <v>142</v>
      </c>
      <c r="F3118" s="193">
        <v>36708</v>
      </c>
      <c r="G3118" s="190" t="s">
        <v>244</v>
      </c>
      <c r="H3118" s="190" t="s">
        <v>824</v>
      </c>
      <c r="I3118" s="190" t="s">
        <v>58</v>
      </c>
      <c r="J3118" s="190" t="s">
        <v>3969</v>
      </c>
      <c r="K3118" s="190">
        <v>2017</v>
      </c>
      <c r="L3118" s="190" t="s">
        <v>249</v>
      </c>
    </row>
    <row r="3119" spans="1:12" x14ac:dyDescent="0.2">
      <c r="A3119" s="190">
        <v>814104</v>
      </c>
      <c r="B3119" s="190" t="s">
        <v>2866</v>
      </c>
      <c r="C3119" s="190" t="s">
        <v>356</v>
      </c>
      <c r="D3119" s="190" t="s">
        <v>158</v>
      </c>
      <c r="E3119" s="190" t="s">
        <v>143</v>
      </c>
      <c r="F3119" s="193">
        <v>32157</v>
      </c>
      <c r="G3119" s="190" t="s">
        <v>921</v>
      </c>
      <c r="H3119" s="190" t="s">
        <v>824</v>
      </c>
      <c r="I3119" s="190" t="s">
        <v>58</v>
      </c>
      <c r="J3119" s="190" t="s">
        <v>848</v>
      </c>
      <c r="K3119" s="190">
        <v>2006</v>
      </c>
      <c r="L3119" s="190" t="s">
        <v>249</v>
      </c>
    </row>
    <row r="3120" spans="1:12" x14ac:dyDescent="0.2">
      <c r="A3120" s="190">
        <v>814105</v>
      </c>
      <c r="B3120" s="190" t="s">
        <v>2867</v>
      </c>
      <c r="C3120" s="190" t="s">
        <v>586</v>
      </c>
      <c r="D3120" s="190" t="s">
        <v>488</v>
      </c>
      <c r="E3120" s="190" t="s">
        <v>143</v>
      </c>
      <c r="F3120" s="193">
        <v>27481</v>
      </c>
      <c r="G3120" s="190" t="s">
        <v>244</v>
      </c>
      <c r="H3120" s="190" t="s">
        <v>824</v>
      </c>
      <c r="I3120" s="190" t="s">
        <v>58</v>
      </c>
      <c r="J3120" s="190" t="s">
        <v>3969</v>
      </c>
      <c r="K3120" s="190">
        <v>2009</v>
      </c>
      <c r="L3120" s="190" t="s">
        <v>244</v>
      </c>
    </row>
    <row r="3121" spans="1:12" x14ac:dyDescent="0.2">
      <c r="A3121" s="190">
        <v>814108</v>
      </c>
      <c r="B3121" s="190" t="s">
        <v>2868</v>
      </c>
      <c r="C3121" s="190" t="s">
        <v>675</v>
      </c>
      <c r="D3121" s="190" t="s">
        <v>213</v>
      </c>
      <c r="E3121" s="190" t="s">
        <v>143</v>
      </c>
      <c r="F3121" s="193">
        <v>36852</v>
      </c>
      <c r="G3121" s="190" t="s">
        <v>244</v>
      </c>
      <c r="H3121" s="190" t="s">
        <v>824</v>
      </c>
      <c r="I3121" s="190" t="s">
        <v>58</v>
      </c>
      <c r="J3121" s="190" t="s">
        <v>3969</v>
      </c>
      <c r="K3121" s="190">
        <v>2018</v>
      </c>
      <c r="L3121" s="190" t="s">
        <v>249</v>
      </c>
    </row>
    <row r="3122" spans="1:12" x14ac:dyDescent="0.2">
      <c r="A3122" s="190">
        <v>814109</v>
      </c>
      <c r="B3122" s="190" t="s">
        <v>2869</v>
      </c>
      <c r="C3122" s="190" t="s">
        <v>3312</v>
      </c>
      <c r="D3122" s="190" t="s">
        <v>162</v>
      </c>
      <c r="E3122" s="190" t="s">
        <v>142</v>
      </c>
      <c r="F3122" s="193">
        <v>31075</v>
      </c>
      <c r="G3122" s="190" t="s">
        <v>244</v>
      </c>
      <c r="H3122" s="190" t="s">
        <v>824</v>
      </c>
      <c r="I3122" s="190" t="s">
        <v>58</v>
      </c>
      <c r="J3122" s="190" t="s">
        <v>3972</v>
      </c>
      <c r="K3122" s="190">
        <v>2003</v>
      </c>
      <c r="L3122" s="190" t="s">
        <v>253</v>
      </c>
    </row>
    <row r="3123" spans="1:12" x14ac:dyDescent="0.2">
      <c r="A3123" s="190">
        <v>814118</v>
      </c>
      <c r="B3123" s="190" t="s">
        <v>2878</v>
      </c>
      <c r="C3123" s="190" t="s">
        <v>310</v>
      </c>
      <c r="D3123" s="190" t="s">
        <v>763</v>
      </c>
      <c r="E3123" s="190" t="s">
        <v>143</v>
      </c>
      <c r="F3123" s="193">
        <v>25336</v>
      </c>
      <c r="G3123" s="190" t="s">
        <v>250</v>
      </c>
      <c r="H3123" s="190" t="s">
        <v>824</v>
      </c>
      <c r="I3123" s="190" t="s">
        <v>58</v>
      </c>
      <c r="J3123" s="190" t="s">
        <v>3972</v>
      </c>
      <c r="K3123" s="190">
        <v>1989</v>
      </c>
      <c r="L3123" s="190" t="s">
        <v>244</v>
      </c>
    </row>
    <row r="3124" spans="1:12" x14ac:dyDescent="0.2">
      <c r="A3124" s="190">
        <v>814120</v>
      </c>
      <c r="B3124" s="190" t="s">
        <v>2880</v>
      </c>
      <c r="C3124" s="190" t="s">
        <v>63</v>
      </c>
      <c r="D3124" s="190" t="s">
        <v>160</v>
      </c>
      <c r="E3124" s="190" t="s">
        <v>143</v>
      </c>
      <c r="F3124" s="193">
        <v>34258</v>
      </c>
      <c r="G3124" s="190" t="s">
        <v>244</v>
      </c>
      <c r="H3124" s="190" t="s">
        <v>824</v>
      </c>
      <c r="I3124" s="190" t="s">
        <v>58</v>
      </c>
      <c r="J3124" s="190" t="s">
        <v>3969</v>
      </c>
      <c r="K3124" s="190">
        <v>2011</v>
      </c>
      <c r="L3124" s="190" t="s">
        <v>244</v>
      </c>
    </row>
    <row r="3125" spans="1:12" x14ac:dyDescent="0.2">
      <c r="A3125" s="190">
        <v>814121</v>
      </c>
      <c r="B3125" s="190" t="s">
        <v>2881</v>
      </c>
      <c r="C3125" s="190" t="s">
        <v>82</v>
      </c>
      <c r="D3125" s="190" t="s">
        <v>879</v>
      </c>
      <c r="E3125" s="190" t="s">
        <v>143</v>
      </c>
      <c r="F3125" s="193">
        <v>32059</v>
      </c>
      <c r="G3125" s="190" t="s">
        <v>244</v>
      </c>
      <c r="H3125" s="190" t="s">
        <v>824</v>
      </c>
      <c r="I3125" s="190" t="s">
        <v>58</v>
      </c>
      <c r="J3125" s="190" t="s">
        <v>3971</v>
      </c>
      <c r="K3125" s="190">
        <v>2014</v>
      </c>
      <c r="L3125" s="190" t="s">
        <v>244</v>
      </c>
    </row>
    <row r="3126" spans="1:12" x14ac:dyDescent="0.2">
      <c r="A3126" s="190">
        <v>814122</v>
      </c>
      <c r="B3126" s="190" t="s">
        <v>2882</v>
      </c>
      <c r="C3126" s="190" t="s">
        <v>364</v>
      </c>
      <c r="D3126" s="190" t="s">
        <v>343</v>
      </c>
      <c r="E3126" s="190" t="s">
        <v>143</v>
      </c>
      <c r="F3126" s="193">
        <v>34029</v>
      </c>
      <c r="G3126" s="190" t="s">
        <v>3978</v>
      </c>
      <c r="H3126" s="190" t="s">
        <v>824</v>
      </c>
      <c r="I3126" s="190" t="s">
        <v>58</v>
      </c>
      <c r="J3126" s="190" t="s">
        <v>3972</v>
      </c>
      <c r="K3126" s="190">
        <v>2011</v>
      </c>
      <c r="L3126" s="190" t="s">
        <v>249</v>
      </c>
    </row>
    <row r="3127" spans="1:12" x14ac:dyDescent="0.2">
      <c r="A3127" s="190">
        <v>814125</v>
      </c>
      <c r="B3127" s="190" t="s">
        <v>2884</v>
      </c>
      <c r="C3127" s="190" t="s">
        <v>3294</v>
      </c>
      <c r="D3127" s="190" t="s">
        <v>397</v>
      </c>
      <c r="E3127" s="190" t="s">
        <v>142</v>
      </c>
      <c r="F3127" s="193">
        <v>34449</v>
      </c>
      <c r="G3127" s="190" t="s">
        <v>244</v>
      </c>
      <c r="H3127" s="190" t="s">
        <v>824</v>
      </c>
      <c r="I3127" s="190" t="s">
        <v>58</v>
      </c>
      <c r="J3127" s="190" t="s">
        <v>3972</v>
      </c>
      <c r="K3127" s="190">
        <v>2012</v>
      </c>
      <c r="L3127" s="190" t="s">
        <v>244</v>
      </c>
    </row>
    <row r="3128" spans="1:12" x14ac:dyDescent="0.2">
      <c r="A3128" s="190">
        <v>814130</v>
      </c>
      <c r="B3128" s="190" t="s">
        <v>2886</v>
      </c>
      <c r="C3128" s="190" t="s">
        <v>92</v>
      </c>
      <c r="D3128" s="190" t="s">
        <v>3948</v>
      </c>
      <c r="E3128" s="190" t="s">
        <v>143</v>
      </c>
      <c r="F3128" s="193">
        <v>36421</v>
      </c>
      <c r="G3128" s="190" t="s">
        <v>244</v>
      </c>
      <c r="H3128" s="190" t="s">
        <v>824</v>
      </c>
      <c r="I3128" s="190" t="s">
        <v>58</v>
      </c>
      <c r="J3128" s="190" t="s">
        <v>259</v>
      </c>
      <c r="K3128" s="190">
        <v>2018</v>
      </c>
      <c r="L3128" s="190" t="s">
        <v>244</v>
      </c>
    </row>
    <row r="3129" spans="1:12" x14ac:dyDescent="0.2">
      <c r="A3129" s="190">
        <v>814136</v>
      </c>
      <c r="B3129" s="190" t="s">
        <v>2890</v>
      </c>
      <c r="C3129" s="190" t="s">
        <v>1014</v>
      </c>
      <c r="D3129" s="190" t="s">
        <v>3949</v>
      </c>
      <c r="E3129" s="190" t="s">
        <v>143</v>
      </c>
      <c r="F3129" s="193">
        <v>32521</v>
      </c>
      <c r="G3129" s="190" t="s">
        <v>3950</v>
      </c>
      <c r="H3129" s="190" t="s">
        <v>824</v>
      </c>
      <c r="I3129" s="190" t="s">
        <v>58</v>
      </c>
      <c r="J3129" s="190" t="s">
        <v>259</v>
      </c>
      <c r="K3129" s="190">
        <v>2006</v>
      </c>
      <c r="L3129" s="190" t="s">
        <v>244</v>
      </c>
    </row>
    <row r="3130" spans="1:12" x14ac:dyDescent="0.2">
      <c r="A3130" s="190">
        <v>814147</v>
      </c>
      <c r="B3130" s="190" t="s">
        <v>2893</v>
      </c>
      <c r="C3130" s="190" t="s">
        <v>63</v>
      </c>
      <c r="D3130" s="190" t="s">
        <v>3951</v>
      </c>
      <c r="E3130" s="190" t="s">
        <v>143</v>
      </c>
      <c r="F3130" s="193">
        <v>35347</v>
      </c>
      <c r="G3130" s="190" t="s">
        <v>244</v>
      </c>
      <c r="H3130" s="190" t="s">
        <v>824</v>
      </c>
      <c r="I3130" s="190" t="s">
        <v>58</v>
      </c>
      <c r="J3130" s="190" t="s">
        <v>3969</v>
      </c>
      <c r="K3130" s="190">
        <v>2015</v>
      </c>
      <c r="L3130" s="190" t="s">
        <v>249</v>
      </c>
    </row>
    <row r="3131" spans="1:12" x14ac:dyDescent="0.2">
      <c r="A3131" s="190">
        <v>814151</v>
      </c>
      <c r="B3131" s="190" t="s">
        <v>2895</v>
      </c>
      <c r="C3131" s="190" t="s">
        <v>63</v>
      </c>
      <c r="D3131" s="190" t="s">
        <v>165</v>
      </c>
      <c r="E3131" s="190" t="s">
        <v>142</v>
      </c>
      <c r="F3131" s="193">
        <v>31622</v>
      </c>
      <c r="G3131" s="190" t="s">
        <v>247</v>
      </c>
      <c r="H3131" s="190" t="s">
        <v>824</v>
      </c>
      <c r="I3131" s="190" t="s">
        <v>58</v>
      </c>
      <c r="J3131" s="190" t="s">
        <v>3971</v>
      </c>
      <c r="K3131" s="190">
        <v>2004</v>
      </c>
      <c r="L3131" s="190" t="s">
        <v>244</v>
      </c>
    </row>
    <row r="3132" spans="1:12" x14ac:dyDescent="0.2">
      <c r="A3132" s="190">
        <v>814153</v>
      </c>
      <c r="B3132" s="190" t="s">
        <v>2897</v>
      </c>
      <c r="C3132" s="190" t="s">
        <v>666</v>
      </c>
      <c r="D3132" s="190" t="s">
        <v>176</v>
      </c>
      <c r="E3132" s="190" t="s">
        <v>142</v>
      </c>
      <c r="F3132" s="193">
        <v>36617</v>
      </c>
      <c r="G3132" s="190" t="s">
        <v>244</v>
      </c>
      <c r="H3132" s="190" t="s">
        <v>824</v>
      </c>
      <c r="I3132" s="190" t="s">
        <v>58</v>
      </c>
      <c r="J3132" s="190" t="s">
        <v>3975</v>
      </c>
      <c r="K3132" s="190">
        <v>2000</v>
      </c>
      <c r="L3132" s="190" t="s">
        <v>244</v>
      </c>
    </row>
    <row r="3133" spans="1:12" x14ac:dyDescent="0.2">
      <c r="A3133" s="190">
        <v>814168</v>
      </c>
      <c r="B3133" s="190" t="s">
        <v>2905</v>
      </c>
      <c r="C3133" s="190" t="s">
        <v>3743</v>
      </c>
      <c r="D3133" s="190" t="s">
        <v>3958</v>
      </c>
      <c r="E3133" s="190" t="s">
        <v>143</v>
      </c>
      <c r="F3133" s="193">
        <v>29458</v>
      </c>
      <c r="G3133" s="190" t="s">
        <v>244</v>
      </c>
      <c r="H3133" s="190" t="s">
        <v>824</v>
      </c>
      <c r="I3133" s="190" t="s">
        <v>58</v>
      </c>
      <c r="J3133" s="190" t="s">
        <v>3971</v>
      </c>
      <c r="K3133" s="190">
        <v>1998</v>
      </c>
      <c r="L3133" s="190" t="s">
        <v>244</v>
      </c>
    </row>
    <row r="3134" spans="1:12" x14ac:dyDescent="0.2">
      <c r="A3134" s="190">
        <v>814169</v>
      </c>
      <c r="B3134" s="190" t="s">
        <v>2906</v>
      </c>
      <c r="C3134" s="190" t="s">
        <v>3959</v>
      </c>
      <c r="D3134" s="190" t="s">
        <v>178</v>
      </c>
      <c r="E3134" s="190" t="s">
        <v>143</v>
      </c>
      <c r="F3134" s="193">
        <v>34856</v>
      </c>
      <c r="G3134" s="190" t="s">
        <v>870</v>
      </c>
      <c r="H3134" s="190" t="s">
        <v>824</v>
      </c>
      <c r="I3134" s="190" t="s">
        <v>58</v>
      </c>
      <c r="J3134" s="190" t="s">
        <v>3972</v>
      </c>
      <c r="K3134" s="190">
        <v>2013</v>
      </c>
      <c r="L3134" s="190" t="s">
        <v>244</v>
      </c>
    </row>
    <row r="3135" spans="1:12" x14ac:dyDescent="0.2">
      <c r="A3135" s="190">
        <v>814171</v>
      </c>
      <c r="B3135" s="190" t="s">
        <v>2908</v>
      </c>
      <c r="C3135" s="190" t="s">
        <v>79</v>
      </c>
      <c r="D3135" s="190" t="s">
        <v>169</v>
      </c>
      <c r="E3135" s="190" t="s">
        <v>143</v>
      </c>
      <c r="F3135" s="193">
        <v>36213</v>
      </c>
      <c r="G3135" s="190" t="s">
        <v>827</v>
      </c>
      <c r="H3135" s="190" t="s">
        <v>824</v>
      </c>
      <c r="I3135" s="190" t="s">
        <v>58</v>
      </c>
      <c r="J3135" s="190" t="s">
        <v>3972</v>
      </c>
      <c r="K3135" s="190">
        <v>2018</v>
      </c>
      <c r="L3135" s="190" t="s">
        <v>244</v>
      </c>
    </row>
    <row r="3136" spans="1:12" x14ac:dyDescent="0.2">
      <c r="A3136" s="190">
        <v>814185</v>
      </c>
      <c r="B3136" s="190" t="s">
        <v>2918</v>
      </c>
      <c r="C3136" s="190" t="s">
        <v>777</v>
      </c>
      <c r="D3136" s="190" t="s">
        <v>532</v>
      </c>
      <c r="E3136" s="190" t="s">
        <v>143</v>
      </c>
      <c r="F3136" s="193">
        <v>36484</v>
      </c>
      <c r="G3136" s="190" t="s">
        <v>244</v>
      </c>
      <c r="H3136" s="190" t="s">
        <v>824</v>
      </c>
      <c r="I3136" s="190" t="s">
        <v>58</v>
      </c>
      <c r="J3136" s="190" t="s">
        <v>3971</v>
      </c>
      <c r="K3136" s="190">
        <v>2018</v>
      </c>
      <c r="L3136" s="190" t="s">
        <v>249</v>
      </c>
    </row>
    <row r="3137" spans="1:12" x14ac:dyDescent="0.2">
      <c r="A3137" s="190">
        <v>814223</v>
      </c>
      <c r="B3137" s="190" t="s">
        <v>2932</v>
      </c>
      <c r="C3137" s="190" t="s">
        <v>340</v>
      </c>
      <c r="D3137" s="190" t="s">
        <v>1009</v>
      </c>
      <c r="E3137" s="190" t="s">
        <v>143</v>
      </c>
      <c r="F3137" s="193">
        <v>36526</v>
      </c>
      <c r="G3137" s="190" t="s">
        <v>244</v>
      </c>
      <c r="H3137" s="190" t="s">
        <v>824</v>
      </c>
      <c r="I3137" s="190" t="s">
        <v>58</v>
      </c>
      <c r="J3137" s="190" t="s">
        <v>3971</v>
      </c>
      <c r="K3137" s="190">
        <v>2012</v>
      </c>
      <c r="L3137" s="190" t="s">
        <v>244</v>
      </c>
    </row>
    <row r="3138" spans="1:12" x14ac:dyDescent="0.2">
      <c r="A3138" s="190">
        <v>814226</v>
      </c>
      <c r="B3138" s="190" t="s">
        <v>2935</v>
      </c>
      <c r="C3138" s="190" t="s">
        <v>63</v>
      </c>
      <c r="D3138" s="190" t="s">
        <v>162</v>
      </c>
      <c r="E3138" s="190" t="s">
        <v>142</v>
      </c>
      <c r="F3138" s="193">
        <v>31524</v>
      </c>
      <c r="G3138" s="190" t="s">
        <v>1020</v>
      </c>
      <c r="H3138" s="190" t="s">
        <v>824</v>
      </c>
      <c r="I3138" s="190" t="s">
        <v>58</v>
      </c>
      <c r="J3138" s="190" t="s">
        <v>3975</v>
      </c>
      <c r="K3138" s="190">
        <v>2000</v>
      </c>
      <c r="L3138" s="190" t="s">
        <v>244</v>
      </c>
    </row>
    <row r="3139" spans="1:12" x14ac:dyDescent="0.2">
      <c r="A3139" s="190">
        <v>814227</v>
      </c>
      <c r="B3139" s="190" t="s">
        <v>2936</v>
      </c>
      <c r="C3139" s="190" t="s">
        <v>104</v>
      </c>
      <c r="D3139" s="190" t="s">
        <v>540</v>
      </c>
      <c r="E3139" s="190" t="s">
        <v>143</v>
      </c>
      <c r="F3139" s="193">
        <v>36161</v>
      </c>
      <c r="G3139" s="190" t="s">
        <v>244</v>
      </c>
      <c r="H3139" s="190" t="s">
        <v>824</v>
      </c>
      <c r="I3139" s="190" t="s">
        <v>58</v>
      </c>
      <c r="J3139" s="190" t="s">
        <v>258</v>
      </c>
      <c r="K3139" s="190">
        <v>2016</v>
      </c>
      <c r="L3139" s="190" t="s">
        <v>244</v>
      </c>
    </row>
    <row r="3140" spans="1:12" x14ac:dyDescent="0.2">
      <c r="A3140" s="190">
        <v>814228</v>
      </c>
      <c r="B3140" s="190" t="s">
        <v>2937</v>
      </c>
      <c r="C3140" s="190" t="s">
        <v>3989</v>
      </c>
      <c r="D3140" s="190" t="s">
        <v>3990</v>
      </c>
      <c r="E3140" s="190" t="s">
        <v>142</v>
      </c>
      <c r="F3140" s="193">
        <v>36680</v>
      </c>
      <c r="G3140" s="190" t="s">
        <v>3991</v>
      </c>
      <c r="H3140" s="190" t="s">
        <v>824</v>
      </c>
      <c r="I3140" s="190" t="s">
        <v>58</v>
      </c>
      <c r="J3140" s="190" t="s">
        <v>259</v>
      </c>
      <c r="K3140" s="190">
        <v>2018</v>
      </c>
      <c r="L3140" s="190" t="s">
        <v>249</v>
      </c>
    </row>
    <row r="3141" spans="1:12" x14ac:dyDescent="0.2">
      <c r="A3141" s="190">
        <v>814230</v>
      </c>
      <c r="B3141" s="190" t="s">
        <v>2938</v>
      </c>
      <c r="C3141" s="190" t="s">
        <v>3992</v>
      </c>
      <c r="D3141" s="190" t="s">
        <v>366</v>
      </c>
      <c r="E3141" s="190" t="s">
        <v>142</v>
      </c>
      <c r="F3141" s="193">
        <v>36561</v>
      </c>
      <c r="G3141" s="190" t="s">
        <v>3993</v>
      </c>
      <c r="H3141" s="190" t="s">
        <v>824</v>
      </c>
      <c r="I3141" s="190" t="s">
        <v>58</v>
      </c>
      <c r="J3141" s="190" t="s">
        <v>3994</v>
      </c>
      <c r="K3141" s="190">
        <v>2019</v>
      </c>
      <c r="L3141" s="190" t="s">
        <v>252</v>
      </c>
    </row>
    <row r="3142" spans="1:12" x14ac:dyDescent="0.2">
      <c r="A3142" s="190">
        <v>814232</v>
      </c>
      <c r="B3142" s="190" t="s">
        <v>2939</v>
      </c>
      <c r="C3142" s="190" t="s">
        <v>66</v>
      </c>
      <c r="D3142" s="190" t="s">
        <v>385</v>
      </c>
      <c r="E3142" s="190" t="s">
        <v>142</v>
      </c>
      <c r="F3142" s="193">
        <v>30646</v>
      </c>
      <c r="G3142" s="190" t="s">
        <v>3995</v>
      </c>
      <c r="H3142" s="190" t="s">
        <v>824</v>
      </c>
      <c r="I3142" s="190" t="s">
        <v>58</v>
      </c>
      <c r="J3142" s="190" t="s">
        <v>3996</v>
      </c>
      <c r="K3142" s="190">
        <v>2002</v>
      </c>
      <c r="L3142" s="190" t="s">
        <v>254</v>
      </c>
    </row>
    <row r="3143" spans="1:12" x14ac:dyDescent="0.2">
      <c r="A3143" s="190">
        <v>814233</v>
      </c>
      <c r="B3143" s="190" t="s">
        <v>2940</v>
      </c>
      <c r="C3143" s="190" t="s">
        <v>721</v>
      </c>
      <c r="D3143" s="190" t="s">
        <v>183</v>
      </c>
      <c r="E3143" s="190" t="s">
        <v>143</v>
      </c>
      <c r="F3143" s="193">
        <v>34700</v>
      </c>
      <c r="G3143" s="190" t="s">
        <v>244</v>
      </c>
      <c r="H3143" s="190" t="s">
        <v>824</v>
      </c>
      <c r="I3143" s="190" t="s">
        <v>58</v>
      </c>
      <c r="J3143" s="190" t="s">
        <v>3969</v>
      </c>
      <c r="K3143" s="190">
        <v>2021</v>
      </c>
      <c r="L3143" s="190" t="s">
        <v>244</v>
      </c>
    </row>
    <row r="3144" spans="1:12" x14ac:dyDescent="0.2">
      <c r="A3144" s="190">
        <v>814234</v>
      </c>
      <c r="B3144" s="190" t="s">
        <v>2941</v>
      </c>
      <c r="C3144" s="190" t="s">
        <v>77</v>
      </c>
      <c r="D3144" s="190" t="s">
        <v>3997</v>
      </c>
      <c r="E3144" s="190" t="s">
        <v>143</v>
      </c>
      <c r="F3144" s="193">
        <v>35796</v>
      </c>
      <c r="G3144" s="190" t="s">
        <v>984</v>
      </c>
      <c r="H3144" s="190" t="s">
        <v>824</v>
      </c>
      <c r="I3144" s="190" t="s">
        <v>58</v>
      </c>
      <c r="J3144" s="190" t="s">
        <v>3976</v>
      </c>
      <c r="K3144" s="190">
        <v>2016</v>
      </c>
      <c r="L3144" s="190" t="s">
        <v>249</v>
      </c>
    </row>
    <row r="3145" spans="1:12" x14ac:dyDescent="0.2">
      <c r="A3145" s="190">
        <v>814235</v>
      </c>
      <c r="B3145" s="190" t="s">
        <v>2942</v>
      </c>
      <c r="C3145" s="190" t="s">
        <v>3600</v>
      </c>
      <c r="D3145" s="190" t="s">
        <v>192</v>
      </c>
      <c r="E3145" s="190" t="s">
        <v>143</v>
      </c>
      <c r="F3145" s="193">
        <v>37257</v>
      </c>
      <c r="G3145" s="190" t="s">
        <v>244</v>
      </c>
      <c r="H3145" s="190" t="s">
        <v>824</v>
      </c>
      <c r="I3145" s="190" t="s">
        <v>58</v>
      </c>
      <c r="J3145" s="190" t="s">
        <v>3976</v>
      </c>
      <c r="K3145" s="190">
        <v>2019</v>
      </c>
      <c r="L3145" s="190" t="s">
        <v>244</v>
      </c>
    </row>
    <row r="3146" spans="1:12" x14ac:dyDescent="0.2">
      <c r="A3146" s="190">
        <v>814236</v>
      </c>
      <c r="B3146" s="190" t="s">
        <v>2943</v>
      </c>
      <c r="C3146" s="190" t="s">
        <v>1041</v>
      </c>
      <c r="D3146" s="190" t="s">
        <v>3998</v>
      </c>
      <c r="E3146" s="190" t="s">
        <v>143</v>
      </c>
      <c r="F3146" s="193">
        <v>29962</v>
      </c>
      <c r="G3146" s="190" t="s">
        <v>3711</v>
      </c>
      <c r="H3146" s="190" t="s">
        <v>824</v>
      </c>
      <c r="I3146" s="190" t="s">
        <v>58</v>
      </c>
      <c r="J3146" s="190" t="s">
        <v>3972</v>
      </c>
      <c r="K3146" s="190">
        <v>1999</v>
      </c>
      <c r="L3146" s="190" t="s">
        <v>246</v>
      </c>
    </row>
    <row r="3147" spans="1:12" x14ac:dyDescent="0.2">
      <c r="A3147" s="190">
        <v>814237</v>
      </c>
      <c r="B3147" s="190" t="s">
        <v>2944</v>
      </c>
      <c r="C3147" s="190" t="s">
        <v>63</v>
      </c>
      <c r="D3147" s="190" t="s">
        <v>3999</v>
      </c>
      <c r="E3147" s="190" t="s">
        <v>142</v>
      </c>
      <c r="F3147" s="193">
        <v>29325</v>
      </c>
      <c r="G3147" s="190" t="s">
        <v>1001</v>
      </c>
      <c r="H3147" s="190" t="s">
        <v>824</v>
      </c>
      <c r="I3147" s="190" t="s">
        <v>58</v>
      </c>
      <c r="J3147" s="190" t="s">
        <v>4000</v>
      </c>
      <c r="K3147" s="190">
        <v>1998</v>
      </c>
      <c r="L3147" s="190" t="s">
        <v>252</v>
      </c>
    </row>
    <row r="3148" spans="1:12" x14ac:dyDescent="0.2">
      <c r="A3148" s="190">
        <v>814238</v>
      </c>
      <c r="B3148" s="190" t="s">
        <v>2945</v>
      </c>
      <c r="C3148" s="190" t="s">
        <v>422</v>
      </c>
      <c r="D3148" s="190" t="s">
        <v>789</v>
      </c>
      <c r="E3148" s="190" t="s">
        <v>143</v>
      </c>
      <c r="F3148" s="193">
        <v>37215</v>
      </c>
      <c r="G3148" s="190" t="s">
        <v>930</v>
      </c>
      <c r="H3148" s="190" t="s">
        <v>824</v>
      </c>
      <c r="I3148" s="190" t="s">
        <v>58</v>
      </c>
      <c r="J3148" s="190" t="s">
        <v>3969</v>
      </c>
      <c r="K3148" s="190" t="s">
        <v>4001</v>
      </c>
      <c r="L3148" s="190" t="s">
        <v>255</v>
      </c>
    </row>
    <row r="3149" spans="1:12" x14ac:dyDescent="0.2">
      <c r="A3149" s="190">
        <v>814239</v>
      </c>
      <c r="B3149" s="190" t="s">
        <v>2946</v>
      </c>
      <c r="C3149" s="190" t="s">
        <v>912</v>
      </c>
      <c r="D3149" s="190" t="s">
        <v>189</v>
      </c>
      <c r="E3149" s="190" t="s">
        <v>143</v>
      </c>
      <c r="F3149" s="193">
        <v>35471</v>
      </c>
      <c r="G3149" s="190" t="s">
        <v>244</v>
      </c>
      <c r="H3149" s="190" t="s">
        <v>824</v>
      </c>
      <c r="I3149" s="190" t="s">
        <v>58</v>
      </c>
      <c r="J3149" s="190" t="s">
        <v>259</v>
      </c>
      <c r="K3149" s="190">
        <v>2015</v>
      </c>
      <c r="L3149" s="190" t="s">
        <v>249</v>
      </c>
    </row>
    <row r="3150" spans="1:12" x14ac:dyDescent="0.2">
      <c r="A3150" s="190">
        <v>814240</v>
      </c>
      <c r="B3150" s="190" t="s">
        <v>2947</v>
      </c>
      <c r="C3150" s="190" t="s">
        <v>1227</v>
      </c>
      <c r="D3150" s="190" t="s">
        <v>3999</v>
      </c>
      <c r="E3150" s="190" t="s">
        <v>142</v>
      </c>
      <c r="F3150" s="193">
        <v>36167</v>
      </c>
      <c r="G3150" s="190" t="s">
        <v>1002</v>
      </c>
      <c r="H3150" s="190" t="s">
        <v>824</v>
      </c>
      <c r="I3150" s="190" t="s">
        <v>58</v>
      </c>
      <c r="J3150" s="190" t="s">
        <v>4002</v>
      </c>
      <c r="K3150" s="190">
        <v>2016</v>
      </c>
      <c r="L3150" s="190" t="s">
        <v>252</v>
      </c>
    </row>
    <row r="3151" spans="1:12" x14ac:dyDescent="0.2">
      <c r="A3151" s="190">
        <v>814241</v>
      </c>
      <c r="B3151" s="190" t="s">
        <v>2948</v>
      </c>
      <c r="C3151" s="190" t="s">
        <v>516</v>
      </c>
      <c r="D3151" s="190" t="s">
        <v>197</v>
      </c>
      <c r="E3151" s="190" t="s">
        <v>143</v>
      </c>
      <c r="F3151" s="193">
        <v>30395</v>
      </c>
      <c r="G3151" s="190" t="s">
        <v>1279</v>
      </c>
      <c r="H3151" s="190" t="s">
        <v>824</v>
      </c>
      <c r="I3151" s="190" t="s">
        <v>58</v>
      </c>
      <c r="J3151" s="190" t="s">
        <v>3969</v>
      </c>
      <c r="K3151" s="190">
        <v>2002</v>
      </c>
      <c r="L3151" s="190" t="s">
        <v>249</v>
      </c>
    </row>
    <row r="3152" spans="1:12" x14ac:dyDescent="0.2">
      <c r="A3152" s="190">
        <v>814242</v>
      </c>
      <c r="B3152" s="190" t="s">
        <v>2949</v>
      </c>
      <c r="C3152" s="190" t="s">
        <v>3902</v>
      </c>
      <c r="D3152" s="190" t="s">
        <v>201</v>
      </c>
      <c r="E3152" s="190" t="s">
        <v>143</v>
      </c>
      <c r="F3152" s="193">
        <v>30233</v>
      </c>
      <c r="G3152" s="190" t="s">
        <v>904</v>
      </c>
      <c r="H3152" s="190" t="s">
        <v>824</v>
      </c>
      <c r="I3152" s="190" t="s">
        <v>58</v>
      </c>
      <c r="J3152" s="190" t="s">
        <v>3969</v>
      </c>
      <c r="K3152" s="190">
        <v>2000</v>
      </c>
      <c r="L3152" s="190" t="s">
        <v>254</v>
      </c>
    </row>
    <row r="3153" spans="1:12" x14ac:dyDescent="0.2">
      <c r="A3153" s="190">
        <v>814243</v>
      </c>
      <c r="B3153" s="190" t="s">
        <v>2950</v>
      </c>
      <c r="C3153" s="190" t="s">
        <v>541</v>
      </c>
      <c r="D3153" s="190" t="s">
        <v>554</v>
      </c>
      <c r="E3153" s="190" t="s">
        <v>143</v>
      </c>
      <c r="F3153" s="193">
        <v>36753</v>
      </c>
      <c r="G3153" s="190" t="s">
        <v>244</v>
      </c>
      <c r="H3153" s="190" t="s">
        <v>824</v>
      </c>
      <c r="I3153" s="190" t="s">
        <v>58</v>
      </c>
      <c r="J3153" s="190" t="s">
        <v>259</v>
      </c>
      <c r="K3153" s="190">
        <v>2018</v>
      </c>
      <c r="L3153" s="190" t="s">
        <v>255</v>
      </c>
    </row>
    <row r="3154" spans="1:12" x14ac:dyDescent="0.2">
      <c r="A3154" s="190">
        <v>814245</v>
      </c>
      <c r="B3154" s="190" t="s">
        <v>2952</v>
      </c>
      <c r="C3154" s="190" t="s">
        <v>310</v>
      </c>
      <c r="D3154" s="190" t="s">
        <v>754</v>
      </c>
      <c r="E3154" s="190" t="s">
        <v>142</v>
      </c>
      <c r="F3154" s="193">
        <v>30073</v>
      </c>
      <c r="G3154" s="190" t="s">
        <v>244</v>
      </c>
      <c r="H3154" s="190" t="s">
        <v>824</v>
      </c>
      <c r="I3154" s="190" t="s">
        <v>58</v>
      </c>
      <c r="J3154" s="190" t="s">
        <v>4003</v>
      </c>
      <c r="K3154" s="190">
        <v>2000</v>
      </c>
      <c r="L3154" s="190" t="s">
        <v>250</v>
      </c>
    </row>
    <row r="3155" spans="1:12" x14ac:dyDescent="0.2">
      <c r="A3155" s="190">
        <v>814246</v>
      </c>
      <c r="B3155" s="190" t="s">
        <v>2953</v>
      </c>
      <c r="C3155" s="190" t="s">
        <v>114</v>
      </c>
      <c r="D3155" s="190" t="s">
        <v>179</v>
      </c>
      <c r="E3155" s="190" t="s">
        <v>142</v>
      </c>
      <c r="F3155" s="193">
        <v>30590</v>
      </c>
      <c r="G3155" s="190" t="s">
        <v>1152</v>
      </c>
      <c r="H3155" s="190" t="s">
        <v>824</v>
      </c>
      <c r="I3155" s="190" t="s">
        <v>58</v>
      </c>
      <c r="J3155" s="190" t="s">
        <v>3984</v>
      </c>
      <c r="K3155" s="190">
        <v>2001</v>
      </c>
    </row>
    <row r="3156" spans="1:12" x14ac:dyDescent="0.2">
      <c r="A3156" s="190">
        <v>814247</v>
      </c>
      <c r="B3156" s="190" t="s">
        <v>2954</v>
      </c>
      <c r="C3156" s="190" t="s">
        <v>680</v>
      </c>
      <c r="D3156" s="190" t="s">
        <v>158</v>
      </c>
      <c r="E3156" s="190" t="s">
        <v>142</v>
      </c>
      <c r="F3156" s="193">
        <v>36251</v>
      </c>
      <c r="G3156" s="190" t="s">
        <v>254</v>
      </c>
      <c r="H3156" s="190" t="s">
        <v>824</v>
      </c>
      <c r="I3156" s="190" t="s">
        <v>58</v>
      </c>
      <c r="J3156" s="190" t="s">
        <v>4002</v>
      </c>
      <c r="K3156" s="190">
        <v>2017</v>
      </c>
      <c r="L3156" s="190" t="s">
        <v>254</v>
      </c>
    </row>
    <row r="3157" spans="1:12" x14ac:dyDescent="0.2">
      <c r="A3157" s="190">
        <v>814248</v>
      </c>
      <c r="B3157" s="190" t="s">
        <v>2955</v>
      </c>
      <c r="C3157" s="190" t="s">
        <v>4004</v>
      </c>
      <c r="D3157" s="190" t="s">
        <v>171</v>
      </c>
      <c r="E3157" s="190" t="s">
        <v>142</v>
      </c>
      <c r="F3157" s="193">
        <v>36896</v>
      </c>
      <c r="G3157" s="190" t="s">
        <v>984</v>
      </c>
      <c r="H3157" s="190" t="s">
        <v>824</v>
      </c>
      <c r="I3157" s="190" t="s">
        <v>58</v>
      </c>
      <c r="J3157" s="190" t="s">
        <v>4005</v>
      </c>
      <c r="K3157" s="190">
        <v>2019</v>
      </c>
      <c r="L3157" s="190" t="s">
        <v>249</v>
      </c>
    </row>
    <row r="3158" spans="1:12" x14ac:dyDescent="0.2">
      <c r="A3158" s="190">
        <v>814249</v>
      </c>
      <c r="B3158" s="190" t="s">
        <v>2956</v>
      </c>
      <c r="C3158" s="190" t="s">
        <v>65</v>
      </c>
      <c r="D3158" s="190" t="s">
        <v>3769</v>
      </c>
      <c r="E3158" s="190" t="s">
        <v>142</v>
      </c>
      <c r="F3158" s="193">
        <v>27343</v>
      </c>
      <c r="G3158" s="190" t="s">
        <v>251</v>
      </c>
      <c r="H3158" s="190" t="s">
        <v>824</v>
      </c>
      <c r="I3158" s="190" t="s">
        <v>58</v>
      </c>
      <c r="J3158" s="190" t="s">
        <v>4006</v>
      </c>
      <c r="K3158" s="190">
        <v>1992</v>
      </c>
      <c r="L3158" s="190" t="s">
        <v>254</v>
      </c>
    </row>
    <row r="3159" spans="1:12" x14ac:dyDescent="0.2">
      <c r="A3159" s="190">
        <v>814250</v>
      </c>
      <c r="B3159" s="190" t="s">
        <v>2957</v>
      </c>
      <c r="C3159" s="190" t="s">
        <v>111</v>
      </c>
      <c r="D3159" s="190" t="s">
        <v>184</v>
      </c>
      <c r="E3159" s="190" t="s">
        <v>143</v>
      </c>
      <c r="F3159" s="193">
        <v>31182</v>
      </c>
      <c r="G3159" s="190" t="s">
        <v>908</v>
      </c>
      <c r="H3159" s="190" t="s">
        <v>824</v>
      </c>
      <c r="I3159" s="190" t="s">
        <v>58</v>
      </c>
      <c r="J3159" s="190" t="s">
        <v>259</v>
      </c>
      <c r="K3159" s="190">
        <v>2003</v>
      </c>
      <c r="L3159" s="190" t="s">
        <v>254</v>
      </c>
    </row>
    <row r="3160" spans="1:12" x14ac:dyDescent="0.2">
      <c r="A3160" s="190">
        <v>814251</v>
      </c>
      <c r="B3160" s="190" t="s">
        <v>2958</v>
      </c>
      <c r="C3160" s="190" t="s">
        <v>115</v>
      </c>
      <c r="D3160" s="190" t="s">
        <v>650</v>
      </c>
      <c r="E3160" s="190" t="s">
        <v>143</v>
      </c>
      <c r="F3160" s="193">
        <v>31449</v>
      </c>
      <c r="G3160" s="190" t="s">
        <v>254</v>
      </c>
      <c r="H3160" s="190" t="s">
        <v>824</v>
      </c>
      <c r="I3160" s="190" t="s">
        <v>58</v>
      </c>
      <c r="J3160" s="190" t="s">
        <v>3969</v>
      </c>
      <c r="K3160" s="190">
        <v>2004</v>
      </c>
      <c r="L3160" s="190" t="s">
        <v>254</v>
      </c>
    </row>
    <row r="3161" spans="1:12" x14ac:dyDescent="0.2">
      <c r="A3161" s="190">
        <v>814255</v>
      </c>
      <c r="B3161" s="190" t="s">
        <v>2959</v>
      </c>
      <c r="C3161" s="190" t="s">
        <v>65</v>
      </c>
      <c r="D3161" s="190" t="s">
        <v>4007</v>
      </c>
      <c r="E3161" s="190" t="s">
        <v>142</v>
      </c>
      <c r="F3161" s="193">
        <v>31083</v>
      </c>
      <c r="G3161" s="190" t="s">
        <v>244</v>
      </c>
      <c r="H3161" s="190" t="s">
        <v>824</v>
      </c>
      <c r="I3161" s="190" t="s">
        <v>58</v>
      </c>
      <c r="J3161" s="190" t="s">
        <v>4008</v>
      </c>
      <c r="K3161" s="190">
        <v>2004</v>
      </c>
      <c r="L3161" s="190" t="s">
        <v>244</v>
      </c>
    </row>
    <row r="3162" spans="1:12" x14ac:dyDescent="0.2">
      <c r="A3162" s="190">
        <v>814256</v>
      </c>
      <c r="B3162" s="190" t="s">
        <v>2960</v>
      </c>
      <c r="C3162" s="190" t="s">
        <v>67</v>
      </c>
      <c r="D3162" s="190" t="s">
        <v>1156</v>
      </c>
      <c r="E3162" s="190" t="s">
        <v>143</v>
      </c>
      <c r="F3162" s="193">
        <v>34182</v>
      </c>
      <c r="G3162" s="190" t="s">
        <v>244</v>
      </c>
      <c r="H3162" s="190" t="s">
        <v>824</v>
      </c>
      <c r="I3162" s="190" t="s">
        <v>58</v>
      </c>
      <c r="J3162" s="190" t="s">
        <v>3972</v>
      </c>
      <c r="K3162" s="190">
        <v>2015</v>
      </c>
      <c r="L3162" s="190" t="s">
        <v>249</v>
      </c>
    </row>
    <row r="3163" spans="1:12" x14ac:dyDescent="0.2">
      <c r="A3163" s="190">
        <v>814257</v>
      </c>
      <c r="B3163" s="190" t="s">
        <v>2961</v>
      </c>
      <c r="C3163" s="190" t="s">
        <v>4009</v>
      </c>
      <c r="D3163" s="190" t="s">
        <v>4010</v>
      </c>
      <c r="E3163" s="190" t="s">
        <v>142</v>
      </c>
      <c r="F3163" s="193">
        <v>33914</v>
      </c>
      <c r="G3163" s="190" t="s">
        <v>244</v>
      </c>
      <c r="H3163" s="190" t="s">
        <v>824</v>
      </c>
      <c r="I3163" s="190" t="s">
        <v>58</v>
      </c>
      <c r="J3163" s="190" t="s">
        <v>3970</v>
      </c>
      <c r="K3163" s="190">
        <v>2011</v>
      </c>
      <c r="L3163" s="190" t="s">
        <v>244</v>
      </c>
    </row>
    <row r="3164" spans="1:12" x14ac:dyDescent="0.2">
      <c r="A3164" s="190">
        <v>814259</v>
      </c>
      <c r="B3164" s="190" t="s">
        <v>2962</v>
      </c>
      <c r="C3164" s="190" t="s">
        <v>113</v>
      </c>
      <c r="D3164" s="190" t="s">
        <v>205</v>
      </c>
      <c r="E3164" s="190" t="s">
        <v>143</v>
      </c>
      <c r="F3164" s="193">
        <v>28089</v>
      </c>
      <c r="G3164" s="190" t="s">
        <v>244</v>
      </c>
      <c r="H3164" s="190" t="s">
        <v>824</v>
      </c>
      <c r="I3164" s="190" t="s">
        <v>58</v>
      </c>
      <c r="J3164" s="190" t="s">
        <v>3969</v>
      </c>
      <c r="K3164" s="190">
        <v>1996</v>
      </c>
      <c r="L3164" s="190" t="s">
        <v>244</v>
      </c>
    </row>
    <row r="3165" spans="1:12" x14ac:dyDescent="0.2">
      <c r="A3165" s="190">
        <v>814260</v>
      </c>
      <c r="B3165" s="190" t="s">
        <v>2963</v>
      </c>
      <c r="C3165" s="190" t="s">
        <v>4011</v>
      </c>
      <c r="D3165" s="190" t="s">
        <v>502</v>
      </c>
      <c r="E3165" s="190" t="s">
        <v>143</v>
      </c>
      <c r="F3165" s="193">
        <v>36169</v>
      </c>
      <c r="G3165" s="190" t="s">
        <v>3485</v>
      </c>
      <c r="H3165" s="190" t="s">
        <v>824</v>
      </c>
      <c r="I3165" s="190" t="s">
        <v>58</v>
      </c>
      <c r="J3165" s="190" t="s">
        <v>259</v>
      </c>
      <c r="K3165" s="190">
        <v>2016</v>
      </c>
      <c r="L3165" s="190" t="s">
        <v>247</v>
      </c>
    </row>
    <row r="3166" spans="1:12" x14ac:dyDescent="0.2">
      <c r="A3166" s="190">
        <v>814261</v>
      </c>
      <c r="B3166" s="190" t="s">
        <v>2964</v>
      </c>
      <c r="C3166" s="190" t="s">
        <v>61</v>
      </c>
      <c r="D3166" s="190" t="s">
        <v>489</v>
      </c>
      <c r="E3166" s="190" t="s">
        <v>143</v>
      </c>
      <c r="F3166" s="193">
        <v>36163</v>
      </c>
      <c r="G3166" s="190" t="s">
        <v>1232</v>
      </c>
      <c r="H3166" s="190" t="s">
        <v>824</v>
      </c>
      <c r="I3166" s="190" t="s">
        <v>58</v>
      </c>
      <c r="J3166" s="190" t="s">
        <v>259</v>
      </c>
      <c r="K3166" s="190">
        <v>2016</v>
      </c>
      <c r="L3166" s="190" t="s">
        <v>249</v>
      </c>
    </row>
    <row r="3167" spans="1:12" x14ac:dyDescent="0.2">
      <c r="A3167" s="190">
        <v>814263</v>
      </c>
      <c r="B3167" s="190" t="s">
        <v>2965</v>
      </c>
      <c r="C3167" s="190" t="s">
        <v>79</v>
      </c>
      <c r="D3167" s="190" t="s">
        <v>615</v>
      </c>
      <c r="E3167" s="190" t="s">
        <v>142</v>
      </c>
      <c r="F3167" s="193">
        <v>36915</v>
      </c>
      <c r="G3167" s="190" t="s">
        <v>944</v>
      </c>
      <c r="H3167" s="190" t="s">
        <v>837</v>
      </c>
      <c r="I3167" s="190" t="s">
        <v>58</v>
      </c>
      <c r="J3167" s="190" t="s">
        <v>4002</v>
      </c>
      <c r="K3167" s="190">
        <v>2018</v>
      </c>
      <c r="L3167" s="190" t="s">
        <v>255</v>
      </c>
    </row>
    <row r="3168" spans="1:12" x14ac:dyDescent="0.2">
      <c r="A3168" s="190">
        <v>814264</v>
      </c>
      <c r="B3168" s="190" t="s">
        <v>2966</v>
      </c>
      <c r="C3168" s="190" t="s">
        <v>748</v>
      </c>
      <c r="D3168" s="190" t="s">
        <v>3681</v>
      </c>
      <c r="E3168" s="190" t="s">
        <v>142</v>
      </c>
      <c r="F3168" s="193">
        <v>29533</v>
      </c>
      <c r="G3168" s="190" t="s">
        <v>244</v>
      </c>
      <c r="H3168" s="190" t="s">
        <v>824</v>
      </c>
      <c r="I3168" s="190" t="s">
        <v>58</v>
      </c>
      <c r="J3168" s="190" t="s">
        <v>4012</v>
      </c>
      <c r="K3168" s="190">
        <v>2000</v>
      </c>
    </row>
    <row r="3169" spans="1:12" x14ac:dyDescent="0.2">
      <c r="A3169" s="190">
        <v>814265</v>
      </c>
      <c r="B3169" s="190" t="s">
        <v>2967</v>
      </c>
      <c r="C3169" s="190" t="s">
        <v>63</v>
      </c>
      <c r="D3169" s="190" t="s">
        <v>585</v>
      </c>
      <c r="E3169" s="190" t="s">
        <v>142</v>
      </c>
      <c r="F3169" s="193">
        <v>29185</v>
      </c>
      <c r="G3169" s="190" t="s">
        <v>244</v>
      </c>
      <c r="H3169" s="190" t="s">
        <v>824</v>
      </c>
      <c r="I3169" s="190" t="s">
        <v>58</v>
      </c>
      <c r="J3169" s="190" t="s">
        <v>4013</v>
      </c>
      <c r="K3169" s="190">
        <v>1997</v>
      </c>
      <c r="L3169" s="190" t="s">
        <v>249</v>
      </c>
    </row>
    <row r="3170" spans="1:12" x14ac:dyDescent="0.2">
      <c r="A3170" s="190">
        <v>814266</v>
      </c>
      <c r="B3170" s="190" t="s">
        <v>2968</v>
      </c>
      <c r="C3170" s="190" t="s">
        <v>63</v>
      </c>
      <c r="D3170" s="190" t="s">
        <v>4014</v>
      </c>
      <c r="E3170" s="190" t="s">
        <v>143</v>
      </c>
      <c r="F3170" s="193">
        <v>37257</v>
      </c>
      <c r="G3170" s="190" t="s">
        <v>246</v>
      </c>
      <c r="H3170" s="190" t="s">
        <v>824</v>
      </c>
      <c r="I3170" s="190" t="s">
        <v>58</v>
      </c>
      <c r="J3170" s="190" t="s">
        <v>3976</v>
      </c>
      <c r="K3170" s="190">
        <v>2019</v>
      </c>
      <c r="L3170" s="190" t="s">
        <v>244</v>
      </c>
    </row>
    <row r="3171" spans="1:12" x14ac:dyDescent="0.2">
      <c r="A3171" s="190">
        <v>814267</v>
      </c>
      <c r="B3171" s="190" t="s">
        <v>2969</v>
      </c>
      <c r="C3171" s="190" t="s">
        <v>65</v>
      </c>
      <c r="D3171" s="190" t="s">
        <v>568</v>
      </c>
      <c r="E3171" s="190" t="s">
        <v>143</v>
      </c>
      <c r="F3171" s="193">
        <v>31238</v>
      </c>
      <c r="G3171" s="190" t="s">
        <v>4015</v>
      </c>
      <c r="H3171" s="190" t="s">
        <v>824</v>
      </c>
      <c r="I3171" s="190" t="s">
        <v>58</v>
      </c>
      <c r="J3171" s="190" t="s">
        <v>3969</v>
      </c>
      <c r="K3171" s="190">
        <v>2006</v>
      </c>
      <c r="L3171" s="190" t="s">
        <v>253</v>
      </c>
    </row>
    <row r="3172" spans="1:12" x14ac:dyDescent="0.2">
      <c r="A3172" s="190">
        <v>814268</v>
      </c>
      <c r="B3172" s="190" t="s">
        <v>2970</v>
      </c>
      <c r="C3172" s="190" t="s">
        <v>4016</v>
      </c>
      <c r="D3172" s="190" t="s">
        <v>519</v>
      </c>
      <c r="E3172" s="190" t="s">
        <v>142</v>
      </c>
      <c r="F3172" s="193">
        <v>36892</v>
      </c>
      <c r="G3172" s="190" t="s">
        <v>4017</v>
      </c>
      <c r="H3172" s="190" t="s">
        <v>824</v>
      </c>
      <c r="I3172" s="190" t="s">
        <v>58</v>
      </c>
      <c r="J3172" s="190" t="s">
        <v>4002</v>
      </c>
      <c r="K3172" s="190">
        <v>2018</v>
      </c>
      <c r="L3172" s="190" t="s">
        <v>254</v>
      </c>
    </row>
    <row r="3173" spans="1:12" x14ac:dyDescent="0.2">
      <c r="A3173" s="190">
        <v>814270</v>
      </c>
      <c r="B3173" s="190" t="s">
        <v>2972</v>
      </c>
      <c r="C3173" s="190" t="s">
        <v>116</v>
      </c>
      <c r="D3173" s="190" t="s">
        <v>190</v>
      </c>
      <c r="E3173" s="190" t="s">
        <v>143</v>
      </c>
      <c r="F3173" s="193">
        <v>35094</v>
      </c>
      <c r="G3173" s="190" t="s">
        <v>244</v>
      </c>
      <c r="H3173" s="190" t="s">
        <v>825</v>
      </c>
      <c r="I3173" s="190" t="s">
        <v>58</v>
      </c>
      <c r="J3173" s="190" t="s">
        <v>259</v>
      </c>
      <c r="K3173" s="190">
        <v>2013</v>
      </c>
      <c r="L3173" s="190" t="s">
        <v>246</v>
      </c>
    </row>
    <row r="3174" spans="1:12" x14ac:dyDescent="0.2">
      <c r="A3174" s="190">
        <v>814271</v>
      </c>
      <c r="B3174" s="190" t="s">
        <v>2973</v>
      </c>
      <c r="C3174" s="190" t="s">
        <v>63</v>
      </c>
      <c r="D3174" s="190" t="s">
        <v>305</v>
      </c>
      <c r="E3174" s="190" t="s">
        <v>143</v>
      </c>
      <c r="F3174" s="193">
        <v>30683</v>
      </c>
      <c r="G3174" s="190" t="s">
        <v>1257</v>
      </c>
      <c r="H3174" s="190" t="s">
        <v>824</v>
      </c>
      <c r="I3174" s="190" t="s">
        <v>58</v>
      </c>
      <c r="J3174" s="190" t="s">
        <v>259</v>
      </c>
      <c r="K3174" s="190">
        <v>2020</v>
      </c>
      <c r="L3174" s="190" t="s">
        <v>249</v>
      </c>
    </row>
    <row r="3175" spans="1:12" x14ac:dyDescent="0.2">
      <c r="A3175" s="190">
        <v>814272</v>
      </c>
      <c r="B3175" s="190" t="s">
        <v>2974</v>
      </c>
      <c r="C3175" s="190" t="s">
        <v>496</v>
      </c>
      <c r="D3175" s="190" t="s">
        <v>477</v>
      </c>
      <c r="E3175" s="190" t="s">
        <v>142</v>
      </c>
      <c r="F3175" s="193">
        <v>36477</v>
      </c>
      <c r="G3175" s="190" t="s">
        <v>244</v>
      </c>
      <c r="H3175" s="190" t="s">
        <v>824</v>
      </c>
      <c r="I3175" s="190" t="s">
        <v>58</v>
      </c>
      <c r="J3175" s="190" t="s">
        <v>259</v>
      </c>
      <c r="K3175" s="190">
        <v>2017</v>
      </c>
      <c r="L3175" s="190" t="s">
        <v>244</v>
      </c>
    </row>
    <row r="3176" spans="1:12" x14ac:dyDescent="0.2">
      <c r="A3176" s="190">
        <v>814273</v>
      </c>
      <c r="B3176" s="190" t="s">
        <v>2975</v>
      </c>
      <c r="C3176" s="190" t="s">
        <v>90</v>
      </c>
      <c r="D3176" s="190" t="s">
        <v>778</v>
      </c>
      <c r="E3176" s="190" t="s">
        <v>143</v>
      </c>
      <c r="F3176" s="193">
        <v>37177</v>
      </c>
      <c r="G3176" s="190" t="s">
        <v>254</v>
      </c>
      <c r="H3176" s="190" t="s">
        <v>824</v>
      </c>
      <c r="I3176" s="190" t="s">
        <v>58</v>
      </c>
      <c r="J3176" s="190" t="s">
        <v>3976</v>
      </c>
      <c r="K3176" s="190">
        <v>2019</v>
      </c>
      <c r="L3176" s="190" t="s">
        <v>254</v>
      </c>
    </row>
    <row r="3177" spans="1:12" x14ac:dyDescent="0.2">
      <c r="A3177" s="190">
        <v>814274</v>
      </c>
      <c r="B3177" s="190" t="s">
        <v>2976</v>
      </c>
      <c r="C3177" s="190" t="s">
        <v>4019</v>
      </c>
      <c r="D3177" s="190" t="s">
        <v>169</v>
      </c>
      <c r="E3177" s="190" t="s">
        <v>143</v>
      </c>
      <c r="F3177" s="193">
        <v>29743</v>
      </c>
      <c r="G3177" s="190" t="s">
        <v>4020</v>
      </c>
      <c r="H3177" s="190" t="s">
        <v>824</v>
      </c>
      <c r="I3177" s="190" t="s">
        <v>58</v>
      </c>
      <c r="J3177" s="190" t="s">
        <v>259</v>
      </c>
      <c r="K3177" s="190">
        <v>1999</v>
      </c>
      <c r="L3177" s="190" t="s">
        <v>254</v>
      </c>
    </row>
    <row r="3178" spans="1:12" x14ac:dyDescent="0.2">
      <c r="A3178" s="190">
        <v>814275</v>
      </c>
      <c r="B3178" s="190" t="s">
        <v>2977</v>
      </c>
      <c r="C3178" s="190" t="s">
        <v>4021</v>
      </c>
      <c r="D3178" s="190" t="s">
        <v>4022</v>
      </c>
      <c r="E3178" s="190" t="s">
        <v>143</v>
      </c>
      <c r="F3178" s="193">
        <v>37003</v>
      </c>
      <c r="G3178" s="190" t="s">
        <v>244</v>
      </c>
      <c r="H3178" s="190" t="s">
        <v>824</v>
      </c>
      <c r="I3178" s="190" t="s">
        <v>58</v>
      </c>
      <c r="J3178" s="190" t="s">
        <v>3976</v>
      </c>
      <c r="K3178" s="190">
        <v>2019</v>
      </c>
      <c r="L3178" s="190" t="s">
        <v>244</v>
      </c>
    </row>
    <row r="3179" spans="1:12" x14ac:dyDescent="0.2">
      <c r="A3179" s="190">
        <v>814276</v>
      </c>
      <c r="B3179" s="190" t="s">
        <v>2978</v>
      </c>
      <c r="C3179" s="190" t="s">
        <v>3316</v>
      </c>
      <c r="D3179" s="190" t="s">
        <v>1104</v>
      </c>
      <c r="E3179" s="190" t="s">
        <v>142</v>
      </c>
      <c r="F3179" s="193">
        <v>32143</v>
      </c>
      <c r="G3179" s="190" t="s">
        <v>245</v>
      </c>
      <c r="H3179" s="190" t="s">
        <v>824</v>
      </c>
      <c r="I3179" s="190" t="s">
        <v>58</v>
      </c>
      <c r="J3179" s="190" t="s">
        <v>3972</v>
      </c>
      <c r="K3179" s="190">
        <v>2007</v>
      </c>
      <c r="L3179" s="190" t="s">
        <v>244</v>
      </c>
    </row>
    <row r="3180" spans="1:12" x14ac:dyDescent="0.2">
      <c r="A3180" s="190">
        <v>814277</v>
      </c>
      <c r="B3180" s="190" t="s">
        <v>2979</v>
      </c>
      <c r="C3180" s="190" t="s">
        <v>93</v>
      </c>
      <c r="D3180" s="190" t="s">
        <v>357</v>
      </c>
      <c r="E3180" s="190" t="s">
        <v>142</v>
      </c>
      <c r="F3180" s="193">
        <v>33026</v>
      </c>
      <c r="G3180" s="190" t="s">
        <v>254</v>
      </c>
      <c r="H3180" s="190" t="s">
        <v>824</v>
      </c>
      <c r="I3180" s="190" t="s">
        <v>58</v>
      </c>
      <c r="J3180" s="190" t="s">
        <v>4023</v>
      </c>
      <c r="K3180" s="190">
        <v>2008</v>
      </c>
      <c r="L3180" s="190" t="s">
        <v>254</v>
      </c>
    </row>
    <row r="3181" spans="1:12" x14ac:dyDescent="0.2">
      <c r="A3181" s="190">
        <v>814278</v>
      </c>
      <c r="B3181" s="190" t="s">
        <v>2980</v>
      </c>
      <c r="C3181" s="190" t="s">
        <v>83</v>
      </c>
      <c r="D3181" s="190" t="s">
        <v>4024</v>
      </c>
      <c r="E3181" s="190" t="s">
        <v>142</v>
      </c>
      <c r="F3181" s="193">
        <v>36767</v>
      </c>
      <c r="G3181" s="190" t="s">
        <v>244</v>
      </c>
      <c r="H3181" s="190" t="s">
        <v>824</v>
      </c>
      <c r="I3181" s="190" t="s">
        <v>58</v>
      </c>
      <c r="J3181" s="190" t="s">
        <v>259</v>
      </c>
      <c r="K3181" s="190">
        <v>2018</v>
      </c>
      <c r="L3181" s="190" t="s">
        <v>244</v>
      </c>
    </row>
    <row r="3182" spans="1:12" x14ac:dyDescent="0.2">
      <c r="A3182" s="190">
        <v>814279</v>
      </c>
      <c r="B3182" s="190" t="s">
        <v>2981</v>
      </c>
      <c r="C3182" s="190" t="s">
        <v>351</v>
      </c>
      <c r="D3182" s="190" t="s">
        <v>335</v>
      </c>
      <c r="E3182" s="190" t="s">
        <v>142</v>
      </c>
      <c r="F3182" s="193">
        <v>32774</v>
      </c>
      <c r="G3182" s="190" t="s">
        <v>244</v>
      </c>
      <c r="H3182" s="190" t="s">
        <v>824</v>
      </c>
      <c r="I3182" s="190" t="s">
        <v>58</v>
      </c>
      <c r="J3182" s="190" t="s">
        <v>4013</v>
      </c>
      <c r="K3182" s="190">
        <v>2008</v>
      </c>
      <c r="L3182" s="190" t="s">
        <v>244</v>
      </c>
    </row>
    <row r="3183" spans="1:12" x14ac:dyDescent="0.2">
      <c r="A3183" s="190">
        <v>814280</v>
      </c>
      <c r="B3183" s="190" t="s">
        <v>2982</v>
      </c>
      <c r="C3183" s="190" t="s">
        <v>81</v>
      </c>
      <c r="D3183" s="190" t="s">
        <v>536</v>
      </c>
      <c r="E3183" s="190" t="s">
        <v>142</v>
      </c>
      <c r="F3183" s="193">
        <v>36892</v>
      </c>
      <c r="G3183" s="190" t="s">
        <v>937</v>
      </c>
      <c r="H3183" s="190" t="s">
        <v>824</v>
      </c>
      <c r="I3183" s="190" t="s">
        <v>58</v>
      </c>
      <c r="J3183" s="190" t="s">
        <v>4025</v>
      </c>
      <c r="K3183" s="190">
        <v>2018</v>
      </c>
      <c r="L3183" s="190" t="s">
        <v>249</v>
      </c>
    </row>
    <row r="3184" spans="1:12" x14ac:dyDescent="0.2">
      <c r="A3184" s="190">
        <v>814281</v>
      </c>
      <c r="B3184" s="190" t="s">
        <v>2983</v>
      </c>
      <c r="C3184" s="190" t="s">
        <v>68</v>
      </c>
      <c r="D3184" s="190" t="s">
        <v>178</v>
      </c>
      <c r="E3184" s="190" t="s">
        <v>143</v>
      </c>
      <c r="F3184" s="193">
        <v>34700</v>
      </c>
      <c r="G3184" s="190" t="s">
        <v>4026</v>
      </c>
      <c r="H3184" s="190" t="s">
        <v>824</v>
      </c>
      <c r="I3184" s="190" t="s">
        <v>58</v>
      </c>
      <c r="J3184" s="190" t="s">
        <v>259</v>
      </c>
      <c r="K3184" s="190">
        <v>2012</v>
      </c>
      <c r="L3184" s="190" t="s">
        <v>247</v>
      </c>
    </row>
    <row r="3185" spans="1:12" x14ac:dyDescent="0.2">
      <c r="A3185" s="190">
        <v>814282</v>
      </c>
      <c r="B3185" s="190" t="s">
        <v>2984</v>
      </c>
      <c r="C3185" s="190" t="s">
        <v>417</v>
      </c>
      <c r="D3185" s="190" t="s">
        <v>451</v>
      </c>
      <c r="E3185" s="190" t="s">
        <v>142</v>
      </c>
      <c r="F3185" s="193">
        <v>32901</v>
      </c>
      <c r="G3185" s="190" t="s">
        <v>1062</v>
      </c>
      <c r="H3185" s="190" t="s">
        <v>824</v>
      </c>
      <c r="I3185" s="190" t="s">
        <v>58</v>
      </c>
      <c r="J3185" s="190" t="s">
        <v>4013</v>
      </c>
      <c r="K3185" s="190">
        <v>2007</v>
      </c>
      <c r="L3185" s="190" t="s">
        <v>253</v>
      </c>
    </row>
    <row r="3186" spans="1:12" x14ac:dyDescent="0.2">
      <c r="A3186" s="190">
        <v>814284</v>
      </c>
      <c r="B3186" s="190" t="s">
        <v>2985</v>
      </c>
      <c r="C3186" s="190" t="s">
        <v>573</v>
      </c>
      <c r="D3186" s="190" t="s">
        <v>162</v>
      </c>
      <c r="E3186" s="190" t="s">
        <v>143</v>
      </c>
      <c r="F3186" s="193">
        <v>35972</v>
      </c>
      <c r="G3186" s="190" t="s">
        <v>244</v>
      </c>
      <c r="H3186" s="190" t="s">
        <v>824</v>
      </c>
      <c r="I3186" s="190" t="s">
        <v>58</v>
      </c>
      <c r="J3186" s="190" t="s">
        <v>259</v>
      </c>
      <c r="K3186" s="190">
        <v>2017</v>
      </c>
      <c r="L3186" s="190" t="s">
        <v>249</v>
      </c>
    </row>
    <row r="3187" spans="1:12" x14ac:dyDescent="0.2">
      <c r="A3187" s="190">
        <v>814285</v>
      </c>
      <c r="B3187" s="190" t="s">
        <v>2986</v>
      </c>
      <c r="C3187" s="190" t="s">
        <v>79</v>
      </c>
      <c r="D3187" s="190" t="s">
        <v>4027</v>
      </c>
      <c r="E3187" s="190" t="s">
        <v>143</v>
      </c>
      <c r="F3187" s="193">
        <v>33848</v>
      </c>
      <c r="G3187" s="190" t="s">
        <v>246</v>
      </c>
      <c r="H3187" s="190" t="s">
        <v>824</v>
      </c>
      <c r="I3187" s="190" t="s">
        <v>58</v>
      </c>
      <c r="J3187" s="190" t="s">
        <v>259</v>
      </c>
      <c r="K3187" s="190">
        <v>2010</v>
      </c>
      <c r="L3187" s="190" t="s">
        <v>246</v>
      </c>
    </row>
    <row r="3188" spans="1:12" x14ac:dyDescent="0.2">
      <c r="A3188" s="190">
        <v>814286</v>
      </c>
      <c r="B3188" s="190" t="s">
        <v>2987</v>
      </c>
      <c r="C3188" s="190" t="s">
        <v>63</v>
      </c>
      <c r="D3188" s="190" t="s">
        <v>194</v>
      </c>
      <c r="E3188" s="190" t="s">
        <v>142</v>
      </c>
      <c r="F3188" s="193">
        <v>36379</v>
      </c>
      <c r="G3188" s="190" t="s">
        <v>244</v>
      </c>
      <c r="H3188" s="190" t="s">
        <v>824</v>
      </c>
      <c r="I3188" s="190" t="s">
        <v>58</v>
      </c>
      <c r="J3188" s="190" t="s">
        <v>259</v>
      </c>
      <c r="K3188" s="190">
        <v>2017</v>
      </c>
      <c r="L3188" s="190" t="s">
        <v>244</v>
      </c>
    </row>
    <row r="3189" spans="1:12" x14ac:dyDescent="0.2">
      <c r="A3189" s="190">
        <v>814287</v>
      </c>
      <c r="B3189" s="190" t="s">
        <v>2988</v>
      </c>
      <c r="C3189" s="190" t="s">
        <v>1007</v>
      </c>
      <c r="D3189" s="190" t="s">
        <v>3350</v>
      </c>
      <c r="E3189" s="190" t="s">
        <v>142</v>
      </c>
      <c r="F3189" s="193">
        <v>35184</v>
      </c>
      <c r="G3189" s="190" t="s">
        <v>244</v>
      </c>
      <c r="H3189" s="190" t="s">
        <v>824</v>
      </c>
      <c r="I3189" s="190" t="s">
        <v>58</v>
      </c>
      <c r="J3189" s="190" t="s">
        <v>259</v>
      </c>
      <c r="K3189" s="190">
        <v>2014</v>
      </c>
      <c r="L3189" s="190" t="s">
        <v>249</v>
      </c>
    </row>
    <row r="3190" spans="1:12" x14ac:dyDescent="0.2">
      <c r="A3190" s="190">
        <v>814288</v>
      </c>
      <c r="B3190" s="190" t="s">
        <v>2989</v>
      </c>
      <c r="C3190" s="190" t="s">
        <v>68</v>
      </c>
      <c r="D3190" s="190" t="s">
        <v>233</v>
      </c>
      <c r="E3190" s="190" t="s">
        <v>142</v>
      </c>
      <c r="F3190" s="193">
        <v>36662</v>
      </c>
      <c r="G3190" s="190" t="s">
        <v>254</v>
      </c>
      <c r="H3190" s="190" t="s">
        <v>824</v>
      </c>
      <c r="I3190" s="190" t="s">
        <v>58</v>
      </c>
      <c r="J3190" s="190" t="s">
        <v>4025</v>
      </c>
      <c r="K3190" s="190">
        <v>2018</v>
      </c>
      <c r="L3190" s="190" t="s">
        <v>254</v>
      </c>
    </row>
    <row r="3191" spans="1:12" x14ac:dyDescent="0.2">
      <c r="A3191" s="190">
        <v>814289</v>
      </c>
      <c r="B3191" s="190" t="s">
        <v>2990</v>
      </c>
      <c r="C3191" s="190" t="s">
        <v>1281</v>
      </c>
      <c r="D3191" s="190" t="s">
        <v>198</v>
      </c>
      <c r="E3191" s="190" t="s">
        <v>142</v>
      </c>
      <c r="F3191" s="193">
        <v>37260</v>
      </c>
      <c r="G3191" s="190" t="s">
        <v>244</v>
      </c>
      <c r="H3191" s="190" t="s">
        <v>824</v>
      </c>
      <c r="I3191" s="190" t="s">
        <v>58</v>
      </c>
      <c r="J3191" s="190" t="s">
        <v>4005</v>
      </c>
      <c r="K3191" s="190">
        <v>2019</v>
      </c>
      <c r="L3191" s="190" t="s">
        <v>244</v>
      </c>
    </row>
    <row r="3192" spans="1:12" x14ac:dyDescent="0.2">
      <c r="A3192" s="190">
        <v>814290</v>
      </c>
      <c r="B3192" s="190" t="s">
        <v>2991</v>
      </c>
      <c r="C3192" s="190" t="s">
        <v>63</v>
      </c>
      <c r="D3192" s="190" t="s">
        <v>331</v>
      </c>
      <c r="E3192" s="190" t="s">
        <v>142</v>
      </c>
      <c r="F3192" s="193">
        <v>30144</v>
      </c>
      <c r="G3192" s="190" t="s">
        <v>1062</v>
      </c>
      <c r="H3192" s="190" t="s">
        <v>824</v>
      </c>
      <c r="I3192" s="190" t="s">
        <v>58</v>
      </c>
      <c r="J3192" s="190" t="s">
        <v>3969</v>
      </c>
      <c r="K3192" s="190">
        <v>2000</v>
      </c>
      <c r="L3192" s="190" t="s">
        <v>244</v>
      </c>
    </row>
    <row r="3193" spans="1:12" x14ac:dyDescent="0.2">
      <c r="A3193" s="190">
        <v>814291</v>
      </c>
      <c r="B3193" s="190" t="s">
        <v>2992</v>
      </c>
      <c r="C3193" s="190" t="s">
        <v>70</v>
      </c>
      <c r="D3193" s="190" t="s">
        <v>137</v>
      </c>
      <c r="E3193" s="190" t="s">
        <v>143</v>
      </c>
      <c r="F3193" s="193">
        <v>30036</v>
      </c>
      <c r="G3193" s="190" t="s">
        <v>244</v>
      </c>
      <c r="H3193" s="190" t="s">
        <v>824</v>
      </c>
      <c r="I3193" s="190" t="s">
        <v>58</v>
      </c>
      <c r="J3193" s="190" t="s">
        <v>3976</v>
      </c>
      <c r="K3193" s="190">
        <v>2000</v>
      </c>
      <c r="L3193" s="190" t="s">
        <v>244</v>
      </c>
    </row>
    <row r="3194" spans="1:12" x14ac:dyDescent="0.2">
      <c r="A3194" s="190">
        <v>814292</v>
      </c>
      <c r="B3194" s="190" t="s">
        <v>2993</v>
      </c>
      <c r="C3194" s="190" t="s">
        <v>361</v>
      </c>
      <c r="D3194" s="190" t="s">
        <v>481</v>
      </c>
      <c r="E3194" s="190" t="s">
        <v>142</v>
      </c>
      <c r="F3194" s="193">
        <v>32898</v>
      </c>
      <c r="G3194" s="190" t="s">
        <v>244</v>
      </c>
      <c r="H3194" s="190" t="s">
        <v>824</v>
      </c>
      <c r="I3194" s="190" t="s">
        <v>58</v>
      </c>
      <c r="J3194" s="190" t="s">
        <v>4005</v>
      </c>
      <c r="K3194" s="190">
        <v>2007</v>
      </c>
      <c r="L3194" s="190" t="s">
        <v>244</v>
      </c>
    </row>
    <row r="3195" spans="1:12" x14ac:dyDescent="0.2">
      <c r="A3195" s="190">
        <v>814293</v>
      </c>
      <c r="B3195" s="190" t="s">
        <v>2994</v>
      </c>
      <c r="C3195" s="190" t="s">
        <v>4028</v>
      </c>
      <c r="D3195" s="190" t="s">
        <v>324</v>
      </c>
      <c r="E3195" s="190" t="s">
        <v>143</v>
      </c>
      <c r="F3195" s="193">
        <v>31459</v>
      </c>
      <c r="G3195" s="190" t="s">
        <v>4029</v>
      </c>
      <c r="H3195" s="190" t="s">
        <v>824</v>
      </c>
      <c r="I3195" s="190" t="s">
        <v>58</v>
      </c>
      <c r="J3195" s="190" t="s">
        <v>259</v>
      </c>
      <c r="K3195" s="190">
        <v>2006</v>
      </c>
      <c r="L3195" s="190" t="s">
        <v>253</v>
      </c>
    </row>
    <row r="3196" spans="1:12" x14ac:dyDescent="0.2">
      <c r="A3196" s="190">
        <v>814294</v>
      </c>
      <c r="B3196" s="190" t="s">
        <v>2995</v>
      </c>
      <c r="C3196" s="190" t="s">
        <v>83</v>
      </c>
      <c r="D3196" s="190" t="s">
        <v>216</v>
      </c>
      <c r="E3196" s="190" t="s">
        <v>143</v>
      </c>
      <c r="F3196" s="193">
        <v>32874</v>
      </c>
      <c r="G3196" s="190" t="s">
        <v>244</v>
      </c>
      <c r="H3196" s="190" t="s">
        <v>824</v>
      </c>
      <c r="I3196" s="190" t="s">
        <v>58</v>
      </c>
      <c r="J3196" s="190" t="s">
        <v>3976</v>
      </c>
      <c r="K3196" s="190">
        <v>2008</v>
      </c>
      <c r="L3196" s="190" t="s">
        <v>249</v>
      </c>
    </row>
    <row r="3197" spans="1:12" x14ac:dyDescent="0.2">
      <c r="A3197" s="190">
        <v>814295</v>
      </c>
      <c r="B3197" s="190" t="s">
        <v>2996</v>
      </c>
      <c r="C3197" s="190" t="s">
        <v>4030</v>
      </c>
      <c r="D3197" s="190" t="s">
        <v>4031</v>
      </c>
      <c r="E3197" s="190" t="s">
        <v>143</v>
      </c>
      <c r="F3197" s="193">
        <v>31778</v>
      </c>
      <c r="G3197" s="190" t="s">
        <v>244</v>
      </c>
      <c r="H3197" s="190" t="s">
        <v>824</v>
      </c>
      <c r="I3197" s="190" t="s">
        <v>58</v>
      </c>
      <c r="J3197" s="190" t="s">
        <v>3972</v>
      </c>
      <c r="K3197" s="190">
        <v>2004</v>
      </c>
      <c r="L3197" s="190" t="s">
        <v>244</v>
      </c>
    </row>
    <row r="3198" spans="1:12" x14ac:dyDescent="0.2">
      <c r="A3198" s="190">
        <v>814297</v>
      </c>
      <c r="B3198" s="190" t="s">
        <v>2997</v>
      </c>
      <c r="C3198" s="190" t="s">
        <v>68</v>
      </c>
      <c r="D3198" s="190" t="s">
        <v>724</v>
      </c>
      <c r="E3198" s="190" t="s">
        <v>143</v>
      </c>
      <c r="F3198" s="193">
        <v>35804</v>
      </c>
      <c r="G3198" s="190" t="s">
        <v>244</v>
      </c>
      <c r="H3198" s="190" t="s">
        <v>824</v>
      </c>
      <c r="I3198" s="190" t="s">
        <v>58</v>
      </c>
      <c r="J3198" s="190" t="s">
        <v>259</v>
      </c>
      <c r="K3198" s="190">
        <v>2015</v>
      </c>
      <c r="L3198" s="190" t="s">
        <v>249</v>
      </c>
    </row>
    <row r="3199" spans="1:12" x14ac:dyDescent="0.2">
      <c r="A3199" s="190">
        <v>814298</v>
      </c>
      <c r="B3199" s="190" t="s">
        <v>2998</v>
      </c>
      <c r="C3199" s="190" t="s">
        <v>551</v>
      </c>
      <c r="D3199" s="190" t="s">
        <v>4032</v>
      </c>
      <c r="E3199" s="190" t="s">
        <v>142</v>
      </c>
      <c r="F3199" s="193">
        <v>31417</v>
      </c>
      <c r="G3199" s="190" t="s">
        <v>252</v>
      </c>
      <c r="H3199" s="190" t="s">
        <v>824</v>
      </c>
      <c r="I3199" s="190" t="s">
        <v>58</v>
      </c>
      <c r="J3199" s="190" t="s">
        <v>4005</v>
      </c>
      <c r="K3199" s="190">
        <v>2007</v>
      </c>
      <c r="L3199" s="190" t="s">
        <v>252</v>
      </c>
    </row>
    <row r="3200" spans="1:12" x14ac:dyDescent="0.2">
      <c r="A3200" s="190">
        <v>814299</v>
      </c>
      <c r="B3200" s="190" t="s">
        <v>2999</v>
      </c>
      <c r="C3200" s="190" t="s">
        <v>599</v>
      </c>
      <c r="D3200" s="190" t="s">
        <v>3235</v>
      </c>
      <c r="E3200" s="190" t="s">
        <v>143</v>
      </c>
      <c r="F3200" s="193">
        <v>36892</v>
      </c>
      <c r="G3200" s="190" t="s">
        <v>245</v>
      </c>
      <c r="H3200" s="190" t="s">
        <v>824</v>
      </c>
      <c r="I3200" s="190" t="s">
        <v>58</v>
      </c>
      <c r="J3200" s="190" t="s">
        <v>4033</v>
      </c>
      <c r="K3200" s="190">
        <v>2019</v>
      </c>
      <c r="L3200" s="190" t="s">
        <v>244</v>
      </c>
    </row>
    <row r="3201" spans="1:12" x14ac:dyDescent="0.2">
      <c r="A3201" s="190">
        <v>814301</v>
      </c>
      <c r="B3201" s="190" t="s">
        <v>3000</v>
      </c>
      <c r="C3201" s="190" t="s">
        <v>521</v>
      </c>
      <c r="D3201" s="190" t="s">
        <v>3225</v>
      </c>
      <c r="E3201" s="190" t="s">
        <v>143</v>
      </c>
      <c r="F3201" s="193">
        <v>34739</v>
      </c>
      <c r="G3201" s="190" t="s">
        <v>244</v>
      </c>
      <c r="H3201" s="190" t="s">
        <v>824</v>
      </c>
      <c r="I3201" s="190" t="s">
        <v>58</v>
      </c>
      <c r="J3201" s="190" t="s">
        <v>259</v>
      </c>
      <c r="K3201" s="190">
        <v>2013</v>
      </c>
      <c r="L3201" s="190" t="s">
        <v>244</v>
      </c>
    </row>
    <row r="3202" spans="1:12" x14ac:dyDescent="0.2">
      <c r="A3202" s="190">
        <v>814302</v>
      </c>
      <c r="B3202" s="190" t="s">
        <v>3001</v>
      </c>
      <c r="C3202" s="190" t="s">
        <v>63</v>
      </c>
      <c r="D3202" s="190" t="s">
        <v>191</v>
      </c>
      <c r="E3202" s="190" t="s">
        <v>142</v>
      </c>
      <c r="F3202" s="193">
        <v>36251</v>
      </c>
      <c r="G3202" s="190" t="s">
        <v>4034</v>
      </c>
      <c r="H3202" s="190" t="s">
        <v>824</v>
      </c>
      <c r="I3202" s="190" t="s">
        <v>58</v>
      </c>
      <c r="J3202" s="190" t="s">
        <v>3969</v>
      </c>
      <c r="K3202" s="190">
        <v>2019</v>
      </c>
      <c r="L3202" s="190" t="s">
        <v>249</v>
      </c>
    </row>
    <row r="3203" spans="1:12" x14ac:dyDescent="0.2">
      <c r="A3203" s="190">
        <v>814303</v>
      </c>
      <c r="B3203" s="190" t="s">
        <v>3002</v>
      </c>
      <c r="C3203" s="190" t="s">
        <v>356</v>
      </c>
      <c r="D3203" s="190" t="s">
        <v>488</v>
      </c>
      <c r="E3203" s="190" t="s">
        <v>142</v>
      </c>
      <c r="F3203" s="193">
        <v>32052</v>
      </c>
      <c r="G3203" s="190" t="s">
        <v>254</v>
      </c>
      <c r="H3203" s="190" t="s">
        <v>824</v>
      </c>
      <c r="I3203" s="190" t="s">
        <v>58</v>
      </c>
      <c r="J3203" s="190" t="s">
        <v>4035</v>
      </c>
      <c r="K3203" s="190">
        <v>2005</v>
      </c>
      <c r="L3203" s="190" t="s">
        <v>254</v>
      </c>
    </row>
    <row r="3204" spans="1:12" x14ac:dyDescent="0.2">
      <c r="A3204" s="190">
        <v>814304</v>
      </c>
      <c r="B3204" s="190" t="s">
        <v>3003</v>
      </c>
      <c r="C3204" s="190" t="s">
        <v>83</v>
      </c>
      <c r="D3204" s="190" t="s">
        <v>4036</v>
      </c>
      <c r="E3204" s="190" t="s">
        <v>143</v>
      </c>
      <c r="F3204" s="193">
        <v>32826</v>
      </c>
      <c r="G3204" s="190" t="s">
        <v>4037</v>
      </c>
      <c r="H3204" s="190" t="s">
        <v>824</v>
      </c>
      <c r="I3204" s="190" t="s">
        <v>58</v>
      </c>
      <c r="J3204" s="190" t="s">
        <v>3977</v>
      </c>
      <c r="K3204" s="190">
        <v>2008</v>
      </c>
    </row>
    <row r="3205" spans="1:12" x14ac:dyDescent="0.2">
      <c r="A3205" s="190">
        <v>814305</v>
      </c>
      <c r="B3205" s="190" t="s">
        <v>3004</v>
      </c>
      <c r="C3205" s="190" t="s">
        <v>74</v>
      </c>
      <c r="D3205" s="190" t="s">
        <v>208</v>
      </c>
      <c r="E3205" s="190" t="s">
        <v>143</v>
      </c>
      <c r="F3205" s="193">
        <v>30940</v>
      </c>
      <c r="G3205" s="190" t="s">
        <v>4038</v>
      </c>
      <c r="H3205" s="190" t="s">
        <v>824</v>
      </c>
      <c r="I3205" s="190" t="s">
        <v>58</v>
      </c>
      <c r="J3205" s="190" t="s">
        <v>259</v>
      </c>
      <c r="K3205" s="190">
        <v>2003</v>
      </c>
      <c r="L3205" s="190" t="s">
        <v>247</v>
      </c>
    </row>
    <row r="3206" spans="1:12" x14ac:dyDescent="0.2">
      <c r="A3206" s="190">
        <v>814306</v>
      </c>
      <c r="B3206" s="190" t="s">
        <v>3005</v>
      </c>
      <c r="C3206" s="190" t="s">
        <v>533</v>
      </c>
      <c r="D3206" s="190" t="s">
        <v>208</v>
      </c>
      <c r="E3206" s="190" t="s">
        <v>143</v>
      </c>
      <c r="F3206" s="193">
        <v>32970</v>
      </c>
      <c r="G3206" s="190" t="s">
        <v>870</v>
      </c>
      <c r="H3206" s="190" t="s">
        <v>824</v>
      </c>
      <c r="I3206" s="190" t="s">
        <v>58</v>
      </c>
      <c r="J3206" s="190" t="s">
        <v>3976</v>
      </c>
      <c r="K3206" s="190">
        <v>2008</v>
      </c>
      <c r="L3206" s="190" t="s">
        <v>249</v>
      </c>
    </row>
    <row r="3207" spans="1:12" x14ac:dyDescent="0.2">
      <c r="A3207" s="190">
        <v>814307</v>
      </c>
      <c r="B3207" s="190" t="s">
        <v>3006</v>
      </c>
      <c r="C3207" s="190" t="s">
        <v>79</v>
      </c>
      <c r="D3207" s="190" t="s">
        <v>220</v>
      </c>
      <c r="E3207" s="190" t="s">
        <v>143</v>
      </c>
      <c r="F3207" s="193">
        <v>28313</v>
      </c>
      <c r="G3207" s="190" t="s">
        <v>1040</v>
      </c>
      <c r="H3207" s="190" t="s">
        <v>824</v>
      </c>
      <c r="I3207" s="190" t="s">
        <v>58</v>
      </c>
      <c r="J3207" s="190" t="s">
        <v>3972</v>
      </c>
      <c r="K3207" s="190">
        <v>1995</v>
      </c>
      <c r="L3207" s="190" t="s">
        <v>249</v>
      </c>
    </row>
    <row r="3208" spans="1:12" x14ac:dyDescent="0.2">
      <c r="A3208" s="190">
        <v>814308</v>
      </c>
      <c r="B3208" s="190" t="s">
        <v>3007</v>
      </c>
      <c r="C3208" s="190" t="s">
        <v>94</v>
      </c>
      <c r="D3208" s="190" t="s">
        <v>188</v>
      </c>
      <c r="E3208" s="190" t="s">
        <v>142</v>
      </c>
      <c r="F3208" s="193">
        <v>31973</v>
      </c>
      <c r="G3208" s="190" t="s">
        <v>246</v>
      </c>
      <c r="H3208" s="190" t="s">
        <v>824</v>
      </c>
      <c r="I3208" s="190" t="s">
        <v>58</v>
      </c>
      <c r="J3208" s="190" t="s">
        <v>259</v>
      </c>
      <c r="K3208" s="190">
        <v>2006</v>
      </c>
      <c r="L3208" s="190" t="s">
        <v>246</v>
      </c>
    </row>
    <row r="3209" spans="1:12" x14ac:dyDescent="0.2">
      <c r="A3209" s="190">
        <v>814309</v>
      </c>
      <c r="B3209" s="190" t="s">
        <v>3008</v>
      </c>
      <c r="C3209" s="190" t="s">
        <v>4039</v>
      </c>
      <c r="D3209" s="190" t="s">
        <v>987</v>
      </c>
      <c r="E3209" s="190" t="s">
        <v>143</v>
      </c>
      <c r="F3209" s="193">
        <v>30916</v>
      </c>
      <c r="G3209" s="190" t="s">
        <v>872</v>
      </c>
      <c r="H3209" s="190" t="s">
        <v>824</v>
      </c>
      <c r="I3209" s="190" t="s">
        <v>58</v>
      </c>
      <c r="J3209" s="190" t="s">
        <v>3969</v>
      </c>
      <c r="K3209" s="190">
        <v>2003</v>
      </c>
      <c r="L3209" s="190" t="s">
        <v>249</v>
      </c>
    </row>
    <row r="3210" spans="1:12" x14ac:dyDescent="0.2">
      <c r="A3210" s="190">
        <v>814310</v>
      </c>
      <c r="B3210" s="190" t="s">
        <v>3009</v>
      </c>
      <c r="C3210" s="190" t="s">
        <v>63</v>
      </c>
      <c r="D3210" s="190" t="s">
        <v>630</v>
      </c>
      <c r="E3210" s="190" t="s">
        <v>143</v>
      </c>
      <c r="F3210" s="193">
        <v>29119</v>
      </c>
      <c r="G3210" s="190" t="s">
        <v>244</v>
      </c>
      <c r="H3210" s="190" t="s">
        <v>824</v>
      </c>
      <c r="I3210" s="190" t="s">
        <v>58</v>
      </c>
      <c r="J3210" s="190" t="s">
        <v>3969</v>
      </c>
      <c r="K3210" s="190">
        <v>1998</v>
      </c>
      <c r="L3210" s="190" t="s">
        <v>244</v>
      </c>
    </row>
    <row r="3211" spans="1:12" x14ac:dyDescent="0.2">
      <c r="A3211" s="190">
        <v>814311</v>
      </c>
      <c r="B3211" s="190" t="s">
        <v>3010</v>
      </c>
      <c r="C3211" s="190" t="s">
        <v>674</v>
      </c>
      <c r="D3211" s="190" t="s">
        <v>901</v>
      </c>
      <c r="E3211" s="190" t="s">
        <v>143</v>
      </c>
      <c r="F3211" s="193">
        <v>29708</v>
      </c>
      <c r="G3211" s="190" t="s">
        <v>872</v>
      </c>
      <c r="H3211" s="190" t="s">
        <v>824</v>
      </c>
      <c r="I3211" s="190" t="s">
        <v>58</v>
      </c>
      <c r="J3211" s="190" t="s">
        <v>3969</v>
      </c>
      <c r="K3211" s="190">
        <v>2000</v>
      </c>
      <c r="L3211" s="190" t="s">
        <v>254</v>
      </c>
    </row>
    <row r="3212" spans="1:12" x14ac:dyDescent="0.2">
      <c r="A3212" s="190">
        <v>814312</v>
      </c>
      <c r="B3212" s="190" t="s">
        <v>3011</v>
      </c>
      <c r="C3212" s="190" t="s">
        <v>533</v>
      </c>
      <c r="D3212" s="190" t="s">
        <v>216</v>
      </c>
      <c r="E3212" s="190" t="s">
        <v>142</v>
      </c>
      <c r="F3212" s="193">
        <v>31098</v>
      </c>
      <c r="G3212" s="190" t="s">
        <v>244</v>
      </c>
      <c r="H3212" s="190" t="s">
        <v>824</v>
      </c>
      <c r="I3212" s="190" t="s">
        <v>58</v>
      </c>
      <c r="J3212" s="190" t="s">
        <v>4006</v>
      </c>
      <c r="K3212" s="190">
        <v>2004</v>
      </c>
      <c r="L3212" s="190" t="s">
        <v>244</v>
      </c>
    </row>
    <row r="3213" spans="1:12" x14ac:dyDescent="0.2">
      <c r="A3213" s="190">
        <v>814313</v>
      </c>
      <c r="B3213" s="190" t="s">
        <v>3012</v>
      </c>
      <c r="C3213" s="190" t="s">
        <v>65</v>
      </c>
      <c r="D3213" s="190" t="s">
        <v>163</v>
      </c>
      <c r="E3213" s="190" t="s">
        <v>142</v>
      </c>
      <c r="F3213" s="193">
        <v>27524</v>
      </c>
      <c r="G3213" s="190" t="s">
        <v>244</v>
      </c>
      <c r="H3213" s="190" t="s">
        <v>824</v>
      </c>
      <c r="I3213" s="190" t="s">
        <v>58</v>
      </c>
      <c r="J3213" s="190" t="s">
        <v>4006</v>
      </c>
      <c r="K3213" s="190">
        <v>1993</v>
      </c>
      <c r="L3213" s="190" t="s">
        <v>244</v>
      </c>
    </row>
    <row r="3214" spans="1:12" x14ac:dyDescent="0.2">
      <c r="A3214" s="190">
        <v>814314</v>
      </c>
      <c r="B3214" s="190" t="s">
        <v>3013</v>
      </c>
      <c r="C3214" s="190" t="s">
        <v>92</v>
      </c>
      <c r="D3214" s="190" t="s">
        <v>342</v>
      </c>
      <c r="E3214" s="190" t="s">
        <v>143</v>
      </c>
      <c r="F3214" s="193">
        <v>35228</v>
      </c>
      <c r="G3214" s="190" t="s">
        <v>4040</v>
      </c>
      <c r="H3214" s="190" t="s">
        <v>824</v>
      </c>
      <c r="I3214" s="190" t="s">
        <v>58</v>
      </c>
      <c r="J3214" s="190" t="s">
        <v>4002</v>
      </c>
      <c r="K3214" s="190">
        <v>2015</v>
      </c>
      <c r="L3214" s="190" t="s">
        <v>244</v>
      </c>
    </row>
    <row r="3215" spans="1:12" x14ac:dyDescent="0.2">
      <c r="A3215" s="190">
        <v>814315</v>
      </c>
      <c r="B3215" s="190" t="s">
        <v>3014</v>
      </c>
      <c r="C3215" s="190" t="s">
        <v>4041</v>
      </c>
      <c r="D3215" s="190" t="s">
        <v>1262</v>
      </c>
      <c r="E3215" s="190" t="s">
        <v>143</v>
      </c>
      <c r="F3215" s="193">
        <v>37138</v>
      </c>
      <c r="G3215" s="190" t="s">
        <v>1074</v>
      </c>
      <c r="H3215" s="190" t="s">
        <v>824</v>
      </c>
      <c r="I3215" s="190" t="s">
        <v>58</v>
      </c>
      <c r="J3215" s="190" t="s">
        <v>3976</v>
      </c>
      <c r="K3215" s="190">
        <v>2019</v>
      </c>
      <c r="L3215" s="190" t="s">
        <v>249</v>
      </c>
    </row>
    <row r="3216" spans="1:12" x14ac:dyDescent="0.2">
      <c r="A3216" s="190">
        <v>814316</v>
      </c>
      <c r="B3216" s="190" t="s">
        <v>3015</v>
      </c>
      <c r="C3216" s="190" t="s">
        <v>439</v>
      </c>
      <c r="D3216" s="190" t="s">
        <v>3681</v>
      </c>
      <c r="E3216" s="190" t="s">
        <v>143</v>
      </c>
      <c r="F3216" s="193">
        <v>31999</v>
      </c>
      <c r="G3216" s="190" t="s">
        <v>244</v>
      </c>
      <c r="H3216" s="190" t="s">
        <v>824</v>
      </c>
      <c r="I3216" s="190" t="s">
        <v>58</v>
      </c>
      <c r="J3216" s="190" t="s">
        <v>259</v>
      </c>
      <c r="K3216" s="190">
        <v>2004</v>
      </c>
      <c r="L3216" s="190" t="s">
        <v>244</v>
      </c>
    </row>
    <row r="3217" spans="1:12" x14ac:dyDescent="0.2">
      <c r="A3217" s="190">
        <v>814317</v>
      </c>
      <c r="B3217" s="190" t="s">
        <v>3016</v>
      </c>
      <c r="C3217" s="190" t="s">
        <v>524</v>
      </c>
      <c r="D3217" s="190" t="s">
        <v>202</v>
      </c>
      <c r="E3217" s="190" t="s">
        <v>143</v>
      </c>
      <c r="F3217" s="193">
        <v>35321</v>
      </c>
      <c r="G3217" s="190" t="s">
        <v>244</v>
      </c>
      <c r="H3217" s="190" t="s">
        <v>824</v>
      </c>
      <c r="I3217" s="190" t="s">
        <v>58</v>
      </c>
      <c r="J3217" s="190" t="s">
        <v>3972</v>
      </c>
      <c r="K3217" s="190">
        <v>2014</v>
      </c>
      <c r="L3217" s="190" t="s">
        <v>244</v>
      </c>
    </row>
    <row r="3218" spans="1:12" x14ac:dyDescent="0.2">
      <c r="A3218" s="190">
        <v>814318</v>
      </c>
      <c r="B3218" s="190" t="s">
        <v>3017</v>
      </c>
      <c r="C3218" s="190" t="s">
        <v>580</v>
      </c>
      <c r="D3218" s="190" t="s">
        <v>190</v>
      </c>
      <c r="E3218" s="190" t="s">
        <v>143</v>
      </c>
      <c r="F3218" s="193">
        <v>31051</v>
      </c>
      <c r="G3218" s="190" t="s">
        <v>244</v>
      </c>
      <c r="H3218" s="190" t="s">
        <v>824</v>
      </c>
      <c r="I3218" s="190" t="s">
        <v>58</v>
      </c>
      <c r="J3218" s="190" t="s">
        <v>3976</v>
      </c>
      <c r="K3218" s="190">
        <v>2002</v>
      </c>
      <c r="L3218" s="190" t="s">
        <v>244</v>
      </c>
    </row>
    <row r="3219" spans="1:12" x14ac:dyDescent="0.2">
      <c r="A3219" s="190">
        <v>814319</v>
      </c>
      <c r="B3219" s="190" t="s">
        <v>3018</v>
      </c>
      <c r="C3219" s="190" t="s">
        <v>384</v>
      </c>
      <c r="D3219" s="190" t="s">
        <v>164</v>
      </c>
      <c r="E3219" s="190" t="s">
        <v>143</v>
      </c>
      <c r="F3219" s="193">
        <v>34847</v>
      </c>
      <c r="G3219" s="190" t="s">
        <v>826</v>
      </c>
      <c r="H3219" s="190" t="s">
        <v>824</v>
      </c>
      <c r="I3219" s="190" t="s">
        <v>58</v>
      </c>
      <c r="J3219" s="190" t="s">
        <v>259</v>
      </c>
      <c r="K3219" s="190">
        <v>2015</v>
      </c>
      <c r="L3219" s="190" t="s">
        <v>249</v>
      </c>
    </row>
    <row r="3220" spans="1:12" x14ac:dyDescent="0.2">
      <c r="A3220" s="190">
        <v>814320</v>
      </c>
      <c r="B3220" s="190" t="s">
        <v>3019</v>
      </c>
      <c r="C3220" s="190" t="s">
        <v>112</v>
      </c>
      <c r="D3220" s="190" t="s">
        <v>179</v>
      </c>
      <c r="E3220" s="190" t="s">
        <v>143</v>
      </c>
      <c r="F3220" s="193">
        <v>35709</v>
      </c>
      <c r="G3220" s="190" t="s">
        <v>4042</v>
      </c>
      <c r="H3220" s="190" t="s">
        <v>824</v>
      </c>
      <c r="I3220" s="190" t="s">
        <v>58</v>
      </c>
      <c r="J3220" s="190" t="s">
        <v>4002</v>
      </c>
      <c r="K3220" s="190">
        <v>2016</v>
      </c>
      <c r="L3220" s="190" t="s">
        <v>253</v>
      </c>
    </row>
    <row r="3221" spans="1:12" x14ac:dyDescent="0.2">
      <c r="A3221" s="190">
        <v>814321</v>
      </c>
      <c r="B3221" s="190" t="s">
        <v>3020</v>
      </c>
      <c r="C3221" s="190" t="s">
        <v>57</v>
      </c>
      <c r="D3221" s="190" t="s">
        <v>4043</v>
      </c>
      <c r="E3221" s="190" t="s">
        <v>143</v>
      </c>
      <c r="F3221" s="193">
        <v>37271</v>
      </c>
      <c r="G3221" s="190" t="s">
        <v>3859</v>
      </c>
      <c r="H3221" s="190" t="s">
        <v>824</v>
      </c>
      <c r="I3221" s="190" t="s">
        <v>58</v>
      </c>
      <c r="J3221" s="190" t="s">
        <v>4002</v>
      </c>
      <c r="K3221" s="190">
        <v>2019</v>
      </c>
      <c r="L3221" s="190" t="s">
        <v>249</v>
      </c>
    </row>
    <row r="3222" spans="1:12" x14ac:dyDescent="0.2">
      <c r="A3222" s="190">
        <v>814322</v>
      </c>
      <c r="B3222" s="190" t="s">
        <v>3021</v>
      </c>
      <c r="C3222" s="190" t="s">
        <v>3522</v>
      </c>
      <c r="D3222" s="190" t="s">
        <v>163</v>
      </c>
      <c r="E3222" s="190" t="s">
        <v>143</v>
      </c>
      <c r="F3222" s="193">
        <v>30380</v>
      </c>
      <c r="G3222" s="190" t="s">
        <v>1062</v>
      </c>
      <c r="H3222" s="190" t="s">
        <v>824</v>
      </c>
      <c r="I3222" s="190" t="s">
        <v>58</v>
      </c>
      <c r="J3222" s="190" t="s">
        <v>259</v>
      </c>
      <c r="K3222" s="190">
        <v>2002</v>
      </c>
      <c r="L3222" s="190" t="s">
        <v>253</v>
      </c>
    </row>
    <row r="3223" spans="1:12" x14ac:dyDescent="0.2">
      <c r="A3223" s="190">
        <v>814323</v>
      </c>
      <c r="B3223" s="190" t="s">
        <v>1133</v>
      </c>
      <c r="C3223" s="190" t="s">
        <v>387</v>
      </c>
      <c r="D3223" s="190" t="s">
        <v>178</v>
      </c>
      <c r="E3223" s="190" t="s">
        <v>143</v>
      </c>
      <c r="F3223" s="193">
        <v>35040</v>
      </c>
      <c r="G3223" s="190" t="s">
        <v>1048</v>
      </c>
      <c r="H3223" s="190" t="s">
        <v>824</v>
      </c>
      <c r="I3223" s="190" t="s">
        <v>58</v>
      </c>
      <c r="J3223" s="190" t="s">
        <v>3984</v>
      </c>
      <c r="K3223" s="190">
        <v>2013</v>
      </c>
    </row>
    <row r="3224" spans="1:12" x14ac:dyDescent="0.2">
      <c r="A3224" s="190">
        <v>814324</v>
      </c>
      <c r="B3224" s="190" t="s">
        <v>3022</v>
      </c>
      <c r="C3224" s="190" t="s">
        <v>403</v>
      </c>
      <c r="D3224" s="190" t="s">
        <v>382</v>
      </c>
      <c r="E3224" s="190" t="s">
        <v>142</v>
      </c>
      <c r="F3224" s="193">
        <v>32390</v>
      </c>
      <c r="G3224" s="190" t="s">
        <v>244</v>
      </c>
      <c r="H3224" s="190" t="s">
        <v>824</v>
      </c>
      <c r="I3224" s="190" t="s">
        <v>58</v>
      </c>
      <c r="J3224" s="190" t="s">
        <v>259</v>
      </c>
      <c r="K3224" s="190">
        <v>2006</v>
      </c>
      <c r="L3224" s="190" t="s">
        <v>252</v>
      </c>
    </row>
    <row r="3225" spans="1:12" x14ac:dyDescent="0.2">
      <c r="A3225" s="190">
        <v>814325</v>
      </c>
      <c r="B3225" s="190" t="s">
        <v>3023</v>
      </c>
      <c r="C3225" s="190" t="s">
        <v>390</v>
      </c>
      <c r="D3225" s="190" t="s">
        <v>339</v>
      </c>
      <c r="E3225" s="190" t="s">
        <v>142</v>
      </c>
      <c r="F3225" s="193">
        <v>27255</v>
      </c>
      <c r="G3225" s="190" t="s">
        <v>3978</v>
      </c>
      <c r="H3225" s="190" t="s">
        <v>824</v>
      </c>
      <c r="I3225" s="190" t="s">
        <v>58</v>
      </c>
      <c r="J3225" s="190" t="s">
        <v>3977</v>
      </c>
      <c r="K3225" s="190">
        <v>1993</v>
      </c>
    </row>
    <row r="3226" spans="1:12" x14ac:dyDescent="0.2">
      <c r="A3226" s="190">
        <v>814326</v>
      </c>
      <c r="B3226" s="190" t="s">
        <v>3024</v>
      </c>
      <c r="C3226" s="190" t="s">
        <v>434</v>
      </c>
      <c r="D3226" s="190" t="s">
        <v>4044</v>
      </c>
      <c r="E3226" s="190" t="s">
        <v>142</v>
      </c>
      <c r="F3226" s="193">
        <v>33742</v>
      </c>
      <c r="G3226" s="190" t="s">
        <v>244</v>
      </c>
      <c r="H3226" s="190" t="s">
        <v>824</v>
      </c>
      <c r="I3226" s="190" t="s">
        <v>58</v>
      </c>
      <c r="J3226" s="190" t="s">
        <v>259</v>
      </c>
      <c r="K3226" s="190">
        <v>2010</v>
      </c>
      <c r="L3226" s="190" t="s">
        <v>244</v>
      </c>
    </row>
    <row r="3227" spans="1:12" x14ac:dyDescent="0.2">
      <c r="A3227" s="190">
        <v>814327</v>
      </c>
      <c r="B3227" s="190" t="s">
        <v>3025</v>
      </c>
      <c r="C3227" s="190" t="s">
        <v>524</v>
      </c>
      <c r="D3227" s="190" t="s">
        <v>202</v>
      </c>
      <c r="E3227" s="190" t="s">
        <v>143</v>
      </c>
      <c r="F3227" s="193">
        <v>36415</v>
      </c>
      <c r="G3227" s="190" t="s">
        <v>244</v>
      </c>
      <c r="H3227" s="190" t="s">
        <v>824</v>
      </c>
      <c r="I3227" s="190" t="s">
        <v>58</v>
      </c>
      <c r="J3227" s="190" t="s">
        <v>3972</v>
      </c>
      <c r="K3227" s="190">
        <v>2017</v>
      </c>
      <c r="L3227" s="190" t="s">
        <v>244</v>
      </c>
    </row>
    <row r="3228" spans="1:12" x14ac:dyDescent="0.2">
      <c r="A3228" s="190">
        <v>814329</v>
      </c>
      <c r="B3228" s="190" t="s">
        <v>3027</v>
      </c>
      <c r="C3228" s="190" t="s">
        <v>110</v>
      </c>
      <c r="D3228" s="190" t="s">
        <v>4046</v>
      </c>
      <c r="E3228" s="190" t="s">
        <v>143</v>
      </c>
      <c r="F3228" s="193">
        <v>36558</v>
      </c>
      <c r="G3228" s="190" t="s">
        <v>244</v>
      </c>
      <c r="H3228" s="190" t="s">
        <v>824</v>
      </c>
      <c r="I3228" s="190" t="s">
        <v>58</v>
      </c>
      <c r="J3228" s="190" t="s">
        <v>3969</v>
      </c>
      <c r="K3228" s="190">
        <v>2018</v>
      </c>
      <c r="L3228" s="190" t="s">
        <v>244</v>
      </c>
    </row>
    <row r="3229" spans="1:12" x14ac:dyDescent="0.2">
      <c r="A3229" s="190">
        <v>814331</v>
      </c>
      <c r="B3229" s="190" t="s">
        <v>3028</v>
      </c>
      <c r="C3229" s="190" t="s">
        <v>910</v>
      </c>
      <c r="D3229" s="190" t="s">
        <v>191</v>
      </c>
      <c r="E3229" s="190" t="s">
        <v>143</v>
      </c>
      <c r="F3229" s="193">
        <v>34335</v>
      </c>
      <c r="G3229" s="190" t="s">
        <v>1212</v>
      </c>
      <c r="H3229" s="190" t="s">
        <v>824</v>
      </c>
      <c r="I3229" s="190" t="s">
        <v>58</v>
      </c>
      <c r="J3229" s="190" t="s">
        <v>4002</v>
      </c>
      <c r="K3229" s="190">
        <v>2011</v>
      </c>
      <c r="L3229" s="190" t="s">
        <v>245</v>
      </c>
    </row>
    <row r="3230" spans="1:12" x14ac:dyDescent="0.2">
      <c r="A3230" s="190">
        <v>814332</v>
      </c>
      <c r="B3230" s="190" t="s">
        <v>3029</v>
      </c>
      <c r="C3230" s="190" t="s">
        <v>4047</v>
      </c>
      <c r="D3230" s="190" t="s">
        <v>443</v>
      </c>
      <c r="E3230" s="190" t="s">
        <v>142</v>
      </c>
      <c r="F3230" s="193">
        <v>31948</v>
      </c>
      <c r="G3230" s="190" t="s">
        <v>244</v>
      </c>
      <c r="H3230" s="190" t="s">
        <v>824</v>
      </c>
      <c r="I3230" s="190" t="s">
        <v>58</v>
      </c>
      <c r="J3230" s="190" t="s">
        <v>4048</v>
      </c>
      <c r="K3230" s="190">
        <v>2005</v>
      </c>
      <c r="L3230" s="190" t="s">
        <v>244</v>
      </c>
    </row>
    <row r="3231" spans="1:12" x14ac:dyDescent="0.2">
      <c r="A3231" s="190">
        <v>814333</v>
      </c>
      <c r="B3231" s="190" t="s">
        <v>3030</v>
      </c>
      <c r="C3231" s="190" t="s">
        <v>63</v>
      </c>
      <c r="D3231" s="190" t="s">
        <v>3354</v>
      </c>
      <c r="E3231" s="190" t="s">
        <v>143</v>
      </c>
      <c r="F3231" s="193">
        <v>30061</v>
      </c>
      <c r="G3231" s="190" t="s">
        <v>872</v>
      </c>
      <c r="H3231" s="190" t="s">
        <v>824</v>
      </c>
      <c r="I3231" s="190" t="s">
        <v>58</v>
      </c>
      <c r="J3231" s="190" t="s">
        <v>4006</v>
      </c>
      <c r="K3231" s="190">
        <v>2000</v>
      </c>
      <c r="L3231" s="190" t="s">
        <v>254</v>
      </c>
    </row>
    <row r="3232" spans="1:12" x14ac:dyDescent="0.2">
      <c r="A3232" s="190">
        <v>814334</v>
      </c>
      <c r="B3232" s="190" t="s">
        <v>3031</v>
      </c>
      <c r="C3232" s="190" t="s">
        <v>327</v>
      </c>
      <c r="D3232" s="190" t="s">
        <v>4049</v>
      </c>
      <c r="E3232" s="190" t="s">
        <v>142</v>
      </c>
      <c r="F3232" s="193">
        <v>37644</v>
      </c>
      <c r="G3232" s="190" t="s">
        <v>244</v>
      </c>
      <c r="H3232" s="190" t="s">
        <v>824</v>
      </c>
      <c r="I3232" s="190" t="s">
        <v>58</v>
      </c>
      <c r="J3232" s="190" t="s">
        <v>4005</v>
      </c>
      <c r="K3232" s="190">
        <v>2021</v>
      </c>
      <c r="L3232" s="190" t="s">
        <v>249</v>
      </c>
    </row>
    <row r="3233" spans="1:12" x14ac:dyDescent="0.2">
      <c r="A3233" s="190">
        <v>814335</v>
      </c>
      <c r="B3233" s="190" t="s">
        <v>3032</v>
      </c>
      <c r="C3233" s="190" t="s">
        <v>624</v>
      </c>
      <c r="D3233" s="190" t="s">
        <v>1082</v>
      </c>
      <c r="E3233" s="190" t="s">
        <v>142</v>
      </c>
      <c r="F3233" s="193">
        <v>33005</v>
      </c>
      <c r="G3233" s="190" t="s">
        <v>244</v>
      </c>
      <c r="H3233" s="190" t="s">
        <v>824</v>
      </c>
      <c r="I3233" s="190" t="s">
        <v>58</v>
      </c>
      <c r="J3233" s="190" t="s">
        <v>3972</v>
      </c>
      <c r="K3233" s="190">
        <v>2008</v>
      </c>
      <c r="L3233" s="190" t="s">
        <v>249</v>
      </c>
    </row>
    <row r="3234" spans="1:12" x14ac:dyDescent="0.2">
      <c r="A3234" s="190">
        <v>814336</v>
      </c>
      <c r="B3234" s="190" t="s">
        <v>3033</v>
      </c>
      <c r="C3234" s="190" t="s">
        <v>63</v>
      </c>
      <c r="D3234" s="190" t="s">
        <v>3352</v>
      </c>
      <c r="E3234" s="190" t="s">
        <v>143</v>
      </c>
      <c r="F3234" s="193">
        <v>36967</v>
      </c>
      <c r="G3234" s="190" t="s">
        <v>921</v>
      </c>
      <c r="H3234" s="190" t="s">
        <v>824</v>
      </c>
      <c r="I3234" s="190" t="s">
        <v>58</v>
      </c>
      <c r="J3234" s="190" t="s">
        <v>3976</v>
      </c>
      <c r="K3234" s="190">
        <v>2019</v>
      </c>
      <c r="L3234" s="190" t="s">
        <v>244</v>
      </c>
    </row>
    <row r="3235" spans="1:12" x14ac:dyDescent="0.2">
      <c r="A3235" s="190">
        <v>814337</v>
      </c>
      <c r="B3235" s="190" t="s">
        <v>3034</v>
      </c>
      <c r="C3235" s="190" t="s">
        <v>363</v>
      </c>
      <c r="D3235" s="190" t="s">
        <v>366</v>
      </c>
      <c r="E3235" s="190" t="s">
        <v>143</v>
      </c>
      <c r="F3235" s="193">
        <v>36906</v>
      </c>
      <c r="G3235" s="190" t="s">
        <v>1167</v>
      </c>
      <c r="H3235" s="190" t="s">
        <v>824</v>
      </c>
      <c r="I3235" s="190" t="s">
        <v>58</v>
      </c>
      <c r="J3235" s="190" t="s">
        <v>3969</v>
      </c>
      <c r="K3235" s="190">
        <v>2018</v>
      </c>
      <c r="L3235" s="190" t="s">
        <v>249</v>
      </c>
    </row>
    <row r="3236" spans="1:12" x14ac:dyDescent="0.2">
      <c r="A3236" s="190">
        <v>814338</v>
      </c>
      <c r="B3236" s="190" t="s">
        <v>3035</v>
      </c>
      <c r="C3236" s="190" t="s">
        <v>358</v>
      </c>
      <c r="D3236" s="190" t="s">
        <v>4050</v>
      </c>
      <c r="E3236" s="190" t="s">
        <v>143</v>
      </c>
      <c r="F3236" s="193">
        <v>34702</v>
      </c>
      <c r="G3236" s="190" t="s">
        <v>244</v>
      </c>
      <c r="H3236" s="190" t="s">
        <v>824</v>
      </c>
      <c r="I3236" s="190" t="s">
        <v>58</v>
      </c>
      <c r="J3236" s="190" t="s">
        <v>3972</v>
      </c>
      <c r="K3236" s="190">
        <v>2015</v>
      </c>
      <c r="L3236" s="190" t="s">
        <v>249</v>
      </c>
    </row>
    <row r="3237" spans="1:12" x14ac:dyDescent="0.2">
      <c r="A3237" s="190">
        <v>814339</v>
      </c>
      <c r="B3237" s="190" t="s">
        <v>3036</v>
      </c>
      <c r="C3237" s="190" t="s">
        <v>104</v>
      </c>
      <c r="D3237" s="190" t="s">
        <v>189</v>
      </c>
      <c r="E3237" s="190" t="s">
        <v>142</v>
      </c>
      <c r="F3237" s="193">
        <v>33227</v>
      </c>
      <c r="G3237" s="190" t="s">
        <v>4051</v>
      </c>
      <c r="H3237" s="190" t="s">
        <v>824</v>
      </c>
      <c r="I3237" s="190" t="s">
        <v>58</v>
      </c>
      <c r="J3237" s="190" t="s">
        <v>4005</v>
      </c>
      <c r="K3237" s="190">
        <v>2008</v>
      </c>
      <c r="L3237" s="190" t="s">
        <v>253</v>
      </c>
    </row>
    <row r="3238" spans="1:12" x14ac:dyDescent="0.2">
      <c r="A3238" s="190">
        <v>814340</v>
      </c>
      <c r="B3238" s="190" t="s">
        <v>3037</v>
      </c>
      <c r="C3238" s="190" t="s">
        <v>116</v>
      </c>
      <c r="D3238" s="190" t="s">
        <v>188</v>
      </c>
      <c r="E3238" s="190" t="s">
        <v>142</v>
      </c>
      <c r="F3238" s="193">
        <v>28808</v>
      </c>
      <c r="G3238" s="190" t="s">
        <v>244</v>
      </c>
      <c r="H3238" s="190" t="s">
        <v>824</v>
      </c>
      <c r="I3238" s="190" t="s">
        <v>58</v>
      </c>
      <c r="J3238" s="190" t="s">
        <v>3969</v>
      </c>
      <c r="K3238" s="190">
        <v>1998</v>
      </c>
      <c r="L3238" s="190" t="s">
        <v>247</v>
      </c>
    </row>
    <row r="3239" spans="1:12" x14ac:dyDescent="0.2">
      <c r="A3239" s="190">
        <v>814341</v>
      </c>
      <c r="B3239" s="190" t="s">
        <v>3038</v>
      </c>
      <c r="C3239" s="190" t="s">
        <v>57</v>
      </c>
      <c r="D3239" s="190" t="s">
        <v>174</v>
      </c>
      <c r="E3239" s="190" t="s">
        <v>143</v>
      </c>
      <c r="F3239" s="193">
        <v>36161</v>
      </c>
      <c r="G3239" s="190" t="s">
        <v>4052</v>
      </c>
      <c r="H3239" s="190" t="s">
        <v>824</v>
      </c>
      <c r="I3239" s="190" t="s">
        <v>58</v>
      </c>
      <c r="J3239" s="190" t="s">
        <v>3970</v>
      </c>
      <c r="K3239" s="190">
        <v>2017</v>
      </c>
      <c r="L3239" s="190" t="s">
        <v>247</v>
      </c>
    </row>
    <row r="3240" spans="1:12" x14ac:dyDescent="0.2">
      <c r="A3240" s="190">
        <v>814342</v>
      </c>
      <c r="B3240" s="190" t="s">
        <v>3039</v>
      </c>
      <c r="C3240" s="190" t="s">
        <v>65</v>
      </c>
      <c r="D3240" s="190" t="s">
        <v>445</v>
      </c>
      <c r="E3240" s="190" t="s">
        <v>143</v>
      </c>
      <c r="F3240" s="193">
        <v>30093</v>
      </c>
      <c r="G3240" s="190" t="s">
        <v>962</v>
      </c>
      <c r="H3240" s="190" t="s">
        <v>824</v>
      </c>
      <c r="I3240" s="190" t="s">
        <v>58</v>
      </c>
      <c r="J3240" s="190" t="s">
        <v>3976</v>
      </c>
      <c r="K3240" s="190">
        <v>2000</v>
      </c>
      <c r="L3240" s="190" t="s">
        <v>249</v>
      </c>
    </row>
    <row r="3241" spans="1:12" x14ac:dyDescent="0.2">
      <c r="A3241" s="190">
        <v>814344</v>
      </c>
      <c r="B3241" s="190" t="s">
        <v>3040</v>
      </c>
      <c r="C3241" s="190" t="s">
        <v>113</v>
      </c>
      <c r="D3241" s="190" t="s">
        <v>158</v>
      </c>
      <c r="E3241" s="190" t="s">
        <v>143</v>
      </c>
      <c r="F3241" s="193">
        <v>34174</v>
      </c>
      <c r="G3241" s="190" t="s">
        <v>863</v>
      </c>
      <c r="H3241" s="190" t="s">
        <v>824</v>
      </c>
      <c r="I3241" s="190" t="s">
        <v>58</v>
      </c>
      <c r="J3241" s="190" t="s">
        <v>259</v>
      </c>
      <c r="K3241" s="190">
        <v>2012</v>
      </c>
      <c r="L3241" s="190" t="s">
        <v>249</v>
      </c>
    </row>
    <row r="3242" spans="1:12" x14ac:dyDescent="0.2">
      <c r="A3242" s="190">
        <v>814345</v>
      </c>
      <c r="B3242" s="190" t="s">
        <v>3041</v>
      </c>
      <c r="C3242" s="190" t="s">
        <v>578</v>
      </c>
      <c r="D3242" s="190" t="s">
        <v>3350</v>
      </c>
      <c r="E3242" s="190" t="s">
        <v>142</v>
      </c>
      <c r="F3242" s="193">
        <v>31253</v>
      </c>
      <c r="G3242" s="190" t="s">
        <v>244</v>
      </c>
      <c r="H3242" s="190" t="s">
        <v>824</v>
      </c>
      <c r="I3242" s="190" t="s">
        <v>58</v>
      </c>
      <c r="J3242" s="190" t="s">
        <v>4006</v>
      </c>
      <c r="K3242" s="190">
        <v>2003</v>
      </c>
      <c r="L3242" s="190" t="s">
        <v>244</v>
      </c>
    </row>
    <row r="3243" spans="1:12" x14ac:dyDescent="0.2">
      <c r="A3243" s="190">
        <v>814346</v>
      </c>
      <c r="B3243" s="190" t="s">
        <v>3042</v>
      </c>
      <c r="C3243" s="190" t="s">
        <v>772</v>
      </c>
      <c r="D3243" s="190" t="s">
        <v>4053</v>
      </c>
      <c r="E3243" s="190" t="s">
        <v>142</v>
      </c>
      <c r="F3243" s="193">
        <v>30011</v>
      </c>
      <c r="G3243" s="190" t="s">
        <v>4054</v>
      </c>
      <c r="H3243" s="190" t="s">
        <v>824</v>
      </c>
      <c r="I3243" s="190" t="s">
        <v>58</v>
      </c>
      <c r="J3243" s="190" t="s">
        <v>4025</v>
      </c>
      <c r="K3243" s="190">
        <v>2001</v>
      </c>
      <c r="L3243" s="190" t="s">
        <v>244</v>
      </c>
    </row>
    <row r="3244" spans="1:12" x14ac:dyDescent="0.2">
      <c r="A3244" s="190">
        <v>814347</v>
      </c>
      <c r="B3244" s="190" t="s">
        <v>3043</v>
      </c>
      <c r="C3244" s="190" t="s">
        <v>81</v>
      </c>
      <c r="D3244" s="190" t="s">
        <v>410</v>
      </c>
      <c r="E3244" s="190" t="s">
        <v>142</v>
      </c>
      <c r="F3244" s="193">
        <v>31434</v>
      </c>
      <c r="G3244" s="190" t="s">
        <v>1063</v>
      </c>
      <c r="H3244" s="190" t="s">
        <v>824</v>
      </c>
      <c r="I3244" s="190" t="s">
        <v>58</v>
      </c>
      <c r="J3244" s="190" t="s">
        <v>4006</v>
      </c>
      <c r="K3244" s="190">
        <v>2003</v>
      </c>
      <c r="L3244" s="190" t="s">
        <v>249</v>
      </c>
    </row>
    <row r="3245" spans="1:12" x14ac:dyDescent="0.2">
      <c r="A3245" s="190">
        <v>814348</v>
      </c>
      <c r="B3245" s="190" t="s">
        <v>3044</v>
      </c>
      <c r="C3245" s="190" t="s">
        <v>59</v>
      </c>
      <c r="D3245" s="190" t="s">
        <v>68</v>
      </c>
      <c r="E3245" s="190" t="s">
        <v>142</v>
      </c>
      <c r="F3245" s="193">
        <v>28039</v>
      </c>
      <c r="G3245" s="190" t="s">
        <v>254</v>
      </c>
      <c r="H3245" s="190" t="s">
        <v>824</v>
      </c>
      <c r="I3245" s="190" t="s">
        <v>58</v>
      </c>
      <c r="J3245" s="190" t="s">
        <v>4013</v>
      </c>
      <c r="K3245" s="190">
        <v>1996</v>
      </c>
      <c r="L3245" s="190" t="s">
        <v>254</v>
      </c>
    </row>
    <row r="3246" spans="1:12" x14ac:dyDescent="0.2">
      <c r="A3246" s="190">
        <v>814349</v>
      </c>
      <c r="B3246" s="190" t="s">
        <v>3045</v>
      </c>
      <c r="C3246" s="190" t="s">
        <v>104</v>
      </c>
      <c r="D3246" s="190" t="s">
        <v>199</v>
      </c>
      <c r="E3246" s="190" t="s">
        <v>142</v>
      </c>
      <c r="F3246" s="193">
        <v>30600</v>
      </c>
      <c r="G3246" s="190" t="s">
        <v>4055</v>
      </c>
      <c r="H3246" s="190" t="s">
        <v>824</v>
      </c>
      <c r="I3246" s="190" t="s">
        <v>58</v>
      </c>
      <c r="J3246" s="190" t="s">
        <v>4056</v>
      </c>
      <c r="K3246" s="190">
        <v>2001</v>
      </c>
      <c r="L3246" s="190" t="s">
        <v>252</v>
      </c>
    </row>
    <row r="3247" spans="1:12" x14ac:dyDescent="0.2">
      <c r="A3247" s="190">
        <v>814350</v>
      </c>
      <c r="B3247" s="190" t="s">
        <v>3046</v>
      </c>
      <c r="C3247" s="190" t="s">
        <v>61</v>
      </c>
      <c r="D3247" s="190" t="s">
        <v>3614</v>
      </c>
      <c r="E3247" s="190" t="s">
        <v>143</v>
      </c>
      <c r="F3247" s="193">
        <v>29708</v>
      </c>
      <c r="G3247" s="190" t="s">
        <v>252</v>
      </c>
      <c r="H3247" s="190" t="s">
        <v>824</v>
      </c>
      <c r="I3247" s="190" t="s">
        <v>58</v>
      </c>
      <c r="J3247" s="190" t="s">
        <v>259</v>
      </c>
      <c r="K3247" s="190">
        <v>1999</v>
      </c>
      <c r="L3247" s="190" t="s">
        <v>252</v>
      </c>
    </row>
    <row r="3248" spans="1:12" x14ac:dyDescent="0.2">
      <c r="A3248" s="190">
        <v>814351</v>
      </c>
      <c r="B3248" s="190" t="s">
        <v>3047</v>
      </c>
      <c r="C3248" s="190" t="s">
        <v>638</v>
      </c>
      <c r="D3248" s="190" t="s">
        <v>1117</v>
      </c>
      <c r="E3248" s="190" t="s">
        <v>143</v>
      </c>
      <c r="F3248" s="193">
        <v>34081</v>
      </c>
      <c r="G3248" s="190" t="s">
        <v>1102</v>
      </c>
      <c r="H3248" s="190" t="s">
        <v>824</v>
      </c>
      <c r="I3248" s="190" t="s">
        <v>58</v>
      </c>
      <c r="J3248" s="190" t="s">
        <v>259</v>
      </c>
      <c r="K3248" s="190">
        <v>2011</v>
      </c>
      <c r="L3248" s="190" t="s">
        <v>246</v>
      </c>
    </row>
    <row r="3249" spans="1:12" x14ac:dyDescent="0.2">
      <c r="A3249" s="190">
        <v>814352</v>
      </c>
      <c r="B3249" s="190" t="s">
        <v>2657</v>
      </c>
      <c r="C3249" s="190" t="s">
        <v>3294</v>
      </c>
      <c r="D3249" s="190" t="s">
        <v>940</v>
      </c>
      <c r="E3249" s="190" t="s">
        <v>143</v>
      </c>
      <c r="F3249" s="193">
        <v>30929</v>
      </c>
      <c r="G3249" s="190" t="s">
        <v>252</v>
      </c>
      <c r="H3249" s="190" t="s">
        <v>824</v>
      </c>
      <c r="I3249" s="190" t="s">
        <v>58</v>
      </c>
      <c r="J3249" s="190" t="s">
        <v>3972</v>
      </c>
      <c r="K3249" s="190">
        <v>2007</v>
      </c>
      <c r="L3249" s="190" t="s">
        <v>252</v>
      </c>
    </row>
    <row r="3250" spans="1:12" x14ac:dyDescent="0.2">
      <c r="A3250" s="190">
        <v>814353</v>
      </c>
      <c r="B3250" s="190" t="s">
        <v>3048</v>
      </c>
      <c r="C3250" s="190" t="s">
        <v>368</v>
      </c>
      <c r="D3250" s="190" t="s">
        <v>198</v>
      </c>
      <c r="E3250" s="190" t="s">
        <v>143</v>
      </c>
      <c r="F3250" s="193">
        <v>32143</v>
      </c>
      <c r="G3250" s="190" t="s">
        <v>4057</v>
      </c>
      <c r="H3250" s="190" t="s">
        <v>824</v>
      </c>
      <c r="I3250" s="190" t="s">
        <v>58</v>
      </c>
      <c r="J3250" s="190" t="s">
        <v>3972</v>
      </c>
      <c r="K3250" s="190">
        <v>2012</v>
      </c>
      <c r="L3250" s="190" t="s">
        <v>253</v>
      </c>
    </row>
    <row r="3251" spans="1:12" x14ac:dyDescent="0.2">
      <c r="A3251" s="190">
        <v>814354</v>
      </c>
      <c r="B3251" s="190" t="s">
        <v>3049</v>
      </c>
      <c r="C3251" s="190" t="s">
        <v>333</v>
      </c>
      <c r="D3251" s="190" t="s">
        <v>396</v>
      </c>
      <c r="E3251" s="190" t="s">
        <v>142</v>
      </c>
      <c r="F3251" s="193">
        <v>30926</v>
      </c>
      <c r="G3251" s="190" t="s">
        <v>4058</v>
      </c>
      <c r="H3251" s="190" t="s">
        <v>824</v>
      </c>
      <c r="I3251" s="190" t="s">
        <v>58</v>
      </c>
      <c r="J3251" s="190" t="s">
        <v>3970</v>
      </c>
      <c r="K3251" s="190">
        <v>2002</v>
      </c>
      <c r="L3251" s="190" t="s">
        <v>250</v>
      </c>
    </row>
    <row r="3252" spans="1:12" x14ac:dyDescent="0.2">
      <c r="A3252" s="190">
        <v>814355</v>
      </c>
      <c r="B3252" s="190" t="s">
        <v>3050</v>
      </c>
      <c r="C3252" s="190" t="s">
        <v>105</v>
      </c>
      <c r="D3252" s="190" t="s">
        <v>207</v>
      </c>
      <c r="E3252" s="190" t="s">
        <v>142</v>
      </c>
      <c r="F3252" s="193">
        <v>34700</v>
      </c>
      <c r="G3252" s="190" t="s">
        <v>826</v>
      </c>
      <c r="H3252" s="190" t="s">
        <v>824</v>
      </c>
      <c r="I3252" s="190" t="s">
        <v>58</v>
      </c>
      <c r="J3252" s="190" t="s">
        <v>259</v>
      </c>
      <c r="K3252" s="190">
        <v>2012</v>
      </c>
      <c r="L3252" s="190" t="s">
        <v>249</v>
      </c>
    </row>
    <row r="3253" spans="1:12" x14ac:dyDescent="0.2">
      <c r="A3253" s="190">
        <v>814356</v>
      </c>
      <c r="B3253" s="190" t="s">
        <v>3051</v>
      </c>
      <c r="C3253" s="190" t="s">
        <v>500</v>
      </c>
      <c r="D3253" s="190" t="s">
        <v>478</v>
      </c>
      <c r="E3253" s="190" t="s">
        <v>143</v>
      </c>
      <c r="F3253" s="193">
        <v>36858</v>
      </c>
      <c r="G3253" s="190" t="s">
        <v>3290</v>
      </c>
      <c r="H3253" s="190" t="s">
        <v>824</v>
      </c>
      <c r="I3253" s="190" t="s">
        <v>58</v>
      </c>
      <c r="J3253" s="190" t="s">
        <v>259</v>
      </c>
      <c r="K3253" s="190">
        <v>2019</v>
      </c>
      <c r="L3253" s="190" t="s">
        <v>3973</v>
      </c>
    </row>
    <row r="3254" spans="1:12" x14ac:dyDescent="0.2">
      <c r="A3254" s="190">
        <v>814357</v>
      </c>
      <c r="B3254" s="190" t="s">
        <v>3052</v>
      </c>
      <c r="C3254" s="190" t="s">
        <v>422</v>
      </c>
      <c r="D3254" s="190" t="s">
        <v>1161</v>
      </c>
      <c r="E3254" s="190" t="s">
        <v>142</v>
      </c>
      <c r="F3254" s="193">
        <v>35886</v>
      </c>
      <c r="G3254" s="190" t="s">
        <v>244</v>
      </c>
      <c r="H3254" s="190" t="s">
        <v>824</v>
      </c>
      <c r="I3254" s="190" t="s">
        <v>58</v>
      </c>
      <c r="J3254" s="190" t="s">
        <v>4059</v>
      </c>
      <c r="K3254" s="190">
        <v>2019</v>
      </c>
      <c r="L3254" s="190" t="s">
        <v>244</v>
      </c>
    </row>
    <row r="3255" spans="1:12" x14ac:dyDescent="0.2">
      <c r="A3255" s="190">
        <v>814358</v>
      </c>
      <c r="B3255" s="190" t="s">
        <v>3053</v>
      </c>
      <c r="C3255" s="190" t="s">
        <v>384</v>
      </c>
      <c r="D3255" s="190" t="s">
        <v>4060</v>
      </c>
      <c r="E3255" s="190" t="s">
        <v>143</v>
      </c>
      <c r="F3255" s="193">
        <v>31061</v>
      </c>
      <c r="G3255" s="190" t="s">
        <v>244</v>
      </c>
      <c r="H3255" s="190" t="s">
        <v>824</v>
      </c>
      <c r="I3255" s="190" t="s">
        <v>58</v>
      </c>
      <c r="J3255" s="190" t="s">
        <v>3969</v>
      </c>
      <c r="K3255" s="190">
        <v>2003</v>
      </c>
      <c r="L3255" s="190" t="s">
        <v>249</v>
      </c>
    </row>
    <row r="3256" spans="1:12" x14ac:dyDescent="0.2">
      <c r="A3256" s="190">
        <v>814359</v>
      </c>
      <c r="B3256" s="190" t="s">
        <v>3054</v>
      </c>
      <c r="C3256" s="190" t="s">
        <v>1337</v>
      </c>
      <c r="D3256" s="190" t="s">
        <v>4061</v>
      </c>
      <c r="E3256" s="190" t="s">
        <v>143</v>
      </c>
      <c r="F3256" s="193">
        <v>32568</v>
      </c>
      <c r="G3256" s="190" t="s">
        <v>931</v>
      </c>
      <c r="H3256" s="190" t="s">
        <v>824</v>
      </c>
      <c r="I3256" s="190" t="s">
        <v>58</v>
      </c>
      <c r="J3256" s="190" t="s">
        <v>3972</v>
      </c>
      <c r="K3256" s="190">
        <v>2007</v>
      </c>
      <c r="L3256" s="190" t="s">
        <v>255</v>
      </c>
    </row>
    <row r="3257" spans="1:12" x14ac:dyDescent="0.2">
      <c r="A3257" s="190">
        <v>814360</v>
      </c>
      <c r="B3257" s="190" t="s">
        <v>3055</v>
      </c>
      <c r="C3257" s="190" t="s">
        <v>541</v>
      </c>
      <c r="D3257" s="190" t="s">
        <v>761</v>
      </c>
      <c r="E3257" s="190" t="s">
        <v>143</v>
      </c>
      <c r="F3257" s="193">
        <v>33422</v>
      </c>
      <c r="G3257" s="190" t="s">
        <v>244</v>
      </c>
      <c r="H3257" s="190" t="s">
        <v>825</v>
      </c>
      <c r="I3257" s="190" t="s">
        <v>58</v>
      </c>
      <c r="J3257" s="190" t="s">
        <v>3972</v>
      </c>
      <c r="K3257" s="190">
        <v>2008</v>
      </c>
      <c r="L3257" s="190" t="s">
        <v>249</v>
      </c>
    </row>
    <row r="3258" spans="1:12" x14ac:dyDescent="0.2">
      <c r="A3258" s="190">
        <v>814361</v>
      </c>
      <c r="B3258" s="190" t="s">
        <v>3056</v>
      </c>
      <c r="C3258" s="190" t="s">
        <v>759</v>
      </c>
      <c r="D3258" s="190" t="s">
        <v>794</v>
      </c>
      <c r="E3258" s="190" t="s">
        <v>143</v>
      </c>
      <c r="F3258" s="193">
        <v>33087</v>
      </c>
      <c r="G3258" s="190" t="s">
        <v>1166</v>
      </c>
      <c r="H3258" s="190" t="s">
        <v>824</v>
      </c>
      <c r="I3258" s="190" t="s">
        <v>58</v>
      </c>
      <c r="J3258" s="190" t="s">
        <v>3976</v>
      </c>
      <c r="K3258" s="190">
        <v>2008</v>
      </c>
      <c r="L3258" s="190" t="s">
        <v>249</v>
      </c>
    </row>
    <row r="3259" spans="1:12" x14ac:dyDescent="0.2">
      <c r="A3259" s="190">
        <v>814362</v>
      </c>
      <c r="B3259" s="190" t="s">
        <v>421</v>
      </c>
      <c r="C3259" s="190" t="s">
        <v>63</v>
      </c>
      <c r="D3259" s="190" t="s">
        <v>184</v>
      </c>
      <c r="E3259" s="190" t="s">
        <v>142</v>
      </c>
      <c r="F3259" s="193">
        <v>33243</v>
      </c>
      <c r="G3259" s="190" t="s">
        <v>244</v>
      </c>
      <c r="H3259" s="190" t="s">
        <v>824</v>
      </c>
      <c r="I3259" s="190" t="s">
        <v>58</v>
      </c>
      <c r="J3259" s="190" t="s">
        <v>3972</v>
      </c>
      <c r="K3259" s="190">
        <v>2008</v>
      </c>
      <c r="L3259" s="190" t="s">
        <v>255</v>
      </c>
    </row>
    <row r="3260" spans="1:12" x14ac:dyDescent="0.2">
      <c r="A3260" s="190">
        <v>814364</v>
      </c>
      <c r="B3260" s="190" t="s">
        <v>3058</v>
      </c>
      <c r="C3260" s="190" t="s">
        <v>523</v>
      </c>
      <c r="D3260" s="190" t="s">
        <v>4063</v>
      </c>
      <c r="E3260" s="190" t="s">
        <v>142</v>
      </c>
      <c r="F3260" s="193">
        <v>35079</v>
      </c>
      <c r="G3260" s="190" t="s">
        <v>928</v>
      </c>
      <c r="H3260" s="190" t="s">
        <v>824</v>
      </c>
      <c r="I3260" s="190" t="s">
        <v>58</v>
      </c>
      <c r="J3260" s="190" t="s">
        <v>4002</v>
      </c>
      <c r="K3260" s="190">
        <v>2014</v>
      </c>
      <c r="L3260" s="190" t="s">
        <v>253</v>
      </c>
    </row>
    <row r="3261" spans="1:12" x14ac:dyDescent="0.2">
      <c r="A3261" s="190">
        <v>814365</v>
      </c>
      <c r="B3261" s="190" t="s">
        <v>3059</v>
      </c>
      <c r="C3261" s="190" t="s">
        <v>579</v>
      </c>
      <c r="D3261" s="190" t="s">
        <v>492</v>
      </c>
      <c r="E3261" s="190" t="s">
        <v>142</v>
      </c>
      <c r="F3261" s="193">
        <v>32023</v>
      </c>
      <c r="G3261" s="190" t="s">
        <v>244</v>
      </c>
      <c r="H3261" s="190" t="s">
        <v>824</v>
      </c>
      <c r="I3261" s="190" t="s">
        <v>58</v>
      </c>
      <c r="J3261" s="190" t="s">
        <v>259</v>
      </c>
      <c r="K3261" s="190">
        <v>2006</v>
      </c>
      <c r="L3261" s="190" t="s">
        <v>244</v>
      </c>
    </row>
    <row r="3262" spans="1:12" x14ac:dyDescent="0.2">
      <c r="A3262" s="190">
        <v>814366</v>
      </c>
      <c r="B3262" s="190" t="s">
        <v>3060</v>
      </c>
      <c r="C3262" s="190" t="s">
        <v>3722</v>
      </c>
      <c r="D3262" s="190" t="s">
        <v>366</v>
      </c>
      <c r="E3262" s="190" t="s">
        <v>142</v>
      </c>
      <c r="F3262" s="193">
        <v>36729</v>
      </c>
      <c r="G3262" s="190" t="s">
        <v>1263</v>
      </c>
      <c r="H3262" s="190" t="s">
        <v>824</v>
      </c>
      <c r="I3262" s="190" t="s">
        <v>58</v>
      </c>
      <c r="J3262" s="190" t="s">
        <v>4064</v>
      </c>
      <c r="K3262" s="190">
        <v>2018</v>
      </c>
      <c r="L3262" s="190" t="s">
        <v>249</v>
      </c>
    </row>
    <row r="3263" spans="1:12" x14ac:dyDescent="0.2">
      <c r="A3263" s="190">
        <v>814367</v>
      </c>
      <c r="B3263" s="190" t="s">
        <v>3061</v>
      </c>
      <c r="C3263" s="190" t="s">
        <v>57</v>
      </c>
      <c r="D3263" s="190" t="s">
        <v>481</v>
      </c>
      <c r="E3263" s="190" t="s">
        <v>142</v>
      </c>
      <c r="F3263" s="193">
        <v>31050</v>
      </c>
      <c r="G3263" s="190" t="s">
        <v>4065</v>
      </c>
      <c r="H3263" s="190" t="s">
        <v>824</v>
      </c>
      <c r="I3263" s="190" t="s">
        <v>58</v>
      </c>
      <c r="J3263" s="190" t="s">
        <v>3972</v>
      </c>
      <c r="K3263" s="190">
        <v>2012</v>
      </c>
      <c r="L3263" s="190" t="s">
        <v>255</v>
      </c>
    </row>
    <row r="3264" spans="1:12" x14ac:dyDescent="0.2">
      <c r="A3264" s="190">
        <v>814368</v>
      </c>
      <c r="B3264" s="190" t="s">
        <v>3062</v>
      </c>
      <c r="C3264" s="190" t="s">
        <v>4066</v>
      </c>
      <c r="D3264" s="190" t="s">
        <v>188</v>
      </c>
      <c r="E3264" s="190" t="s">
        <v>142</v>
      </c>
      <c r="F3264" s="193">
        <v>36161</v>
      </c>
      <c r="G3264" s="190" t="s">
        <v>1174</v>
      </c>
      <c r="H3264" s="190" t="s">
        <v>824</v>
      </c>
      <c r="I3264" s="190" t="s">
        <v>58</v>
      </c>
      <c r="J3264" s="190" t="s">
        <v>259</v>
      </c>
      <c r="K3264" s="190">
        <v>2016</v>
      </c>
      <c r="L3264" s="190" t="s">
        <v>249</v>
      </c>
    </row>
    <row r="3265" spans="1:12" x14ac:dyDescent="0.2">
      <c r="A3265" s="190">
        <v>814369</v>
      </c>
      <c r="B3265" s="190" t="s">
        <v>3063</v>
      </c>
      <c r="C3265" s="190" t="s">
        <v>75</v>
      </c>
      <c r="D3265" s="190" t="s">
        <v>773</v>
      </c>
      <c r="E3265" s="190" t="s">
        <v>142</v>
      </c>
      <c r="F3265" s="193">
        <v>33427</v>
      </c>
      <c r="G3265" s="190" t="s">
        <v>827</v>
      </c>
      <c r="H3265" s="190" t="s">
        <v>824</v>
      </c>
      <c r="I3265" s="190" t="s">
        <v>58</v>
      </c>
      <c r="J3265" s="190" t="s">
        <v>4056</v>
      </c>
      <c r="K3265" s="190">
        <v>2021</v>
      </c>
      <c r="L3265" s="190" t="s">
        <v>3973</v>
      </c>
    </row>
    <row r="3266" spans="1:12" x14ac:dyDescent="0.2">
      <c r="A3266" s="190">
        <v>814370</v>
      </c>
      <c r="B3266" s="190" t="s">
        <v>3064</v>
      </c>
      <c r="C3266" s="190" t="s">
        <v>580</v>
      </c>
      <c r="D3266" s="190" t="s">
        <v>200</v>
      </c>
      <c r="E3266" s="190" t="s">
        <v>142</v>
      </c>
      <c r="F3266" s="193">
        <v>36190</v>
      </c>
      <c r="G3266" s="190" t="s">
        <v>244</v>
      </c>
      <c r="H3266" s="190" t="s">
        <v>824</v>
      </c>
      <c r="I3266" s="190" t="s">
        <v>58</v>
      </c>
      <c r="J3266" s="190" t="s">
        <v>4002</v>
      </c>
      <c r="K3266" s="190">
        <v>2016</v>
      </c>
      <c r="L3266" s="190" t="s">
        <v>249</v>
      </c>
    </row>
    <row r="3267" spans="1:12" x14ac:dyDescent="0.2">
      <c r="A3267" s="190">
        <v>814371</v>
      </c>
      <c r="B3267" s="190" t="s">
        <v>3065</v>
      </c>
      <c r="C3267" s="190" t="s">
        <v>75</v>
      </c>
      <c r="D3267" s="190" t="s">
        <v>203</v>
      </c>
      <c r="E3267" s="190" t="s">
        <v>143</v>
      </c>
      <c r="F3267" s="193">
        <v>35323</v>
      </c>
      <c r="G3267" s="190" t="s">
        <v>244</v>
      </c>
      <c r="H3267" s="190" t="s">
        <v>824</v>
      </c>
      <c r="I3267" s="190" t="s">
        <v>58</v>
      </c>
      <c r="J3267" s="190" t="s">
        <v>3969</v>
      </c>
      <c r="K3267" s="190">
        <v>2021</v>
      </c>
      <c r="L3267" s="190" t="s">
        <v>244</v>
      </c>
    </row>
    <row r="3268" spans="1:12" x14ac:dyDescent="0.2">
      <c r="A3268" s="190">
        <v>814372</v>
      </c>
      <c r="B3268" s="190" t="s">
        <v>3066</v>
      </c>
      <c r="C3268" s="190" t="s">
        <v>3752</v>
      </c>
      <c r="D3268" s="190" t="s">
        <v>227</v>
      </c>
      <c r="E3268" s="190" t="s">
        <v>143</v>
      </c>
      <c r="F3268" s="193">
        <v>36590</v>
      </c>
      <c r="G3268" s="190" t="s">
        <v>244</v>
      </c>
      <c r="H3268" s="190" t="s">
        <v>824</v>
      </c>
      <c r="I3268" s="190" t="s">
        <v>58</v>
      </c>
      <c r="J3268" s="190" t="s">
        <v>259</v>
      </c>
      <c r="K3268" s="190">
        <v>2019</v>
      </c>
      <c r="L3268" s="190" t="s">
        <v>244</v>
      </c>
    </row>
    <row r="3269" spans="1:12" x14ac:dyDescent="0.2">
      <c r="A3269" s="190">
        <v>814373</v>
      </c>
      <c r="B3269" s="190" t="s">
        <v>3067</v>
      </c>
      <c r="C3269" s="190" t="s">
        <v>1068</v>
      </c>
      <c r="D3269" s="190" t="s">
        <v>477</v>
      </c>
      <c r="E3269" s="190" t="s">
        <v>143</v>
      </c>
      <c r="F3269" s="193">
        <v>31856</v>
      </c>
      <c r="G3269" s="190" t="s">
        <v>244</v>
      </c>
      <c r="H3269" s="190" t="s">
        <v>824</v>
      </c>
      <c r="I3269" s="190" t="s">
        <v>58</v>
      </c>
      <c r="J3269" s="190" t="s">
        <v>4067</v>
      </c>
      <c r="K3269" s="190">
        <v>2005</v>
      </c>
      <c r="L3269" s="190" t="s">
        <v>244</v>
      </c>
    </row>
    <row r="3270" spans="1:12" x14ac:dyDescent="0.2">
      <c r="A3270" s="190">
        <v>814374</v>
      </c>
      <c r="B3270" s="190" t="s">
        <v>3068</v>
      </c>
      <c r="C3270" s="190" t="s">
        <v>63</v>
      </c>
      <c r="D3270" s="190" t="s">
        <v>4068</v>
      </c>
      <c r="E3270" s="190" t="s">
        <v>143</v>
      </c>
      <c r="F3270" s="193">
        <v>31095</v>
      </c>
      <c r="G3270" s="190" t="s">
        <v>250</v>
      </c>
      <c r="H3270" s="190" t="s">
        <v>824</v>
      </c>
      <c r="I3270" s="190" t="s">
        <v>58</v>
      </c>
      <c r="J3270" s="190" t="s">
        <v>3969</v>
      </c>
      <c r="K3270" s="190">
        <v>2003</v>
      </c>
      <c r="L3270" s="190" t="s">
        <v>244</v>
      </c>
    </row>
    <row r="3271" spans="1:12" x14ac:dyDescent="0.2">
      <c r="A3271" s="190">
        <v>814375</v>
      </c>
      <c r="B3271" s="190" t="s">
        <v>3069</v>
      </c>
      <c r="C3271" s="190" t="s">
        <v>358</v>
      </c>
      <c r="D3271" s="190" t="s">
        <v>178</v>
      </c>
      <c r="E3271" s="190" t="s">
        <v>143</v>
      </c>
      <c r="F3271" s="193">
        <v>34562</v>
      </c>
      <c r="G3271" s="190" t="s">
        <v>938</v>
      </c>
      <c r="H3271" s="190" t="s">
        <v>824</v>
      </c>
      <c r="I3271" s="190" t="s">
        <v>58</v>
      </c>
      <c r="J3271" s="190" t="s">
        <v>3972</v>
      </c>
      <c r="K3271" s="190">
        <v>2013</v>
      </c>
      <c r="L3271" s="190" t="s">
        <v>255</v>
      </c>
    </row>
    <row r="3272" spans="1:12" x14ac:dyDescent="0.2">
      <c r="A3272" s="190">
        <v>814376</v>
      </c>
      <c r="B3272" s="190" t="s">
        <v>3070</v>
      </c>
      <c r="C3272" s="190" t="s">
        <v>523</v>
      </c>
      <c r="D3272" s="190" t="s">
        <v>191</v>
      </c>
      <c r="E3272" s="190" t="s">
        <v>143</v>
      </c>
      <c r="F3272" s="193">
        <v>35222</v>
      </c>
      <c r="G3272" s="190" t="s">
        <v>244</v>
      </c>
      <c r="H3272" s="190" t="s">
        <v>824</v>
      </c>
      <c r="I3272" s="190" t="s">
        <v>58</v>
      </c>
      <c r="J3272" s="190" t="s">
        <v>259</v>
      </c>
      <c r="K3272" s="190">
        <v>2014</v>
      </c>
      <c r="L3272" s="190" t="s">
        <v>249</v>
      </c>
    </row>
    <row r="3273" spans="1:12" x14ac:dyDescent="0.2">
      <c r="A3273" s="190">
        <v>814377</v>
      </c>
      <c r="B3273" s="190" t="s">
        <v>3071</v>
      </c>
      <c r="C3273" s="190" t="s">
        <v>63</v>
      </c>
      <c r="D3273" s="190" t="s">
        <v>314</v>
      </c>
      <c r="E3273" s="190" t="s">
        <v>142</v>
      </c>
      <c r="F3273" s="193">
        <v>37257</v>
      </c>
      <c r="G3273" s="190" t="s">
        <v>4069</v>
      </c>
      <c r="H3273" s="190" t="s">
        <v>824</v>
      </c>
      <c r="I3273" s="190" t="s">
        <v>58</v>
      </c>
      <c r="J3273" s="190" t="s">
        <v>259</v>
      </c>
      <c r="K3273" s="190">
        <v>2019</v>
      </c>
      <c r="L3273" s="190" t="s">
        <v>249</v>
      </c>
    </row>
    <row r="3274" spans="1:12" x14ac:dyDescent="0.2">
      <c r="A3274" s="190">
        <v>814378</v>
      </c>
      <c r="B3274" s="190" t="s">
        <v>3072</v>
      </c>
      <c r="C3274" s="190" t="s">
        <v>79</v>
      </c>
      <c r="D3274" s="190" t="s">
        <v>4070</v>
      </c>
      <c r="E3274" s="190" t="s">
        <v>142</v>
      </c>
      <c r="F3274" s="193">
        <v>31856</v>
      </c>
      <c r="G3274" s="190" t="s">
        <v>244</v>
      </c>
      <c r="H3274" s="190" t="s">
        <v>824</v>
      </c>
      <c r="I3274" s="190" t="s">
        <v>58</v>
      </c>
      <c r="J3274" s="190" t="s">
        <v>3972</v>
      </c>
      <c r="K3274" s="190">
        <v>2006</v>
      </c>
      <c r="L3274" s="190" t="s">
        <v>252</v>
      </c>
    </row>
    <row r="3275" spans="1:12" x14ac:dyDescent="0.2">
      <c r="A3275" s="190">
        <v>814379</v>
      </c>
      <c r="B3275" s="190" t="s">
        <v>3073</v>
      </c>
      <c r="C3275" s="190" t="s">
        <v>4071</v>
      </c>
      <c r="D3275" s="190" t="s">
        <v>318</v>
      </c>
      <c r="E3275" s="190" t="s">
        <v>142</v>
      </c>
      <c r="F3275" s="193">
        <v>35177</v>
      </c>
      <c r="G3275" s="190" t="s">
        <v>244</v>
      </c>
      <c r="H3275" s="190" t="s">
        <v>824</v>
      </c>
      <c r="I3275" s="190" t="s">
        <v>58</v>
      </c>
      <c r="J3275" s="190" t="s">
        <v>259</v>
      </c>
      <c r="K3275" s="190">
        <v>2014</v>
      </c>
      <c r="L3275" s="190" t="s">
        <v>244</v>
      </c>
    </row>
    <row r="3276" spans="1:12" x14ac:dyDescent="0.2">
      <c r="A3276" s="190">
        <v>814381</v>
      </c>
      <c r="B3276" s="190" t="s">
        <v>3075</v>
      </c>
      <c r="C3276" s="190" t="s">
        <v>63</v>
      </c>
      <c r="D3276" s="190" t="s">
        <v>1311</v>
      </c>
      <c r="E3276" s="190" t="s">
        <v>142</v>
      </c>
      <c r="F3276" s="193">
        <v>29794</v>
      </c>
      <c r="G3276" s="190" t="s">
        <v>252</v>
      </c>
      <c r="H3276" s="190" t="s">
        <v>824</v>
      </c>
      <c r="I3276" s="190" t="s">
        <v>58</v>
      </c>
      <c r="J3276" s="190" t="s">
        <v>259</v>
      </c>
      <c r="K3276" s="190">
        <v>2000</v>
      </c>
      <c r="L3276" s="190" t="s">
        <v>244</v>
      </c>
    </row>
    <row r="3277" spans="1:12" x14ac:dyDescent="0.2">
      <c r="A3277" s="190">
        <v>814382</v>
      </c>
      <c r="B3277" s="190" t="s">
        <v>3076</v>
      </c>
      <c r="C3277" s="190" t="s">
        <v>94</v>
      </c>
      <c r="D3277" s="190" t="s">
        <v>3719</v>
      </c>
      <c r="E3277" s="190" t="s">
        <v>142</v>
      </c>
      <c r="F3277" s="193">
        <v>35504</v>
      </c>
      <c r="G3277" s="190" t="s">
        <v>252</v>
      </c>
      <c r="H3277" s="190" t="s">
        <v>824</v>
      </c>
      <c r="I3277" s="190" t="s">
        <v>58</v>
      </c>
      <c r="J3277" s="190" t="s">
        <v>4062</v>
      </c>
      <c r="K3277" s="190">
        <v>2015</v>
      </c>
      <c r="L3277" s="190" t="s">
        <v>252</v>
      </c>
    </row>
    <row r="3278" spans="1:12" x14ac:dyDescent="0.2">
      <c r="A3278" s="190">
        <v>814383</v>
      </c>
      <c r="B3278" s="190" t="s">
        <v>3077</v>
      </c>
      <c r="C3278" s="190" t="s">
        <v>579</v>
      </c>
      <c r="D3278" s="190" t="s">
        <v>4072</v>
      </c>
      <c r="E3278" s="190" t="s">
        <v>143</v>
      </c>
      <c r="F3278" s="193">
        <v>32553</v>
      </c>
      <c r="G3278" s="190" t="s">
        <v>3206</v>
      </c>
      <c r="H3278" s="190" t="s">
        <v>824</v>
      </c>
      <c r="I3278" s="190" t="s">
        <v>58</v>
      </c>
      <c r="J3278" s="190" t="s">
        <v>3972</v>
      </c>
      <c r="K3278" s="190">
        <v>2006</v>
      </c>
      <c r="L3278" s="190" t="s">
        <v>249</v>
      </c>
    </row>
    <row r="3279" spans="1:12" x14ac:dyDescent="0.2">
      <c r="A3279" s="190">
        <v>814384</v>
      </c>
      <c r="B3279" s="190" t="s">
        <v>3078</v>
      </c>
      <c r="C3279" s="190" t="s">
        <v>75</v>
      </c>
      <c r="D3279" s="190" t="s">
        <v>131</v>
      </c>
      <c r="E3279" s="190" t="s">
        <v>143</v>
      </c>
      <c r="F3279" s="193">
        <v>37097</v>
      </c>
      <c r="G3279" s="190" t="s">
        <v>4073</v>
      </c>
      <c r="H3279" s="190" t="s">
        <v>824</v>
      </c>
      <c r="I3279" s="190" t="s">
        <v>58</v>
      </c>
      <c r="J3279" s="190" t="s">
        <v>3969</v>
      </c>
      <c r="K3279" s="190">
        <v>2019</v>
      </c>
      <c r="L3279" s="190" t="s">
        <v>249</v>
      </c>
    </row>
    <row r="3280" spans="1:12" x14ac:dyDescent="0.2">
      <c r="A3280" s="190">
        <v>814385</v>
      </c>
      <c r="B3280" s="190" t="s">
        <v>3079</v>
      </c>
      <c r="C3280" s="190" t="s">
        <v>64</v>
      </c>
      <c r="D3280" s="190" t="s">
        <v>381</v>
      </c>
      <c r="E3280" s="190" t="s">
        <v>143</v>
      </c>
      <c r="F3280" s="193">
        <v>30827</v>
      </c>
      <c r="G3280" s="190" t="s">
        <v>943</v>
      </c>
      <c r="H3280" s="190" t="s">
        <v>824</v>
      </c>
      <c r="I3280" s="190" t="s">
        <v>58</v>
      </c>
      <c r="J3280" s="190" t="s">
        <v>3969</v>
      </c>
      <c r="K3280" s="190">
        <v>2002</v>
      </c>
      <c r="L3280" s="190" t="s">
        <v>244</v>
      </c>
    </row>
    <row r="3281" spans="1:12" x14ac:dyDescent="0.2">
      <c r="A3281" s="190">
        <v>814386</v>
      </c>
      <c r="B3281" s="190" t="s">
        <v>3080</v>
      </c>
      <c r="C3281" s="190" t="s">
        <v>428</v>
      </c>
      <c r="D3281" s="190" t="s">
        <v>163</v>
      </c>
      <c r="E3281" s="190" t="s">
        <v>143</v>
      </c>
      <c r="F3281" s="193">
        <v>33332</v>
      </c>
      <c r="G3281" s="190" t="s">
        <v>4074</v>
      </c>
      <c r="H3281" s="190" t="s">
        <v>824</v>
      </c>
      <c r="I3281" s="190" t="s">
        <v>58</v>
      </c>
      <c r="J3281" s="190" t="s">
        <v>3972</v>
      </c>
      <c r="K3281" s="190">
        <v>2008</v>
      </c>
      <c r="L3281" s="190" t="s">
        <v>247</v>
      </c>
    </row>
    <row r="3282" spans="1:12" x14ac:dyDescent="0.2">
      <c r="A3282" s="190">
        <v>814387</v>
      </c>
      <c r="B3282" s="190" t="s">
        <v>3081</v>
      </c>
      <c r="C3282" s="190" t="s">
        <v>94</v>
      </c>
      <c r="D3282" s="190" t="s">
        <v>3742</v>
      </c>
      <c r="E3282" s="190" t="s">
        <v>142</v>
      </c>
      <c r="F3282" s="193">
        <v>37257</v>
      </c>
      <c r="G3282" s="190" t="s">
        <v>4075</v>
      </c>
      <c r="H3282" s="190" t="s">
        <v>824</v>
      </c>
      <c r="I3282" s="190" t="s">
        <v>58</v>
      </c>
      <c r="J3282" s="190" t="s">
        <v>4002</v>
      </c>
      <c r="K3282" s="190">
        <v>2019</v>
      </c>
      <c r="L3282" s="190" t="s">
        <v>246</v>
      </c>
    </row>
    <row r="3283" spans="1:12" x14ac:dyDescent="0.2">
      <c r="A3283" s="190">
        <v>814389</v>
      </c>
      <c r="B3283" s="190" t="s">
        <v>3082</v>
      </c>
      <c r="C3283" s="190" t="s">
        <v>1199</v>
      </c>
      <c r="D3283" s="190" t="s">
        <v>190</v>
      </c>
      <c r="E3283" s="190" t="s">
        <v>143</v>
      </c>
      <c r="F3283" s="193">
        <v>37257</v>
      </c>
      <c r="G3283" s="190" t="s">
        <v>244</v>
      </c>
      <c r="H3283" s="190" t="s">
        <v>824</v>
      </c>
      <c r="I3283" s="190" t="s">
        <v>58</v>
      </c>
      <c r="J3283" s="190" t="s">
        <v>3969</v>
      </c>
      <c r="K3283" s="190" t="s">
        <v>4001</v>
      </c>
      <c r="L3283" s="190" t="s">
        <v>244</v>
      </c>
    </row>
    <row r="3284" spans="1:12" x14ac:dyDescent="0.2">
      <c r="A3284" s="190">
        <v>814390</v>
      </c>
      <c r="B3284" s="190" t="s">
        <v>3083</v>
      </c>
      <c r="C3284" s="190" t="s">
        <v>3532</v>
      </c>
      <c r="D3284" s="190" t="s">
        <v>178</v>
      </c>
      <c r="E3284" s="190" t="s">
        <v>142</v>
      </c>
      <c r="F3284" s="193">
        <v>33314</v>
      </c>
      <c r="G3284" s="190" t="s">
        <v>244</v>
      </c>
      <c r="H3284" s="190" t="s">
        <v>824</v>
      </c>
      <c r="I3284" s="190" t="s">
        <v>58</v>
      </c>
      <c r="J3284" s="190" t="s">
        <v>4005</v>
      </c>
      <c r="K3284" s="190">
        <v>2008</v>
      </c>
      <c r="L3284" s="190" t="s">
        <v>244</v>
      </c>
    </row>
    <row r="3285" spans="1:12" x14ac:dyDescent="0.2">
      <c r="A3285" s="190">
        <v>814391</v>
      </c>
      <c r="B3285" s="190" t="s">
        <v>3084</v>
      </c>
      <c r="C3285" s="190" t="s">
        <v>66</v>
      </c>
      <c r="D3285" s="190" t="s">
        <v>162</v>
      </c>
      <c r="E3285" s="190" t="s">
        <v>142</v>
      </c>
      <c r="F3285" s="193">
        <v>31039</v>
      </c>
      <c r="G3285" s="190" t="s">
        <v>4076</v>
      </c>
      <c r="H3285" s="190" t="s">
        <v>824</v>
      </c>
      <c r="I3285" s="190" t="s">
        <v>58</v>
      </c>
      <c r="J3285" s="190" t="s">
        <v>4077</v>
      </c>
      <c r="K3285" s="190">
        <v>2003</v>
      </c>
      <c r="L3285" s="190" t="s">
        <v>253</v>
      </c>
    </row>
    <row r="3286" spans="1:12" x14ac:dyDescent="0.2">
      <c r="A3286" s="190">
        <v>814393</v>
      </c>
      <c r="B3286" s="190" t="s">
        <v>3086</v>
      </c>
      <c r="C3286" s="190" t="s">
        <v>564</v>
      </c>
      <c r="D3286" s="190" t="s">
        <v>167</v>
      </c>
      <c r="E3286" s="190" t="s">
        <v>142</v>
      </c>
      <c r="F3286" s="193">
        <v>37261</v>
      </c>
      <c r="G3286" s="190" t="s">
        <v>244</v>
      </c>
      <c r="H3286" s="190" t="s">
        <v>824</v>
      </c>
      <c r="I3286" s="190" t="s">
        <v>58</v>
      </c>
      <c r="J3286" s="190" t="s">
        <v>259</v>
      </c>
      <c r="K3286" s="190">
        <v>2019</v>
      </c>
      <c r="L3286" s="190" t="s">
        <v>246</v>
      </c>
    </row>
    <row r="3287" spans="1:12" x14ac:dyDescent="0.2">
      <c r="A3287" s="190">
        <v>814394</v>
      </c>
      <c r="B3287" s="190" t="s">
        <v>3087</v>
      </c>
      <c r="C3287" s="190" t="s">
        <v>4078</v>
      </c>
      <c r="D3287" s="190" t="s">
        <v>371</v>
      </c>
      <c r="E3287" s="190" t="s">
        <v>143</v>
      </c>
      <c r="F3287" s="193">
        <v>30726</v>
      </c>
      <c r="G3287" s="190" t="s">
        <v>244</v>
      </c>
      <c r="H3287" s="190" t="s">
        <v>824</v>
      </c>
      <c r="I3287" s="190" t="s">
        <v>58</v>
      </c>
      <c r="J3287" s="190" t="s">
        <v>3969</v>
      </c>
      <c r="K3287" s="190">
        <v>2002</v>
      </c>
      <c r="L3287" s="190" t="s">
        <v>249</v>
      </c>
    </row>
    <row r="3288" spans="1:12" x14ac:dyDescent="0.2">
      <c r="A3288" s="190">
        <v>814395</v>
      </c>
      <c r="B3288" s="190" t="s">
        <v>3088</v>
      </c>
      <c r="C3288" s="190" t="s">
        <v>106</v>
      </c>
      <c r="D3288" s="190" t="s">
        <v>3323</v>
      </c>
      <c r="E3288" s="190" t="s">
        <v>143</v>
      </c>
      <c r="F3288" s="193">
        <v>36795</v>
      </c>
      <c r="G3288" s="190" t="s">
        <v>4079</v>
      </c>
      <c r="H3288" s="190" t="s">
        <v>824</v>
      </c>
      <c r="I3288" s="190" t="s">
        <v>58</v>
      </c>
      <c r="J3288" s="190" t="s">
        <v>3976</v>
      </c>
      <c r="K3288" s="190">
        <v>2018</v>
      </c>
      <c r="L3288" s="190" t="s">
        <v>254</v>
      </c>
    </row>
    <row r="3289" spans="1:12" x14ac:dyDescent="0.2">
      <c r="A3289" s="190">
        <v>814396</v>
      </c>
      <c r="B3289" s="190" t="s">
        <v>3089</v>
      </c>
      <c r="C3289" s="190" t="s">
        <v>95</v>
      </c>
      <c r="D3289" s="190" t="s">
        <v>194</v>
      </c>
      <c r="E3289" s="190" t="s">
        <v>143</v>
      </c>
      <c r="F3289" s="193">
        <v>36742</v>
      </c>
      <c r="G3289" s="190" t="s">
        <v>1137</v>
      </c>
      <c r="H3289" s="190" t="s">
        <v>824</v>
      </c>
      <c r="I3289" s="190" t="s">
        <v>58</v>
      </c>
      <c r="J3289" s="190" t="s">
        <v>3976</v>
      </c>
      <c r="K3289" s="190">
        <v>2019</v>
      </c>
      <c r="L3289" s="190" t="s">
        <v>249</v>
      </c>
    </row>
    <row r="3290" spans="1:12" x14ac:dyDescent="0.2">
      <c r="A3290" s="190">
        <v>814397</v>
      </c>
      <c r="B3290" s="190" t="s">
        <v>3090</v>
      </c>
      <c r="C3290" s="190" t="s">
        <v>3858</v>
      </c>
      <c r="D3290" s="190" t="s">
        <v>168</v>
      </c>
      <c r="E3290" s="190" t="s">
        <v>143</v>
      </c>
      <c r="F3290" s="193">
        <v>36032</v>
      </c>
      <c r="G3290" s="190" t="s">
        <v>247</v>
      </c>
      <c r="H3290" s="190" t="s">
        <v>824</v>
      </c>
      <c r="I3290" s="190" t="s">
        <v>58</v>
      </c>
      <c r="J3290" s="190" t="s">
        <v>3969</v>
      </c>
      <c r="K3290" s="190">
        <v>2007</v>
      </c>
      <c r="L3290" s="190" t="s">
        <v>247</v>
      </c>
    </row>
    <row r="3291" spans="1:12" x14ac:dyDescent="0.2">
      <c r="A3291" s="190">
        <v>814398</v>
      </c>
      <c r="B3291" s="190" t="s">
        <v>3091</v>
      </c>
      <c r="C3291" s="190" t="s">
        <v>79</v>
      </c>
      <c r="D3291" s="190" t="s">
        <v>4080</v>
      </c>
      <c r="E3291" s="190" t="s">
        <v>143</v>
      </c>
      <c r="F3291" s="193">
        <v>34505</v>
      </c>
      <c r="G3291" s="190" t="s">
        <v>4081</v>
      </c>
      <c r="H3291" s="190" t="s">
        <v>824</v>
      </c>
      <c r="I3291" s="190" t="s">
        <v>58</v>
      </c>
      <c r="J3291" s="190" t="s">
        <v>259</v>
      </c>
      <c r="K3291" s="190">
        <v>2012</v>
      </c>
      <c r="L3291" s="190" t="s">
        <v>255</v>
      </c>
    </row>
    <row r="3292" spans="1:12" x14ac:dyDescent="0.2">
      <c r="A3292" s="190">
        <v>814399</v>
      </c>
      <c r="B3292" s="190" t="s">
        <v>3092</v>
      </c>
      <c r="C3292" s="190" t="s">
        <v>422</v>
      </c>
      <c r="D3292" s="190" t="s">
        <v>4082</v>
      </c>
      <c r="E3292" s="190" t="s">
        <v>143</v>
      </c>
      <c r="F3292" s="193">
        <v>30973</v>
      </c>
      <c r="H3292" s="190" t="s">
        <v>824</v>
      </c>
      <c r="I3292" s="190" t="s">
        <v>58</v>
      </c>
      <c r="J3292" s="190" t="s">
        <v>3969</v>
      </c>
      <c r="K3292" s="190">
        <v>2002</v>
      </c>
      <c r="L3292" s="190" t="s">
        <v>254</v>
      </c>
    </row>
    <row r="3293" spans="1:12" x14ac:dyDescent="0.2">
      <c r="A3293" s="190">
        <v>814400</v>
      </c>
      <c r="B3293" s="190" t="s">
        <v>3093</v>
      </c>
      <c r="C3293" s="190" t="s">
        <v>523</v>
      </c>
      <c r="D3293" s="190" t="s">
        <v>190</v>
      </c>
      <c r="E3293" s="190" t="s">
        <v>143</v>
      </c>
      <c r="F3293" s="193">
        <v>34727</v>
      </c>
      <c r="G3293" s="190" t="s">
        <v>246</v>
      </c>
      <c r="H3293" s="190" t="s">
        <v>824</v>
      </c>
      <c r="I3293" s="190" t="s">
        <v>58</v>
      </c>
      <c r="J3293" s="190" t="s">
        <v>259</v>
      </c>
      <c r="K3293" s="190">
        <v>2013</v>
      </c>
      <c r="L3293" s="190" t="s">
        <v>246</v>
      </c>
    </row>
    <row r="3294" spans="1:12" x14ac:dyDescent="0.2">
      <c r="A3294" s="190">
        <v>814401</v>
      </c>
      <c r="B3294" s="190" t="s">
        <v>3094</v>
      </c>
      <c r="C3294" s="190" t="s">
        <v>578</v>
      </c>
      <c r="D3294" s="190" t="s">
        <v>4083</v>
      </c>
      <c r="E3294" s="190" t="s">
        <v>142</v>
      </c>
      <c r="F3294" s="193">
        <v>31305</v>
      </c>
      <c r="G3294" s="190" t="s">
        <v>4084</v>
      </c>
      <c r="H3294" s="190" t="s">
        <v>824</v>
      </c>
      <c r="I3294" s="190" t="s">
        <v>58</v>
      </c>
      <c r="J3294" s="190" t="s">
        <v>3972</v>
      </c>
      <c r="K3294" s="190">
        <v>2003</v>
      </c>
      <c r="L3294" s="190" t="s">
        <v>244</v>
      </c>
    </row>
    <row r="3295" spans="1:12" x14ac:dyDescent="0.2">
      <c r="A3295" s="190">
        <v>814402</v>
      </c>
      <c r="B3295" s="190" t="s">
        <v>1077</v>
      </c>
      <c r="C3295" s="190" t="s">
        <v>4085</v>
      </c>
      <c r="D3295" s="190" t="s">
        <v>1311</v>
      </c>
      <c r="E3295" s="190" t="s">
        <v>143</v>
      </c>
      <c r="F3295" s="193">
        <v>31715</v>
      </c>
      <c r="G3295" s="190" t="s">
        <v>244</v>
      </c>
      <c r="H3295" s="190" t="s">
        <v>824</v>
      </c>
      <c r="I3295" s="190" t="s">
        <v>58</v>
      </c>
      <c r="J3295" s="190" t="s">
        <v>3972</v>
      </c>
      <c r="K3295" s="190">
        <v>2005</v>
      </c>
      <c r="L3295" s="190" t="s">
        <v>244</v>
      </c>
    </row>
    <row r="3296" spans="1:12" x14ac:dyDescent="0.2">
      <c r="A3296" s="190">
        <v>814403</v>
      </c>
      <c r="B3296" s="190" t="s">
        <v>3095</v>
      </c>
      <c r="C3296" s="190" t="s">
        <v>79</v>
      </c>
      <c r="D3296" s="190" t="s">
        <v>4086</v>
      </c>
      <c r="E3296" s="190" t="s">
        <v>143</v>
      </c>
      <c r="F3296" s="193">
        <v>31868</v>
      </c>
      <c r="G3296" s="190" t="s">
        <v>244</v>
      </c>
      <c r="H3296" s="190" t="s">
        <v>824</v>
      </c>
      <c r="I3296" s="190" t="s">
        <v>58</v>
      </c>
      <c r="J3296" s="190" t="s">
        <v>3982</v>
      </c>
      <c r="K3296" s="190">
        <v>2005</v>
      </c>
    </row>
    <row r="3297" spans="1:12" x14ac:dyDescent="0.2">
      <c r="A3297" s="190">
        <v>814404</v>
      </c>
      <c r="B3297" s="190" t="s">
        <v>3096</v>
      </c>
      <c r="C3297" s="190" t="s">
        <v>65</v>
      </c>
      <c r="D3297" s="190" t="s">
        <v>1190</v>
      </c>
      <c r="E3297" s="190" t="s">
        <v>142</v>
      </c>
      <c r="F3297" s="193">
        <v>31853</v>
      </c>
      <c r="G3297" s="190" t="s">
        <v>977</v>
      </c>
      <c r="H3297" s="190" t="s">
        <v>824</v>
      </c>
      <c r="I3297" s="190" t="s">
        <v>58</v>
      </c>
      <c r="J3297" s="190" t="s">
        <v>4013</v>
      </c>
      <c r="K3297" s="190">
        <v>2005</v>
      </c>
      <c r="L3297" s="190" t="s">
        <v>244</v>
      </c>
    </row>
    <row r="3298" spans="1:12" x14ac:dyDescent="0.2">
      <c r="A3298" s="190">
        <v>814405</v>
      </c>
      <c r="B3298" s="190" t="s">
        <v>3097</v>
      </c>
      <c r="C3298" s="190" t="s">
        <v>1003</v>
      </c>
      <c r="D3298" s="190" t="s">
        <v>162</v>
      </c>
      <c r="E3298" s="190" t="s">
        <v>142</v>
      </c>
      <c r="F3298" s="193">
        <v>31286</v>
      </c>
      <c r="G3298" s="190" t="s">
        <v>244</v>
      </c>
      <c r="H3298" s="190" t="s">
        <v>824</v>
      </c>
      <c r="I3298" s="190" t="s">
        <v>58</v>
      </c>
      <c r="J3298" s="190" t="s">
        <v>4006</v>
      </c>
      <c r="K3298" s="190">
        <v>2003</v>
      </c>
      <c r="L3298" s="190" t="s">
        <v>244</v>
      </c>
    </row>
    <row r="3299" spans="1:12" x14ac:dyDescent="0.2">
      <c r="A3299" s="190">
        <v>814406</v>
      </c>
      <c r="B3299" s="190" t="s">
        <v>3098</v>
      </c>
      <c r="C3299" s="190" t="s">
        <v>369</v>
      </c>
      <c r="D3299" s="190" t="s">
        <v>3814</v>
      </c>
      <c r="E3299" s="190" t="s">
        <v>142</v>
      </c>
      <c r="F3299" s="193">
        <v>29952</v>
      </c>
      <c r="G3299" s="190" t="s">
        <v>244</v>
      </c>
      <c r="H3299" s="190" t="s">
        <v>824</v>
      </c>
      <c r="I3299" s="190" t="s">
        <v>58</v>
      </c>
      <c r="J3299" s="190" t="s">
        <v>4003</v>
      </c>
      <c r="K3299" s="190">
        <v>1999</v>
      </c>
      <c r="L3299" s="190" t="s">
        <v>244</v>
      </c>
    </row>
    <row r="3300" spans="1:12" x14ac:dyDescent="0.2">
      <c r="A3300" s="190">
        <v>814407</v>
      </c>
      <c r="B3300" s="190" t="s">
        <v>3099</v>
      </c>
      <c r="C3300" s="190" t="s">
        <v>95</v>
      </c>
      <c r="D3300" s="190" t="s">
        <v>1157</v>
      </c>
      <c r="E3300" s="190" t="s">
        <v>143</v>
      </c>
      <c r="F3300" s="193">
        <v>36161</v>
      </c>
      <c r="G3300" s="190" t="s">
        <v>831</v>
      </c>
      <c r="H3300" s="190" t="s">
        <v>824</v>
      </c>
      <c r="I3300" s="190" t="s">
        <v>58</v>
      </c>
      <c r="J3300" s="190" t="s">
        <v>3972</v>
      </c>
      <c r="K3300" s="190">
        <v>2016</v>
      </c>
      <c r="L3300" s="190" t="s">
        <v>247</v>
      </c>
    </row>
    <row r="3301" spans="1:12" x14ac:dyDescent="0.2">
      <c r="A3301" s="190">
        <v>814409</v>
      </c>
      <c r="B3301" s="190" t="s">
        <v>3101</v>
      </c>
      <c r="C3301" s="190" t="s">
        <v>85</v>
      </c>
      <c r="D3301" s="190" t="s">
        <v>167</v>
      </c>
      <c r="E3301" s="190" t="s">
        <v>142</v>
      </c>
      <c r="F3301" s="193">
        <v>32641</v>
      </c>
      <c r="G3301" s="190" t="s">
        <v>244</v>
      </c>
      <c r="H3301" s="190" t="s">
        <v>824</v>
      </c>
      <c r="I3301" s="190" t="s">
        <v>58</v>
      </c>
      <c r="J3301" s="190" t="s">
        <v>4025</v>
      </c>
      <c r="K3301" s="190">
        <v>2007</v>
      </c>
      <c r="L3301" s="190" t="s">
        <v>244</v>
      </c>
    </row>
    <row r="3302" spans="1:12" x14ac:dyDescent="0.2">
      <c r="A3302" s="190">
        <v>814410</v>
      </c>
      <c r="B3302" s="190" t="s">
        <v>3102</v>
      </c>
      <c r="C3302" s="190" t="s">
        <v>1118</v>
      </c>
      <c r="D3302" s="190" t="s">
        <v>4089</v>
      </c>
      <c r="E3302" s="190" t="s">
        <v>142</v>
      </c>
      <c r="F3302" s="193">
        <v>34728</v>
      </c>
      <c r="G3302" s="190" t="s">
        <v>4090</v>
      </c>
      <c r="H3302" s="190" t="s">
        <v>824</v>
      </c>
      <c r="I3302" s="190" t="s">
        <v>58</v>
      </c>
      <c r="J3302" s="190" t="s">
        <v>3972</v>
      </c>
      <c r="K3302" s="190">
        <v>2012</v>
      </c>
      <c r="L3302" s="190" t="s">
        <v>246</v>
      </c>
    </row>
    <row r="3303" spans="1:12" x14ac:dyDescent="0.2">
      <c r="A3303" s="190">
        <v>814411</v>
      </c>
      <c r="B3303" s="190" t="s">
        <v>3103</v>
      </c>
      <c r="C3303" s="190" t="s">
        <v>83</v>
      </c>
      <c r="D3303" s="190" t="s">
        <v>4091</v>
      </c>
      <c r="E3303" s="190" t="s">
        <v>142</v>
      </c>
      <c r="F3303" s="193">
        <v>35323</v>
      </c>
      <c r="G3303" s="190" t="s">
        <v>869</v>
      </c>
      <c r="H3303" s="190" t="s">
        <v>824</v>
      </c>
      <c r="I3303" s="190" t="s">
        <v>58</v>
      </c>
      <c r="J3303" s="190" t="s">
        <v>259</v>
      </c>
      <c r="K3303" s="190">
        <v>2014</v>
      </c>
      <c r="L3303" s="190" t="s">
        <v>257</v>
      </c>
    </row>
    <row r="3304" spans="1:12" x14ac:dyDescent="0.2">
      <c r="A3304" s="190">
        <v>814412</v>
      </c>
      <c r="B3304" s="190" t="s">
        <v>3104</v>
      </c>
      <c r="C3304" s="190" t="s">
        <v>4092</v>
      </c>
      <c r="D3304" s="190" t="s">
        <v>413</v>
      </c>
      <c r="E3304" s="190" t="s">
        <v>142</v>
      </c>
      <c r="F3304" s="193">
        <v>28642</v>
      </c>
      <c r="G3304" s="190" t="s">
        <v>1232</v>
      </c>
      <c r="H3304" s="190" t="s">
        <v>824</v>
      </c>
      <c r="I3304" s="190" t="s">
        <v>58</v>
      </c>
      <c r="J3304" s="190" t="s">
        <v>259</v>
      </c>
      <c r="K3304" s="190">
        <v>1996</v>
      </c>
      <c r="L3304" s="190" t="s">
        <v>244</v>
      </c>
    </row>
    <row r="3305" spans="1:12" x14ac:dyDescent="0.2">
      <c r="A3305" s="190">
        <v>814413</v>
      </c>
      <c r="B3305" s="190" t="s">
        <v>2090</v>
      </c>
      <c r="C3305" s="190" t="s">
        <v>3210</v>
      </c>
      <c r="D3305" s="190" t="s">
        <v>188</v>
      </c>
      <c r="E3305" s="190" t="s">
        <v>142</v>
      </c>
      <c r="F3305" s="193">
        <v>37121</v>
      </c>
      <c r="G3305" s="190" t="s">
        <v>921</v>
      </c>
      <c r="H3305" s="190" t="s">
        <v>824</v>
      </c>
      <c r="I3305" s="190" t="s">
        <v>58</v>
      </c>
      <c r="J3305" s="190" t="s">
        <v>4062</v>
      </c>
      <c r="K3305" s="190">
        <v>2021</v>
      </c>
      <c r="L3305" s="190" t="s">
        <v>246</v>
      </c>
    </row>
    <row r="3306" spans="1:12" x14ac:dyDescent="0.2">
      <c r="A3306" s="190">
        <v>814414</v>
      </c>
      <c r="B3306" s="190" t="s">
        <v>3105</v>
      </c>
      <c r="C3306" s="190" t="s">
        <v>83</v>
      </c>
      <c r="D3306" s="190" t="s">
        <v>3620</v>
      </c>
      <c r="E3306" s="190" t="s">
        <v>142</v>
      </c>
      <c r="F3306" s="193">
        <v>35202</v>
      </c>
      <c r="G3306" s="190" t="s">
        <v>3630</v>
      </c>
      <c r="H3306" s="190" t="s">
        <v>824</v>
      </c>
      <c r="I3306" s="190" t="s">
        <v>58</v>
      </c>
      <c r="J3306" s="190" t="s">
        <v>4002</v>
      </c>
      <c r="K3306" s="190">
        <v>2018</v>
      </c>
      <c r="L3306" s="190" t="s">
        <v>255</v>
      </c>
    </row>
    <row r="3307" spans="1:12" x14ac:dyDescent="0.2">
      <c r="A3307" s="190">
        <v>814415</v>
      </c>
      <c r="B3307" s="190" t="s">
        <v>3106</v>
      </c>
      <c r="C3307" s="190" t="s">
        <v>69</v>
      </c>
      <c r="D3307" s="190" t="s">
        <v>167</v>
      </c>
      <c r="E3307" s="190" t="s">
        <v>142</v>
      </c>
      <c r="F3307" s="193">
        <v>37103</v>
      </c>
      <c r="G3307" s="190" t="s">
        <v>244</v>
      </c>
      <c r="H3307" s="190" t="s">
        <v>824</v>
      </c>
      <c r="I3307" s="190" t="s">
        <v>58</v>
      </c>
      <c r="J3307" s="190" t="s">
        <v>259</v>
      </c>
      <c r="K3307" s="190">
        <v>2019</v>
      </c>
      <c r="L3307" s="190" t="s">
        <v>244</v>
      </c>
    </row>
    <row r="3308" spans="1:12" x14ac:dyDescent="0.2">
      <c r="A3308" s="190">
        <v>814416</v>
      </c>
      <c r="B3308" s="190" t="s">
        <v>3107</v>
      </c>
      <c r="C3308" s="190" t="s">
        <v>4093</v>
      </c>
      <c r="D3308" s="190" t="s">
        <v>448</v>
      </c>
      <c r="E3308" s="190" t="s">
        <v>142</v>
      </c>
      <c r="F3308" s="193">
        <v>30895</v>
      </c>
      <c r="G3308" s="190" t="s">
        <v>244</v>
      </c>
      <c r="H3308" s="190" t="s">
        <v>824</v>
      </c>
      <c r="I3308" s="190" t="s">
        <v>58</v>
      </c>
      <c r="J3308" s="190" t="s">
        <v>3969</v>
      </c>
      <c r="K3308" s="190">
        <v>2002</v>
      </c>
      <c r="L3308" s="190" t="s">
        <v>244</v>
      </c>
    </row>
    <row r="3309" spans="1:12" x14ac:dyDescent="0.2">
      <c r="A3309" s="190">
        <v>814417</v>
      </c>
      <c r="B3309" s="190" t="s">
        <v>3108</v>
      </c>
      <c r="C3309" s="190" t="s">
        <v>674</v>
      </c>
      <c r="D3309" s="190" t="s">
        <v>188</v>
      </c>
      <c r="E3309" s="190" t="s">
        <v>142</v>
      </c>
      <c r="F3309" s="193">
        <v>36465</v>
      </c>
      <c r="G3309" s="190" t="s">
        <v>4094</v>
      </c>
      <c r="H3309" s="190" t="s">
        <v>824</v>
      </c>
      <c r="I3309" s="190" t="s">
        <v>58</v>
      </c>
    </row>
    <row r="3310" spans="1:12" x14ac:dyDescent="0.2">
      <c r="A3310" s="190">
        <v>814418</v>
      </c>
      <c r="B3310" s="190" t="s">
        <v>3109</v>
      </c>
      <c r="C3310" s="190" t="s">
        <v>66</v>
      </c>
      <c r="D3310" s="190" t="s">
        <v>133</v>
      </c>
      <c r="E3310" s="190" t="s">
        <v>142</v>
      </c>
      <c r="F3310" s="193">
        <v>35723</v>
      </c>
      <c r="G3310" s="190" t="s">
        <v>1232</v>
      </c>
      <c r="H3310" s="190" t="s">
        <v>824</v>
      </c>
      <c r="I3310" s="190" t="s">
        <v>58</v>
      </c>
    </row>
    <row r="3311" spans="1:12" x14ac:dyDescent="0.2">
      <c r="A3311" s="190">
        <v>814419</v>
      </c>
      <c r="B3311" s="190" t="s">
        <v>3110</v>
      </c>
      <c r="C3311" s="190" t="s">
        <v>709</v>
      </c>
      <c r="D3311" s="190" t="s">
        <v>1326</v>
      </c>
      <c r="E3311" s="190" t="s">
        <v>142</v>
      </c>
      <c r="F3311" s="193">
        <v>35070</v>
      </c>
      <c r="G3311" s="190" t="s">
        <v>976</v>
      </c>
      <c r="H3311" s="190" t="s">
        <v>824</v>
      </c>
      <c r="I3311" s="190" t="s">
        <v>58</v>
      </c>
    </row>
    <row r="3312" spans="1:12" x14ac:dyDescent="0.2">
      <c r="A3312" s="190">
        <v>814420</v>
      </c>
      <c r="B3312" s="190" t="s">
        <v>3111</v>
      </c>
      <c r="C3312" s="190" t="s">
        <v>452</v>
      </c>
      <c r="D3312" s="190" t="s">
        <v>4095</v>
      </c>
      <c r="E3312" s="190" t="s">
        <v>142</v>
      </c>
      <c r="F3312" s="193">
        <v>29961</v>
      </c>
      <c r="G3312" s="190" t="s">
        <v>858</v>
      </c>
      <c r="H3312" s="190" t="s">
        <v>824</v>
      </c>
      <c r="I3312" s="190" t="s">
        <v>58</v>
      </c>
    </row>
    <row r="3313" spans="1:12" x14ac:dyDescent="0.2">
      <c r="A3313" s="190">
        <v>814421</v>
      </c>
      <c r="B3313" s="190" t="s">
        <v>3112</v>
      </c>
      <c r="C3313" s="190" t="s">
        <v>3394</v>
      </c>
      <c r="D3313" s="190" t="s">
        <v>574</v>
      </c>
      <c r="E3313" s="190" t="s">
        <v>142</v>
      </c>
      <c r="F3313" s="193">
        <v>35966</v>
      </c>
      <c r="G3313" s="190" t="s">
        <v>246</v>
      </c>
      <c r="H3313" s="190" t="s">
        <v>824</v>
      </c>
      <c r="I3313" s="190" t="s">
        <v>58</v>
      </c>
    </row>
    <row r="3314" spans="1:12" x14ac:dyDescent="0.2">
      <c r="A3314" s="190">
        <v>814422</v>
      </c>
      <c r="B3314" s="190" t="s">
        <v>3113</v>
      </c>
      <c r="C3314" s="190" t="s">
        <v>1172</v>
      </c>
      <c r="D3314" s="190" t="s">
        <v>319</v>
      </c>
      <c r="E3314" s="190" t="s">
        <v>142</v>
      </c>
      <c r="F3314" s="193">
        <v>36892</v>
      </c>
      <c r="G3314" s="190" t="s">
        <v>827</v>
      </c>
      <c r="H3314" s="190" t="s">
        <v>824</v>
      </c>
      <c r="I3314" s="190" t="s">
        <v>58</v>
      </c>
      <c r="J3314" s="190" t="s">
        <v>4002</v>
      </c>
      <c r="K3314" s="190">
        <v>2019</v>
      </c>
      <c r="L3314" s="190" t="s">
        <v>255</v>
      </c>
    </row>
    <row r="3315" spans="1:12" x14ac:dyDescent="0.2">
      <c r="A3315" s="190">
        <v>814424</v>
      </c>
      <c r="B3315" s="190" t="s">
        <v>3114</v>
      </c>
      <c r="C3315" s="190" t="s">
        <v>528</v>
      </c>
      <c r="D3315" s="190" t="s">
        <v>381</v>
      </c>
      <c r="E3315" s="190" t="s">
        <v>142</v>
      </c>
      <c r="F3315" s="193">
        <v>36866</v>
      </c>
      <c r="G3315" s="190" t="s">
        <v>244</v>
      </c>
      <c r="H3315" s="190" t="s">
        <v>824</v>
      </c>
      <c r="I3315" s="190" t="s">
        <v>58</v>
      </c>
    </row>
    <row r="3316" spans="1:12" x14ac:dyDescent="0.2">
      <c r="A3316" s="190">
        <v>814425</v>
      </c>
      <c r="B3316" s="190" t="s">
        <v>3115</v>
      </c>
      <c r="C3316" s="190" t="s">
        <v>118</v>
      </c>
      <c r="D3316" s="190" t="s">
        <v>179</v>
      </c>
      <c r="E3316" s="190" t="s">
        <v>142</v>
      </c>
      <c r="F3316" s="193">
        <v>33239</v>
      </c>
      <c r="G3316" s="190" t="s">
        <v>941</v>
      </c>
      <c r="H3316" s="190" t="s">
        <v>825</v>
      </c>
      <c r="I3316" s="190" t="s">
        <v>58</v>
      </c>
      <c r="J3316" s="190" t="s">
        <v>3972</v>
      </c>
      <c r="K3316" s="190">
        <v>2010</v>
      </c>
      <c r="L3316" s="190" t="s">
        <v>244</v>
      </c>
    </row>
    <row r="3317" spans="1:12" x14ac:dyDescent="0.2">
      <c r="A3317" s="190">
        <v>814426</v>
      </c>
      <c r="B3317" s="190" t="s">
        <v>3116</v>
      </c>
      <c r="C3317" s="190" t="s">
        <v>68</v>
      </c>
      <c r="D3317" s="190" t="s">
        <v>171</v>
      </c>
      <c r="E3317" s="190" t="s">
        <v>142</v>
      </c>
      <c r="F3317" s="193">
        <v>37719</v>
      </c>
      <c r="G3317" s="190" t="s">
        <v>244</v>
      </c>
      <c r="H3317" s="190" t="s">
        <v>824</v>
      </c>
      <c r="I3317" s="190" t="s">
        <v>58</v>
      </c>
      <c r="J3317" s="190" t="s">
        <v>4062</v>
      </c>
      <c r="K3317" s="190">
        <v>2021</v>
      </c>
      <c r="L3317" s="190" t="s">
        <v>244</v>
      </c>
    </row>
    <row r="3318" spans="1:12" x14ac:dyDescent="0.2">
      <c r="A3318" s="190">
        <v>814427</v>
      </c>
      <c r="B3318" s="190" t="s">
        <v>3117</v>
      </c>
      <c r="C3318" s="190" t="s">
        <v>960</v>
      </c>
      <c r="D3318" s="190" t="s">
        <v>604</v>
      </c>
      <c r="E3318" s="190" t="s">
        <v>142</v>
      </c>
      <c r="F3318" s="193">
        <v>31787</v>
      </c>
      <c r="G3318" s="190" t="s">
        <v>244</v>
      </c>
      <c r="H3318" s="190" t="s">
        <v>824</v>
      </c>
      <c r="I3318" s="190" t="s">
        <v>58</v>
      </c>
      <c r="J3318" s="190" t="s">
        <v>4005</v>
      </c>
      <c r="K3318" s="190">
        <v>2005</v>
      </c>
      <c r="L3318" s="190" t="s">
        <v>244</v>
      </c>
    </row>
    <row r="3319" spans="1:12" x14ac:dyDescent="0.2">
      <c r="A3319" s="190">
        <v>814428</v>
      </c>
      <c r="B3319" s="190" t="s">
        <v>3118</v>
      </c>
      <c r="C3319" s="190" t="s">
        <v>348</v>
      </c>
      <c r="D3319" s="190" t="s">
        <v>1352</v>
      </c>
      <c r="E3319" s="190" t="s">
        <v>142</v>
      </c>
      <c r="F3319" s="193">
        <v>36017</v>
      </c>
      <c r="G3319" s="190" t="s">
        <v>244</v>
      </c>
      <c r="H3319" s="190" t="s">
        <v>824</v>
      </c>
      <c r="I3319" s="190" t="s">
        <v>58</v>
      </c>
    </row>
    <row r="3320" spans="1:12" x14ac:dyDescent="0.2">
      <c r="A3320" s="190">
        <v>814429</v>
      </c>
      <c r="B3320" s="190" t="s">
        <v>3119</v>
      </c>
      <c r="C3320" s="190" t="s">
        <v>349</v>
      </c>
      <c r="D3320" s="190" t="s">
        <v>4096</v>
      </c>
      <c r="E3320" s="190" t="s">
        <v>142</v>
      </c>
      <c r="F3320" s="193">
        <v>32012</v>
      </c>
      <c r="G3320" s="190" t="s">
        <v>244</v>
      </c>
      <c r="H3320" s="190" t="s">
        <v>824</v>
      </c>
      <c r="I3320" s="190" t="s">
        <v>58</v>
      </c>
      <c r="J3320" s="190" t="s">
        <v>4097</v>
      </c>
      <c r="K3320" s="190">
        <v>2005</v>
      </c>
      <c r="L3320" s="190" t="s">
        <v>244</v>
      </c>
    </row>
    <row r="3321" spans="1:12" x14ac:dyDescent="0.2">
      <c r="A3321" s="190">
        <v>814430</v>
      </c>
      <c r="B3321" s="190" t="s">
        <v>3120</v>
      </c>
      <c r="C3321" s="190" t="s">
        <v>100</v>
      </c>
      <c r="D3321" s="190" t="s">
        <v>163</v>
      </c>
      <c r="E3321" s="190" t="s">
        <v>142</v>
      </c>
      <c r="F3321" s="193">
        <v>37257</v>
      </c>
      <c r="G3321" s="190" t="s">
        <v>1282</v>
      </c>
      <c r="H3321" s="190" t="s">
        <v>824</v>
      </c>
      <c r="I3321" s="190" t="s">
        <v>58</v>
      </c>
      <c r="J3321" s="190" t="s">
        <v>3969</v>
      </c>
      <c r="K3321" s="190">
        <v>2019</v>
      </c>
      <c r="L3321" s="190" t="s">
        <v>244</v>
      </c>
    </row>
    <row r="3322" spans="1:12" x14ac:dyDescent="0.2">
      <c r="A3322" s="190">
        <v>814431</v>
      </c>
      <c r="B3322" s="190" t="s">
        <v>3121</v>
      </c>
      <c r="C3322" s="190" t="s">
        <v>4098</v>
      </c>
      <c r="D3322" s="190" t="s">
        <v>474</v>
      </c>
      <c r="E3322" s="190" t="s">
        <v>142</v>
      </c>
      <c r="F3322" s="193">
        <v>33239</v>
      </c>
      <c r="G3322" s="190" t="s">
        <v>251</v>
      </c>
      <c r="H3322" s="190" t="s">
        <v>824</v>
      </c>
      <c r="I3322" s="190" t="s">
        <v>58</v>
      </c>
      <c r="J3322" s="190" t="s">
        <v>4099</v>
      </c>
      <c r="K3322" s="190">
        <v>2008</v>
      </c>
      <c r="L3322" s="190" t="s">
        <v>251</v>
      </c>
    </row>
    <row r="3323" spans="1:12" x14ac:dyDescent="0.2">
      <c r="A3323" s="190">
        <v>814432</v>
      </c>
      <c r="B3323" s="190" t="s">
        <v>3122</v>
      </c>
      <c r="C3323" s="190" t="s">
        <v>68</v>
      </c>
      <c r="D3323" s="190" t="s">
        <v>198</v>
      </c>
      <c r="E3323" s="190" t="s">
        <v>142</v>
      </c>
      <c r="F3323" s="193">
        <v>37572</v>
      </c>
      <c r="G3323" s="190" t="s">
        <v>244</v>
      </c>
      <c r="H3323" s="190" t="s">
        <v>824</v>
      </c>
      <c r="I3323" s="190" t="s">
        <v>58</v>
      </c>
    </row>
    <row r="3324" spans="1:12" x14ac:dyDescent="0.2">
      <c r="A3324" s="190">
        <v>814433</v>
      </c>
      <c r="B3324" s="190" t="s">
        <v>3123</v>
      </c>
      <c r="C3324" s="190" t="s">
        <v>83</v>
      </c>
      <c r="D3324" s="190" t="s">
        <v>3685</v>
      </c>
      <c r="E3324" s="190" t="s">
        <v>142</v>
      </c>
      <c r="F3324" s="193">
        <v>31173</v>
      </c>
      <c r="G3324" s="190" t="s">
        <v>831</v>
      </c>
      <c r="H3324" s="190" t="s">
        <v>824</v>
      </c>
      <c r="I3324" s="190" t="s">
        <v>58</v>
      </c>
    </row>
    <row r="3325" spans="1:12" x14ac:dyDescent="0.2">
      <c r="A3325" s="190">
        <v>814434</v>
      </c>
      <c r="B3325" s="190" t="s">
        <v>3124</v>
      </c>
      <c r="C3325" s="190" t="s">
        <v>527</v>
      </c>
      <c r="D3325" s="190" t="s">
        <v>455</v>
      </c>
      <c r="E3325" s="190" t="s">
        <v>142</v>
      </c>
      <c r="F3325" s="193">
        <v>31699</v>
      </c>
      <c r="G3325" s="190" t="s">
        <v>244</v>
      </c>
      <c r="H3325" s="190" t="s">
        <v>824</v>
      </c>
      <c r="I3325" s="190" t="s">
        <v>58</v>
      </c>
      <c r="J3325" s="190" t="s">
        <v>259</v>
      </c>
      <c r="K3325" s="190">
        <v>2005</v>
      </c>
      <c r="L3325" s="190" t="s">
        <v>244</v>
      </c>
    </row>
    <row r="3326" spans="1:12" x14ac:dyDescent="0.2">
      <c r="A3326" s="190">
        <v>814435</v>
      </c>
      <c r="B3326" s="190" t="s">
        <v>3125</v>
      </c>
      <c r="C3326" s="190" t="s">
        <v>496</v>
      </c>
      <c r="D3326" s="190" t="s">
        <v>170</v>
      </c>
      <c r="E3326" s="190" t="s">
        <v>142</v>
      </c>
      <c r="F3326" s="193">
        <v>35471</v>
      </c>
      <c r="G3326" s="190" t="s">
        <v>1167</v>
      </c>
      <c r="H3326" s="190" t="s">
        <v>824</v>
      </c>
      <c r="I3326" s="190" t="s">
        <v>58</v>
      </c>
      <c r="J3326" s="190" t="s">
        <v>3969</v>
      </c>
      <c r="K3326" s="190">
        <v>2018</v>
      </c>
      <c r="L3326" s="190" t="s">
        <v>254</v>
      </c>
    </row>
    <row r="3327" spans="1:12" x14ac:dyDescent="0.2">
      <c r="A3327" s="190">
        <v>814437</v>
      </c>
      <c r="B3327" s="190" t="s">
        <v>3126</v>
      </c>
      <c r="C3327" s="190" t="s">
        <v>63</v>
      </c>
      <c r="D3327" s="190" t="s">
        <v>205</v>
      </c>
      <c r="E3327" s="190" t="s">
        <v>142</v>
      </c>
      <c r="F3327" s="193">
        <v>34296</v>
      </c>
      <c r="G3327" s="190" t="s">
        <v>244</v>
      </c>
      <c r="H3327" s="190" t="s">
        <v>824</v>
      </c>
      <c r="I3327" s="190" t="s">
        <v>58</v>
      </c>
      <c r="J3327" s="190" t="s">
        <v>3972</v>
      </c>
      <c r="K3327" s="190">
        <v>2013</v>
      </c>
      <c r="L3327" s="190" t="s">
        <v>249</v>
      </c>
    </row>
    <row r="3328" spans="1:12" x14ac:dyDescent="0.2">
      <c r="A3328" s="190">
        <v>814438</v>
      </c>
      <c r="B3328" s="190" t="s">
        <v>3127</v>
      </c>
      <c r="C3328" s="190" t="s">
        <v>96</v>
      </c>
      <c r="D3328" s="190" t="s">
        <v>196</v>
      </c>
      <c r="E3328" s="190" t="s">
        <v>143</v>
      </c>
      <c r="F3328" s="193">
        <v>35452</v>
      </c>
      <c r="G3328" s="190" t="s">
        <v>244</v>
      </c>
      <c r="H3328" s="190" t="s">
        <v>824</v>
      </c>
      <c r="I3328" s="190" t="s">
        <v>58</v>
      </c>
      <c r="J3328" s="190" t="s">
        <v>3975</v>
      </c>
      <c r="K3328" s="190">
        <v>2014</v>
      </c>
      <c r="L3328" s="190" t="s">
        <v>249</v>
      </c>
    </row>
    <row r="3329" spans="1:12" x14ac:dyDescent="0.2">
      <c r="A3329" s="190">
        <v>814439</v>
      </c>
      <c r="B3329" s="190" t="s">
        <v>3128</v>
      </c>
      <c r="C3329" s="190" t="s">
        <v>95</v>
      </c>
      <c r="D3329" s="190" t="s">
        <v>192</v>
      </c>
      <c r="E3329" s="190" t="s">
        <v>143</v>
      </c>
      <c r="F3329" s="193">
        <v>36383</v>
      </c>
      <c r="G3329" s="190" t="s">
        <v>244</v>
      </c>
      <c r="H3329" s="190" t="s">
        <v>824</v>
      </c>
      <c r="I3329" s="190" t="s">
        <v>58</v>
      </c>
      <c r="J3329" s="190" t="s">
        <v>3969</v>
      </c>
      <c r="K3329" s="190">
        <v>2018</v>
      </c>
      <c r="L3329" s="190" t="s">
        <v>244</v>
      </c>
    </row>
    <row r="3330" spans="1:12" x14ac:dyDescent="0.2">
      <c r="A3330" s="190">
        <v>814440</v>
      </c>
      <c r="B3330" s="190" t="s">
        <v>3129</v>
      </c>
      <c r="C3330" s="190" t="s">
        <v>1023</v>
      </c>
      <c r="D3330" s="190" t="s">
        <v>202</v>
      </c>
      <c r="E3330" s="190" t="s">
        <v>143</v>
      </c>
      <c r="F3330" s="193">
        <v>35939</v>
      </c>
      <c r="G3330" s="190" t="s">
        <v>827</v>
      </c>
      <c r="H3330" s="190" t="s">
        <v>824</v>
      </c>
      <c r="I3330" s="190" t="s">
        <v>58</v>
      </c>
      <c r="J3330" s="190" t="s">
        <v>259</v>
      </c>
      <c r="K3330" s="190">
        <v>2016</v>
      </c>
      <c r="L3330" s="190" t="s">
        <v>249</v>
      </c>
    </row>
    <row r="3331" spans="1:12" x14ac:dyDescent="0.2">
      <c r="A3331" s="190">
        <v>814441</v>
      </c>
      <c r="B3331" s="190" t="s">
        <v>3130</v>
      </c>
      <c r="C3331" s="190" t="s">
        <v>84</v>
      </c>
      <c r="D3331" s="190" t="s">
        <v>4100</v>
      </c>
      <c r="E3331" s="190" t="s">
        <v>142</v>
      </c>
      <c r="F3331" s="193">
        <v>27968</v>
      </c>
      <c r="G3331" s="190" t="s">
        <v>254</v>
      </c>
      <c r="H3331" s="190" t="s">
        <v>824</v>
      </c>
      <c r="I3331" s="190" t="s">
        <v>58</v>
      </c>
      <c r="J3331" s="190" t="s">
        <v>4006</v>
      </c>
      <c r="K3331" s="190">
        <v>1995</v>
      </c>
      <c r="L3331" s="190" t="s">
        <v>254</v>
      </c>
    </row>
    <row r="3332" spans="1:12" x14ac:dyDescent="0.2">
      <c r="A3332" s="190">
        <v>814442</v>
      </c>
      <c r="B3332" s="190" t="s">
        <v>3131</v>
      </c>
      <c r="C3332" s="190" t="s">
        <v>4101</v>
      </c>
      <c r="D3332" s="190" t="s">
        <v>4102</v>
      </c>
      <c r="E3332" s="190" t="s">
        <v>143</v>
      </c>
      <c r="F3332" s="193">
        <v>36605</v>
      </c>
      <c r="G3332" s="190" t="s">
        <v>244</v>
      </c>
      <c r="H3332" s="190" t="s">
        <v>824</v>
      </c>
      <c r="I3332" s="190" t="s">
        <v>58</v>
      </c>
      <c r="J3332" s="190" t="s">
        <v>259</v>
      </c>
      <c r="K3332" s="190">
        <v>2019</v>
      </c>
      <c r="L3332" s="190" t="s">
        <v>244</v>
      </c>
    </row>
    <row r="3333" spans="1:12" x14ac:dyDescent="0.2">
      <c r="A3333" s="190">
        <v>814444</v>
      </c>
      <c r="B3333" s="190" t="s">
        <v>3133</v>
      </c>
      <c r="C3333" s="190" t="s">
        <v>328</v>
      </c>
      <c r="D3333" s="190" t="s">
        <v>165</v>
      </c>
      <c r="E3333" s="190" t="s">
        <v>143</v>
      </c>
      <c r="F3333" s="193">
        <v>35930</v>
      </c>
      <c r="G3333" s="190" t="s">
        <v>244</v>
      </c>
      <c r="H3333" s="190" t="s">
        <v>824</v>
      </c>
      <c r="I3333" s="190" t="s">
        <v>58</v>
      </c>
      <c r="J3333" s="190" t="s">
        <v>259</v>
      </c>
      <c r="K3333" s="190">
        <v>2015</v>
      </c>
      <c r="L3333" s="190" t="s">
        <v>249</v>
      </c>
    </row>
    <row r="3334" spans="1:12" x14ac:dyDescent="0.2">
      <c r="A3334" s="190">
        <v>814445</v>
      </c>
      <c r="B3334" s="190" t="s">
        <v>3134</v>
      </c>
      <c r="C3334" s="190" t="s">
        <v>337</v>
      </c>
      <c r="D3334" s="190" t="s">
        <v>221</v>
      </c>
      <c r="E3334" s="190" t="s">
        <v>142</v>
      </c>
      <c r="F3334" s="193">
        <v>37288</v>
      </c>
      <c r="G3334" s="190" t="s">
        <v>244</v>
      </c>
      <c r="H3334" s="190" t="s">
        <v>824</v>
      </c>
      <c r="I3334" s="190" t="s">
        <v>58</v>
      </c>
      <c r="J3334" s="190" t="s">
        <v>4062</v>
      </c>
      <c r="K3334" s="190">
        <v>2019</v>
      </c>
      <c r="L3334" s="190" t="s">
        <v>244</v>
      </c>
    </row>
    <row r="3335" spans="1:12" x14ac:dyDescent="0.2">
      <c r="A3335" s="190">
        <v>814446</v>
      </c>
      <c r="B3335" s="190" t="s">
        <v>3135</v>
      </c>
      <c r="C3335" s="190" t="s">
        <v>81</v>
      </c>
      <c r="D3335" s="190" t="s">
        <v>1262</v>
      </c>
      <c r="E3335" s="190" t="s">
        <v>142</v>
      </c>
      <c r="F3335" s="193">
        <v>31647</v>
      </c>
      <c r="G3335" s="190" t="s">
        <v>1094</v>
      </c>
      <c r="H3335" s="190" t="s">
        <v>824</v>
      </c>
      <c r="I3335" s="190" t="s">
        <v>58</v>
      </c>
      <c r="J3335" s="190" t="s">
        <v>259</v>
      </c>
      <c r="K3335" s="190">
        <v>2006</v>
      </c>
      <c r="L3335" s="190" t="s">
        <v>249</v>
      </c>
    </row>
    <row r="3336" spans="1:12" x14ac:dyDescent="0.2">
      <c r="A3336" s="190">
        <v>814447</v>
      </c>
      <c r="B3336" s="190" t="s">
        <v>3136</v>
      </c>
      <c r="C3336" s="190" t="s">
        <v>97</v>
      </c>
      <c r="D3336" s="190" t="s">
        <v>190</v>
      </c>
      <c r="E3336" s="190" t="s">
        <v>143</v>
      </c>
      <c r="F3336" s="193">
        <v>35996</v>
      </c>
      <c r="G3336" s="190" t="s">
        <v>4103</v>
      </c>
      <c r="H3336" s="190" t="s">
        <v>844</v>
      </c>
      <c r="I3336" s="190" t="s">
        <v>58</v>
      </c>
    </row>
    <row r="3337" spans="1:12" x14ac:dyDescent="0.2">
      <c r="A3337" s="190">
        <v>814449</v>
      </c>
      <c r="B3337" s="190" t="s">
        <v>3137</v>
      </c>
      <c r="C3337" s="190" t="s">
        <v>675</v>
      </c>
      <c r="D3337" s="190" t="s">
        <v>4104</v>
      </c>
      <c r="E3337" s="190" t="s">
        <v>143</v>
      </c>
      <c r="F3337" s="193">
        <v>31820</v>
      </c>
      <c r="G3337" s="190" t="s">
        <v>4105</v>
      </c>
      <c r="H3337" s="190" t="s">
        <v>824</v>
      </c>
      <c r="I3337" s="190" t="s">
        <v>58</v>
      </c>
    </row>
    <row r="3338" spans="1:12" x14ac:dyDescent="0.2">
      <c r="A3338" s="190">
        <v>814450</v>
      </c>
      <c r="B3338" s="190" t="s">
        <v>3138</v>
      </c>
      <c r="C3338" s="190" t="s">
        <v>501</v>
      </c>
      <c r="D3338" s="190" t="s">
        <v>184</v>
      </c>
      <c r="E3338" s="190" t="s">
        <v>143</v>
      </c>
      <c r="F3338" s="193">
        <v>35796</v>
      </c>
      <c r="G3338" s="190" t="s">
        <v>245</v>
      </c>
      <c r="H3338" s="190" t="s">
        <v>824</v>
      </c>
      <c r="I3338" s="190" t="s">
        <v>58</v>
      </c>
      <c r="J3338" s="190" t="s">
        <v>259</v>
      </c>
      <c r="K3338" s="190">
        <v>2015</v>
      </c>
      <c r="L3338" s="190" t="s">
        <v>245</v>
      </c>
    </row>
    <row r="3339" spans="1:12" x14ac:dyDescent="0.2">
      <c r="A3339" s="190">
        <v>814451</v>
      </c>
      <c r="B3339" s="190" t="s">
        <v>3139</v>
      </c>
      <c r="C3339" s="190" t="s">
        <v>4106</v>
      </c>
      <c r="D3339" s="190" t="s">
        <v>646</v>
      </c>
      <c r="E3339" s="190" t="s">
        <v>143</v>
      </c>
      <c r="F3339" s="193">
        <v>36896</v>
      </c>
      <c r="G3339" s="190" t="s">
        <v>1025</v>
      </c>
      <c r="H3339" s="190" t="s">
        <v>824</v>
      </c>
      <c r="I3339" s="190" t="s">
        <v>58</v>
      </c>
      <c r="J3339" s="190" t="s">
        <v>259</v>
      </c>
      <c r="K3339" s="190">
        <v>2018</v>
      </c>
      <c r="L3339" s="190" t="s">
        <v>249</v>
      </c>
    </row>
    <row r="3340" spans="1:12" x14ac:dyDescent="0.2">
      <c r="A3340" s="190">
        <v>814452</v>
      </c>
      <c r="B3340" s="190" t="s">
        <v>3140</v>
      </c>
      <c r="C3340" s="190" t="s">
        <v>63</v>
      </c>
      <c r="D3340" s="190" t="s">
        <v>3232</v>
      </c>
      <c r="E3340" s="190" t="s">
        <v>142</v>
      </c>
      <c r="F3340" s="193">
        <v>33267</v>
      </c>
      <c r="G3340" s="190" t="s">
        <v>253</v>
      </c>
      <c r="H3340" s="190" t="s">
        <v>824</v>
      </c>
      <c r="I3340" s="190" t="s">
        <v>58</v>
      </c>
      <c r="J3340" s="190" t="s">
        <v>259</v>
      </c>
      <c r="K3340" s="190">
        <v>2008</v>
      </c>
      <c r="L3340" s="190" t="s">
        <v>253</v>
      </c>
    </row>
    <row r="3341" spans="1:12" x14ac:dyDescent="0.2">
      <c r="A3341" s="190">
        <v>814453</v>
      </c>
      <c r="B3341" s="190" t="s">
        <v>3141</v>
      </c>
      <c r="C3341" s="190" t="s">
        <v>348</v>
      </c>
      <c r="D3341" s="190" t="s">
        <v>550</v>
      </c>
      <c r="E3341" s="190" t="s">
        <v>142</v>
      </c>
      <c r="F3341" s="193">
        <v>31656</v>
      </c>
      <c r="G3341" s="190" t="s">
        <v>4107</v>
      </c>
      <c r="H3341" s="190" t="s">
        <v>824</v>
      </c>
      <c r="I3341" s="190" t="s">
        <v>58</v>
      </c>
      <c r="J3341" s="190" t="s">
        <v>3975</v>
      </c>
      <c r="K3341" s="190">
        <v>2004</v>
      </c>
      <c r="L3341" s="190" t="s">
        <v>254</v>
      </c>
    </row>
    <row r="3342" spans="1:12" x14ac:dyDescent="0.2">
      <c r="A3342" s="190">
        <v>814454</v>
      </c>
      <c r="B3342" s="190" t="s">
        <v>854</v>
      </c>
      <c r="C3342" s="190" t="s">
        <v>93</v>
      </c>
      <c r="D3342" s="190" t="s">
        <v>986</v>
      </c>
      <c r="E3342" s="190" t="s">
        <v>142</v>
      </c>
      <c r="F3342" s="193">
        <v>30257</v>
      </c>
      <c r="G3342" s="190" t="s">
        <v>4108</v>
      </c>
      <c r="H3342" s="190" t="s">
        <v>824</v>
      </c>
      <c r="I3342" s="190" t="s">
        <v>58</v>
      </c>
    </row>
    <row r="3343" spans="1:12" x14ac:dyDescent="0.2">
      <c r="A3343" s="190">
        <v>814455</v>
      </c>
      <c r="B3343" s="190" t="s">
        <v>3142</v>
      </c>
      <c r="C3343" s="190" t="s">
        <v>125</v>
      </c>
      <c r="D3343" s="190" t="s">
        <v>215</v>
      </c>
      <c r="E3343" s="190" t="s">
        <v>143</v>
      </c>
      <c r="F3343" s="193">
        <v>31554</v>
      </c>
      <c r="G3343" s="190" t="s">
        <v>4109</v>
      </c>
      <c r="H3343" s="190" t="s">
        <v>824</v>
      </c>
      <c r="I3343" s="190" t="s">
        <v>58</v>
      </c>
      <c r="J3343" s="190" t="s">
        <v>3972</v>
      </c>
      <c r="K3343" s="190">
        <v>2013</v>
      </c>
      <c r="L3343" s="190" t="s">
        <v>246</v>
      </c>
    </row>
    <row r="3344" spans="1:12" x14ac:dyDescent="0.2">
      <c r="A3344" s="190">
        <v>814456</v>
      </c>
      <c r="B3344" s="190" t="s">
        <v>3143</v>
      </c>
      <c r="C3344" s="190" t="s">
        <v>84</v>
      </c>
      <c r="D3344" s="190" t="s">
        <v>197</v>
      </c>
      <c r="E3344" s="190" t="s">
        <v>143</v>
      </c>
      <c r="F3344" s="193">
        <v>31048</v>
      </c>
      <c r="G3344" s="190" t="s">
        <v>3214</v>
      </c>
      <c r="H3344" s="190" t="s">
        <v>824</v>
      </c>
      <c r="I3344" s="190" t="s">
        <v>58</v>
      </c>
      <c r="J3344" s="190" t="s">
        <v>3976</v>
      </c>
      <c r="K3344" s="190">
        <v>2002</v>
      </c>
      <c r="L3344" s="190" t="s">
        <v>244</v>
      </c>
    </row>
    <row r="3345" spans="1:12" x14ac:dyDescent="0.2">
      <c r="A3345" s="190">
        <v>814457</v>
      </c>
      <c r="B3345" s="190" t="s">
        <v>3144</v>
      </c>
      <c r="C3345" s="190" t="s">
        <v>66</v>
      </c>
      <c r="D3345" s="190" t="s">
        <v>4110</v>
      </c>
      <c r="E3345" s="190" t="s">
        <v>143</v>
      </c>
      <c r="F3345" s="193">
        <v>31458</v>
      </c>
      <c r="G3345" s="190" t="s">
        <v>974</v>
      </c>
      <c r="H3345" s="190" t="s">
        <v>824</v>
      </c>
      <c r="I3345" s="190" t="s">
        <v>58</v>
      </c>
      <c r="J3345" s="190" t="s">
        <v>3969</v>
      </c>
      <c r="K3345" s="190">
        <v>2005</v>
      </c>
      <c r="L3345" s="190" t="s">
        <v>244</v>
      </c>
    </row>
    <row r="3346" spans="1:12" x14ac:dyDescent="0.2">
      <c r="A3346" s="190">
        <v>814458</v>
      </c>
      <c r="B3346" s="190" t="s">
        <v>3145</v>
      </c>
      <c r="C3346" s="190" t="s">
        <v>4111</v>
      </c>
      <c r="D3346" s="190" t="s">
        <v>743</v>
      </c>
      <c r="E3346" s="190" t="s">
        <v>143</v>
      </c>
      <c r="F3346" s="193">
        <v>32509</v>
      </c>
      <c r="G3346" s="190" t="s">
        <v>244</v>
      </c>
      <c r="H3346" s="190" t="s">
        <v>824</v>
      </c>
      <c r="I3346" s="190" t="s">
        <v>58</v>
      </c>
    </row>
    <row r="3347" spans="1:12" x14ac:dyDescent="0.2">
      <c r="A3347" s="190">
        <v>814460</v>
      </c>
      <c r="B3347" s="190" t="s">
        <v>3147</v>
      </c>
      <c r="C3347" s="190" t="s">
        <v>431</v>
      </c>
      <c r="D3347" s="190" t="s">
        <v>3362</v>
      </c>
      <c r="E3347" s="190" t="s">
        <v>143</v>
      </c>
      <c r="F3347" s="193">
        <v>36189</v>
      </c>
      <c r="G3347" s="190" t="s">
        <v>244</v>
      </c>
      <c r="H3347" s="190" t="s">
        <v>824</v>
      </c>
      <c r="I3347" s="190" t="s">
        <v>58</v>
      </c>
    </row>
    <row r="3348" spans="1:12" x14ac:dyDescent="0.2">
      <c r="A3348" s="190">
        <v>814461</v>
      </c>
      <c r="B3348" s="190" t="s">
        <v>3148</v>
      </c>
      <c r="C3348" s="190" t="s">
        <v>3754</v>
      </c>
      <c r="D3348" s="190" t="s">
        <v>216</v>
      </c>
      <c r="E3348" s="190" t="s">
        <v>142</v>
      </c>
      <c r="F3348" s="193">
        <v>30785</v>
      </c>
      <c r="G3348" s="190" t="s">
        <v>3988</v>
      </c>
      <c r="H3348" s="190" t="s">
        <v>824</v>
      </c>
      <c r="I3348" s="190" t="s">
        <v>58</v>
      </c>
      <c r="J3348" s="190" t="s">
        <v>3996</v>
      </c>
      <c r="K3348" s="190">
        <v>2002</v>
      </c>
      <c r="L3348" s="190" t="s">
        <v>254</v>
      </c>
    </row>
    <row r="3349" spans="1:12" x14ac:dyDescent="0.2">
      <c r="A3349" s="190">
        <v>814462</v>
      </c>
      <c r="B3349" s="190" t="s">
        <v>2880</v>
      </c>
      <c r="C3349" s="190" t="s">
        <v>935</v>
      </c>
      <c r="D3349" s="190" t="s">
        <v>4112</v>
      </c>
      <c r="E3349" s="190" t="s">
        <v>143</v>
      </c>
      <c r="F3349" s="193">
        <v>31432</v>
      </c>
      <c r="G3349" s="190" t="s">
        <v>944</v>
      </c>
      <c r="H3349" s="190" t="s">
        <v>825</v>
      </c>
      <c r="I3349" s="190" t="s">
        <v>58</v>
      </c>
      <c r="J3349" s="190" t="s">
        <v>4013</v>
      </c>
      <c r="K3349" s="190">
        <v>2005</v>
      </c>
      <c r="L3349" s="190" t="s">
        <v>249</v>
      </c>
    </row>
    <row r="3350" spans="1:12" x14ac:dyDescent="0.2">
      <c r="A3350" s="190">
        <v>814464</v>
      </c>
      <c r="B3350" s="190" t="s">
        <v>3149</v>
      </c>
      <c r="C3350" s="190" t="s">
        <v>206</v>
      </c>
      <c r="D3350" s="190" t="s">
        <v>423</v>
      </c>
      <c r="E3350" s="190" t="s">
        <v>143</v>
      </c>
      <c r="F3350" s="193">
        <v>35946</v>
      </c>
      <c r="G3350" s="190" t="s">
        <v>244</v>
      </c>
      <c r="H3350" s="190" t="s">
        <v>824</v>
      </c>
      <c r="I3350" s="190" t="s">
        <v>58</v>
      </c>
      <c r="J3350" s="190" t="s">
        <v>3969</v>
      </c>
      <c r="K3350" s="190">
        <v>2017</v>
      </c>
      <c r="L3350" s="190" t="s">
        <v>244</v>
      </c>
    </row>
    <row r="3351" spans="1:12" x14ac:dyDescent="0.2">
      <c r="A3351" s="190">
        <v>814465</v>
      </c>
      <c r="B3351" s="190" t="s">
        <v>3150</v>
      </c>
      <c r="C3351" s="190" t="s">
        <v>82</v>
      </c>
      <c r="D3351" s="190" t="s">
        <v>1019</v>
      </c>
      <c r="E3351" s="190" t="s">
        <v>143</v>
      </c>
      <c r="F3351" s="193">
        <v>32459</v>
      </c>
      <c r="G3351" s="190" t="s">
        <v>4114</v>
      </c>
      <c r="H3351" s="190" t="s">
        <v>824</v>
      </c>
      <c r="I3351" s="190" t="s">
        <v>58</v>
      </c>
    </row>
    <row r="3352" spans="1:12" x14ac:dyDescent="0.2">
      <c r="A3352" s="190">
        <v>814466</v>
      </c>
      <c r="B3352" s="190" t="s">
        <v>3151</v>
      </c>
      <c r="C3352" s="190" t="s">
        <v>59</v>
      </c>
      <c r="D3352" s="190" t="s">
        <v>209</v>
      </c>
      <c r="E3352" s="190" t="s">
        <v>143</v>
      </c>
      <c r="F3352" s="193">
        <v>30610</v>
      </c>
      <c r="G3352" s="190" t="s">
        <v>976</v>
      </c>
      <c r="H3352" s="190" t="s">
        <v>824</v>
      </c>
      <c r="I3352" s="190" t="s">
        <v>58</v>
      </c>
    </row>
    <row r="3353" spans="1:12" x14ac:dyDescent="0.2">
      <c r="A3353" s="190">
        <v>814467</v>
      </c>
      <c r="B3353" s="190" t="s">
        <v>3152</v>
      </c>
      <c r="C3353" s="190" t="s">
        <v>310</v>
      </c>
      <c r="D3353" s="190" t="s">
        <v>536</v>
      </c>
      <c r="E3353" s="190" t="s">
        <v>143</v>
      </c>
      <c r="F3353" s="193">
        <v>35551</v>
      </c>
      <c r="G3353" s="190" t="s">
        <v>1269</v>
      </c>
      <c r="H3353" s="190" t="s">
        <v>824</v>
      </c>
      <c r="I3353" s="190" t="s">
        <v>58</v>
      </c>
    </row>
    <row r="3354" spans="1:12" x14ac:dyDescent="0.2">
      <c r="A3354" s="190">
        <v>814468</v>
      </c>
      <c r="B3354" s="190" t="s">
        <v>3153</v>
      </c>
      <c r="C3354" s="190" t="s">
        <v>63</v>
      </c>
      <c r="D3354" s="190" t="s">
        <v>220</v>
      </c>
      <c r="E3354" s="190" t="s">
        <v>143</v>
      </c>
      <c r="F3354" s="193">
        <v>30037</v>
      </c>
      <c r="G3354" s="190" t="s">
        <v>3690</v>
      </c>
      <c r="H3354" s="190" t="s">
        <v>824</v>
      </c>
      <c r="I3354" s="190" t="s">
        <v>58</v>
      </c>
      <c r="J3354" s="190" t="s">
        <v>3976</v>
      </c>
      <c r="K3354" s="190">
        <v>2001</v>
      </c>
      <c r="L3354" s="190" t="s">
        <v>249</v>
      </c>
    </row>
    <row r="3355" spans="1:12" x14ac:dyDescent="0.2">
      <c r="A3355" s="190">
        <v>814469</v>
      </c>
      <c r="B3355" s="190" t="s">
        <v>3154</v>
      </c>
      <c r="C3355" s="190" t="s">
        <v>4115</v>
      </c>
      <c r="D3355" s="190" t="s">
        <v>712</v>
      </c>
      <c r="E3355" s="190" t="s">
        <v>142</v>
      </c>
      <c r="F3355" s="193">
        <v>26962</v>
      </c>
      <c r="G3355" s="190" t="s">
        <v>247</v>
      </c>
      <c r="H3355" s="190" t="s">
        <v>824</v>
      </c>
      <c r="I3355" s="190" t="s">
        <v>58</v>
      </c>
    </row>
    <row r="3356" spans="1:12" x14ac:dyDescent="0.2">
      <c r="A3356" s="190">
        <v>814470</v>
      </c>
      <c r="B3356" s="190" t="s">
        <v>3155</v>
      </c>
      <c r="C3356" s="190" t="s">
        <v>552</v>
      </c>
      <c r="D3356" s="190" t="s">
        <v>4116</v>
      </c>
      <c r="E3356" s="190" t="s">
        <v>143</v>
      </c>
      <c r="F3356" s="193">
        <v>31459</v>
      </c>
      <c r="G3356" s="190" t="s">
        <v>250</v>
      </c>
      <c r="H3356" s="190" t="s">
        <v>824</v>
      </c>
      <c r="I3356" s="190" t="s">
        <v>58</v>
      </c>
      <c r="J3356" s="190" t="s">
        <v>3969</v>
      </c>
      <c r="K3356" s="190">
        <v>2004</v>
      </c>
      <c r="L3356" s="190" t="s">
        <v>249</v>
      </c>
    </row>
    <row r="3357" spans="1:12" x14ac:dyDescent="0.2">
      <c r="A3357" s="190">
        <v>814471</v>
      </c>
      <c r="B3357" s="190" t="s">
        <v>3156</v>
      </c>
      <c r="C3357" s="190" t="s">
        <v>3702</v>
      </c>
      <c r="D3357" s="190" t="s">
        <v>3744</v>
      </c>
      <c r="E3357" s="190" t="s">
        <v>143</v>
      </c>
      <c r="F3357" s="193">
        <v>32011</v>
      </c>
      <c r="G3357" s="190" t="s">
        <v>244</v>
      </c>
      <c r="H3357" s="190" t="s">
        <v>824</v>
      </c>
      <c r="I3357" s="190" t="s">
        <v>58</v>
      </c>
    </row>
    <row r="3358" spans="1:12" x14ac:dyDescent="0.2">
      <c r="A3358" s="190">
        <v>814472</v>
      </c>
      <c r="B3358" s="190" t="s">
        <v>3157</v>
      </c>
      <c r="C3358" s="190" t="s">
        <v>354</v>
      </c>
      <c r="D3358" s="190" t="s">
        <v>339</v>
      </c>
      <c r="E3358" s="190" t="s">
        <v>143</v>
      </c>
      <c r="F3358" s="193">
        <v>36903</v>
      </c>
      <c r="G3358" s="190" t="s">
        <v>1128</v>
      </c>
      <c r="H3358" s="190" t="s">
        <v>824</v>
      </c>
      <c r="I3358" s="190" t="s">
        <v>58</v>
      </c>
      <c r="J3358" s="190" t="s">
        <v>259</v>
      </c>
      <c r="K3358" s="190">
        <v>2019</v>
      </c>
      <c r="L3358" s="190" t="s">
        <v>246</v>
      </c>
    </row>
    <row r="3359" spans="1:12" x14ac:dyDescent="0.2">
      <c r="A3359" s="190">
        <v>814473</v>
      </c>
      <c r="B3359" s="190" t="s">
        <v>3158</v>
      </c>
      <c r="C3359" s="190" t="s">
        <v>506</v>
      </c>
      <c r="D3359" s="190" t="s">
        <v>3642</v>
      </c>
      <c r="E3359" s="190" t="s">
        <v>143</v>
      </c>
      <c r="F3359" s="193">
        <v>36161</v>
      </c>
      <c r="G3359" s="190" t="s">
        <v>244</v>
      </c>
      <c r="H3359" s="190" t="s">
        <v>824</v>
      </c>
      <c r="I3359" s="190" t="s">
        <v>58</v>
      </c>
      <c r="J3359" s="190" t="s">
        <v>3969</v>
      </c>
      <c r="K3359" s="190" t="s">
        <v>4001</v>
      </c>
      <c r="L3359" s="190" t="s">
        <v>249</v>
      </c>
    </row>
    <row r="3360" spans="1:12" x14ac:dyDescent="0.2">
      <c r="A3360" s="190">
        <v>814474</v>
      </c>
      <c r="B3360" s="190" t="s">
        <v>3159</v>
      </c>
      <c r="C3360" s="190" t="s">
        <v>4117</v>
      </c>
      <c r="D3360" s="190" t="s">
        <v>1090</v>
      </c>
      <c r="E3360" s="190" t="s">
        <v>143</v>
      </c>
      <c r="F3360" s="193">
        <v>35554</v>
      </c>
      <c r="G3360" s="190" t="s">
        <v>254</v>
      </c>
      <c r="H3360" s="190" t="s">
        <v>824</v>
      </c>
      <c r="I3360" s="190" t="s">
        <v>58</v>
      </c>
      <c r="J3360" s="190" t="s">
        <v>258</v>
      </c>
      <c r="K3360" s="190">
        <v>2021</v>
      </c>
      <c r="L3360" s="190" t="s">
        <v>254</v>
      </c>
    </row>
    <row r="3361" spans="1:12" x14ac:dyDescent="0.2">
      <c r="A3361" s="190">
        <v>814475</v>
      </c>
      <c r="B3361" s="190" t="s">
        <v>3160</v>
      </c>
      <c r="C3361" s="190" t="s">
        <v>711</v>
      </c>
      <c r="D3361" s="190" t="s">
        <v>228</v>
      </c>
      <c r="E3361" s="190" t="s">
        <v>143</v>
      </c>
      <c r="F3361" s="193">
        <v>24591</v>
      </c>
      <c r="G3361" s="190" t="s">
        <v>244</v>
      </c>
      <c r="H3361" s="190" t="s">
        <v>824</v>
      </c>
      <c r="I3361" s="190" t="s">
        <v>58</v>
      </c>
      <c r="J3361" s="190" t="s">
        <v>259</v>
      </c>
      <c r="K3361" s="190">
        <v>1986</v>
      </c>
      <c r="L3361" s="190" t="s">
        <v>244</v>
      </c>
    </row>
    <row r="3362" spans="1:12" x14ac:dyDescent="0.2">
      <c r="A3362" s="190">
        <v>814476</v>
      </c>
      <c r="B3362" s="190" t="s">
        <v>3161</v>
      </c>
      <c r="C3362" s="190" t="s">
        <v>79</v>
      </c>
      <c r="D3362" s="190" t="s">
        <v>162</v>
      </c>
      <c r="E3362" s="190" t="s">
        <v>142</v>
      </c>
      <c r="F3362" s="193">
        <v>31260</v>
      </c>
      <c r="G3362" s="190" t="s">
        <v>4118</v>
      </c>
      <c r="H3362" s="190" t="s">
        <v>824</v>
      </c>
      <c r="I3362" s="190" t="s">
        <v>58</v>
      </c>
      <c r="J3362" s="190" t="s">
        <v>3970</v>
      </c>
      <c r="K3362" s="190">
        <v>2003</v>
      </c>
      <c r="L3362" s="190" t="s">
        <v>250</v>
      </c>
    </row>
    <row r="3363" spans="1:12" x14ac:dyDescent="0.2">
      <c r="A3363" s="190">
        <v>814477</v>
      </c>
      <c r="B3363" s="190" t="s">
        <v>3162</v>
      </c>
      <c r="C3363" s="190" t="s">
        <v>4119</v>
      </c>
      <c r="D3363" s="190" t="s">
        <v>4120</v>
      </c>
      <c r="E3363" s="190" t="s">
        <v>143</v>
      </c>
      <c r="F3363" s="193">
        <v>35431</v>
      </c>
      <c r="G3363" s="190" t="s">
        <v>1197</v>
      </c>
      <c r="H3363" s="190" t="s">
        <v>824</v>
      </c>
      <c r="I3363" s="190" t="s">
        <v>58</v>
      </c>
      <c r="J3363" s="190" t="s">
        <v>4067</v>
      </c>
      <c r="K3363" s="190">
        <v>2015</v>
      </c>
      <c r="L3363" s="190" t="s">
        <v>249</v>
      </c>
    </row>
    <row r="3364" spans="1:12" x14ac:dyDescent="0.2">
      <c r="A3364" s="190">
        <v>814478</v>
      </c>
      <c r="B3364" s="190" t="s">
        <v>3163</v>
      </c>
      <c r="C3364" s="190" t="s">
        <v>63</v>
      </c>
      <c r="D3364" s="190" t="s">
        <v>359</v>
      </c>
      <c r="E3364" s="190" t="s">
        <v>143</v>
      </c>
      <c r="F3364" s="193">
        <v>35612</v>
      </c>
      <c r="G3364" s="190" t="s">
        <v>244</v>
      </c>
      <c r="H3364" s="190" t="s">
        <v>824</v>
      </c>
      <c r="I3364" s="190" t="s">
        <v>58</v>
      </c>
      <c r="J3364" s="190" t="s">
        <v>259</v>
      </c>
      <c r="K3364" s="190">
        <v>2015</v>
      </c>
      <c r="L3364" s="190" t="s">
        <v>249</v>
      </c>
    </row>
    <row r="3365" spans="1:12" x14ac:dyDescent="0.2">
      <c r="A3365" s="190">
        <v>814479</v>
      </c>
      <c r="B3365" s="190" t="s">
        <v>3164</v>
      </c>
      <c r="C3365" s="190" t="s">
        <v>361</v>
      </c>
      <c r="D3365" s="190" t="s">
        <v>717</v>
      </c>
      <c r="E3365" s="190" t="s">
        <v>143</v>
      </c>
      <c r="F3365" s="193">
        <v>32635</v>
      </c>
      <c r="G3365" s="190" t="s">
        <v>4121</v>
      </c>
      <c r="H3365" s="190" t="s">
        <v>824</v>
      </c>
      <c r="I3365" s="190" t="s">
        <v>58</v>
      </c>
      <c r="J3365" s="190" t="s">
        <v>3972</v>
      </c>
      <c r="K3365" s="190">
        <v>2008</v>
      </c>
      <c r="L3365" s="190" t="s">
        <v>252</v>
      </c>
    </row>
    <row r="3366" spans="1:12" x14ac:dyDescent="0.2">
      <c r="A3366" s="190">
        <v>814480</v>
      </c>
      <c r="B3366" s="190" t="s">
        <v>3165</v>
      </c>
      <c r="C3366" s="190" t="s">
        <v>310</v>
      </c>
      <c r="D3366" s="190" t="s">
        <v>324</v>
      </c>
      <c r="E3366" s="190" t="s">
        <v>143</v>
      </c>
      <c r="F3366" s="193">
        <v>35797</v>
      </c>
      <c r="G3366" s="190" t="s">
        <v>244</v>
      </c>
      <c r="H3366" s="190" t="s">
        <v>824</v>
      </c>
      <c r="I3366" s="190" t="s">
        <v>58</v>
      </c>
      <c r="J3366" s="190" t="s">
        <v>3969</v>
      </c>
      <c r="K3366" s="190">
        <v>2016</v>
      </c>
      <c r="L3366" s="190" t="s">
        <v>249</v>
      </c>
    </row>
    <row r="3367" spans="1:12" x14ac:dyDescent="0.2">
      <c r="A3367" s="190">
        <v>814481</v>
      </c>
      <c r="B3367" s="190" t="s">
        <v>3166</v>
      </c>
      <c r="C3367" s="190" t="s">
        <v>452</v>
      </c>
      <c r="D3367" s="190" t="s">
        <v>192</v>
      </c>
      <c r="E3367" s="190" t="s">
        <v>143</v>
      </c>
      <c r="F3367" s="193">
        <v>37052</v>
      </c>
      <c r="G3367" s="190" t="s">
        <v>244</v>
      </c>
      <c r="H3367" s="190" t="s">
        <v>824</v>
      </c>
      <c r="I3367" s="190" t="s">
        <v>58</v>
      </c>
      <c r="J3367" s="190" t="s">
        <v>3969</v>
      </c>
      <c r="K3367" s="190" t="s">
        <v>4001</v>
      </c>
      <c r="L3367" s="190" t="s">
        <v>244</v>
      </c>
    </row>
    <row r="3368" spans="1:12" x14ac:dyDescent="0.2">
      <c r="A3368" s="190">
        <v>814482</v>
      </c>
      <c r="B3368" s="190" t="s">
        <v>3167</v>
      </c>
      <c r="C3368" s="190" t="s">
        <v>107</v>
      </c>
      <c r="D3368" s="190" t="s">
        <v>916</v>
      </c>
      <c r="E3368" s="190" t="s">
        <v>143</v>
      </c>
      <c r="F3368" s="193">
        <v>31276</v>
      </c>
      <c r="G3368" s="190" t="s">
        <v>254</v>
      </c>
      <c r="H3368" s="190" t="s">
        <v>824</v>
      </c>
      <c r="I3368" s="190" t="s">
        <v>58</v>
      </c>
      <c r="J3368" s="190" t="s">
        <v>259</v>
      </c>
      <c r="K3368" s="190">
        <v>2004</v>
      </c>
      <c r="L3368" s="190" t="s">
        <v>254</v>
      </c>
    </row>
    <row r="3369" spans="1:12" x14ac:dyDescent="0.2">
      <c r="A3369" s="190">
        <v>814483</v>
      </c>
      <c r="B3369" s="190" t="s">
        <v>3168</v>
      </c>
      <c r="C3369" s="190" t="s">
        <v>933</v>
      </c>
      <c r="D3369" s="190" t="s">
        <v>489</v>
      </c>
      <c r="E3369" s="190" t="s">
        <v>143</v>
      </c>
      <c r="F3369" s="193">
        <v>36892</v>
      </c>
      <c r="G3369" s="190" t="s">
        <v>244</v>
      </c>
      <c r="H3369" s="190" t="s">
        <v>824</v>
      </c>
      <c r="I3369" s="190" t="s">
        <v>58</v>
      </c>
      <c r="J3369" s="190" t="s">
        <v>3969</v>
      </c>
      <c r="K3369" s="190" t="s">
        <v>4122</v>
      </c>
      <c r="L3369" s="190" t="s">
        <v>244</v>
      </c>
    </row>
    <row r="3370" spans="1:12" x14ac:dyDescent="0.2">
      <c r="A3370" s="190">
        <v>814484</v>
      </c>
      <c r="B3370" s="190" t="s">
        <v>3169</v>
      </c>
      <c r="C3370" s="190" t="s">
        <v>106</v>
      </c>
      <c r="D3370" s="190" t="s">
        <v>166</v>
      </c>
      <c r="E3370" s="190" t="s">
        <v>143</v>
      </c>
      <c r="F3370" s="193">
        <v>33102</v>
      </c>
      <c r="G3370" s="190" t="s">
        <v>244</v>
      </c>
      <c r="H3370" s="190" t="s">
        <v>824</v>
      </c>
      <c r="I3370" s="190" t="s">
        <v>58</v>
      </c>
      <c r="J3370" s="190" t="s">
        <v>259</v>
      </c>
      <c r="K3370" s="190">
        <v>2008</v>
      </c>
      <c r="L3370" s="190" t="s">
        <v>244</v>
      </c>
    </row>
    <row r="3371" spans="1:12" x14ac:dyDescent="0.2">
      <c r="A3371" s="190">
        <v>814486</v>
      </c>
      <c r="B3371" s="190" t="s">
        <v>3171</v>
      </c>
      <c r="C3371" s="190" t="s">
        <v>430</v>
      </c>
      <c r="D3371" s="190" t="s">
        <v>125</v>
      </c>
      <c r="E3371" s="190" t="s">
        <v>143</v>
      </c>
      <c r="F3371" s="193">
        <v>30111</v>
      </c>
      <c r="G3371" s="190" t="s">
        <v>244</v>
      </c>
      <c r="H3371" s="190" t="s">
        <v>824</v>
      </c>
      <c r="I3371" s="190" t="s">
        <v>58</v>
      </c>
      <c r="J3371" s="190" t="s">
        <v>3969</v>
      </c>
      <c r="K3371" s="190">
        <v>2000</v>
      </c>
      <c r="L3371" s="190" t="s">
        <v>249</v>
      </c>
    </row>
    <row r="3372" spans="1:12" x14ac:dyDescent="0.2">
      <c r="A3372" s="190">
        <v>814487</v>
      </c>
      <c r="B3372" s="190" t="s">
        <v>3172</v>
      </c>
      <c r="C3372" s="190" t="s">
        <v>61</v>
      </c>
      <c r="D3372" s="190" t="s">
        <v>4123</v>
      </c>
      <c r="E3372" s="190" t="s">
        <v>143</v>
      </c>
      <c r="F3372" s="193">
        <v>32690</v>
      </c>
      <c r="G3372" s="190" t="s">
        <v>4124</v>
      </c>
      <c r="H3372" s="190" t="s">
        <v>824</v>
      </c>
      <c r="I3372" s="190" t="s">
        <v>58</v>
      </c>
      <c r="J3372" s="190" t="s">
        <v>3972</v>
      </c>
      <c r="K3372" s="190">
        <v>2011</v>
      </c>
      <c r="L3372" s="190" t="s">
        <v>251</v>
      </c>
    </row>
    <row r="3373" spans="1:12" x14ac:dyDescent="0.2">
      <c r="A3373" s="190">
        <v>814488</v>
      </c>
      <c r="B3373" s="190" t="s">
        <v>3173</v>
      </c>
      <c r="C3373" s="190" t="s">
        <v>463</v>
      </c>
      <c r="D3373" s="190" t="s">
        <v>1010</v>
      </c>
      <c r="E3373" s="190" t="s">
        <v>143</v>
      </c>
      <c r="F3373" s="193">
        <v>37125</v>
      </c>
      <c r="G3373" s="190" t="s">
        <v>254</v>
      </c>
      <c r="H3373" s="190" t="s">
        <v>824</v>
      </c>
      <c r="I3373" s="190" t="s">
        <v>58</v>
      </c>
      <c r="J3373" s="190" t="s">
        <v>3972</v>
      </c>
      <c r="K3373" s="190">
        <v>2019</v>
      </c>
      <c r="L3373" s="190" t="s">
        <v>254</v>
      </c>
    </row>
    <row r="3374" spans="1:12" x14ac:dyDescent="0.2">
      <c r="A3374" s="190">
        <v>814489</v>
      </c>
      <c r="B3374" s="190" t="s">
        <v>3174</v>
      </c>
      <c r="C3374" s="190" t="s">
        <v>107</v>
      </c>
      <c r="D3374" s="190" t="s">
        <v>4125</v>
      </c>
      <c r="E3374" s="190" t="s">
        <v>143</v>
      </c>
      <c r="F3374" s="193">
        <v>36172</v>
      </c>
      <c r="G3374" s="190" t="s">
        <v>3297</v>
      </c>
      <c r="H3374" s="190" t="s">
        <v>824</v>
      </c>
      <c r="I3374" s="190" t="s">
        <v>58</v>
      </c>
      <c r="J3374" s="190" t="s">
        <v>259</v>
      </c>
      <c r="K3374" s="190">
        <v>2017</v>
      </c>
      <c r="L3374" s="190" t="s">
        <v>246</v>
      </c>
    </row>
    <row r="3375" spans="1:12" x14ac:dyDescent="0.2">
      <c r="A3375" s="190">
        <v>814490</v>
      </c>
      <c r="B3375" s="190" t="s">
        <v>3175</v>
      </c>
      <c r="C3375" s="190" t="s">
        <v>351</v>
      </c>
      <c r="D3375" s="190" t="s">
        <v>329</v>
      </c>
      <c r="E3375" s="190" t="s">
        <v>143</v>
      </c>
      <c r="F3375" s="193">
        <v>29984</v>
      </c>
      <c r="G3375" s="190" t="s">
        <v>244</v>
      </c>
      <c r="H3375" s="190" t="s">
        <v>824</v>
      </c>
      <c r="I3375" s="190" t="s">
        <v>58</v>
      </c>
      <c r="J3375" s="190" t="s">
        <v>3969</v>
      </c>
      <c r="K3375" s="190">
        <v>2000</v>
      </c>
      <c r="L3375" s="190" t="s">
        <v>244</v>
      </c>
    </row>
    <row r="3376" spans="1:12" x14ac:dyDescent="0.2">
      <c r="A3376" s="190">
        <v>814491</v>
      </c>
      <c r="B3376" s="190" t="s">
        <v>3176</v>
      </c>
      <c r="C3376" s="190" t="s">
        <v>63</v>
      </c>
      <c r="D3376" s="190" t="s">
        <v>660</v>
      </c>
      <c r="E3376" s="190" t="s">
        <v>142</v>
      </c>
      <c r="F3376" s="193">
        <v>32299</v>
      </c>
      <c r="G3376" s="190" t="s">
        <v>253</v>
      </c>
      <c r="H3376" s="190" t="s">
        <v>824</v>
      </c>
      <c r="I3376" s="190" t="s">
        <v>58</v>
      </c>
      <c r="J3376" s="190" t="s">
        <v>4002</v>
      </c>
      <c r="K3376" s="190">
        <v>2006</v>
      </c>
      <c r="L3376" s="190" t="s">
        <v>253</v>
      </c>
    </row>
    <row r="3377" spans="1:12" x14ac:dyDescent="0.2">
      <c r="A3377" s="190">
        <v>814492</v>
      </c>
      <c r="B3377" s="190" t="s">
        <v>3177</v>
      </c>
      <c r="C3377" s="190" t="s">
        <v>521</v>
      </c>
      <c r="D3377" s="190" t="s">
        <v>194</v>
      </c>
      <c r="E3377" s="190" t="s">
        <v>143</v>
      </c>
      <c r="F3377" s="193">
        <v>35054</v>
      </c>
      <c r="G3377" s="190" t="s">
        <v>244</v>
      </c>
      <c r="H3377" s="190" t="s">
        <v>824</v>
      </c>
      <c r="I3377" s="190" t="s">
        <v>58</v>
      </c>
      <c r="J3377" s="190" t="s">
        <v>259</v>
      </c>
      <c r="K3377" s="190">
        <v>2013</v>
      </c>
      <c r="L3377" s="190" t="s">
        <v>249</v>
      </c>
    </row>
    <row r="3378" spans="1:12" x14ac:dyDescent="0.2">
      <c r="A3378" s="190">
        <v>814493</v>
      </c>
      <c r="B3378" s="190" t="s">
        <v>3178</v>
      </c>
      <c r="C3378" s="190" t="s">
        <v>4126</v>
      </c>
      <c r="D3378" s="190" t="s">
        <v>184</v>
      </c>
      <c r="E3378" s="190" t="s">
        <v>143</v>
      </c>
      <c r="F3378" s="193">
        <v>32653</v>
      </c>
      <c r="G3378" s="190" t="s">
        <v>244</v>
      </c>
      <c r="H3378" s="190" t="s">
        <v>824</v>
      </c>
      <c r="I3378" s="190" t="s">
        <v>58</v>
      </c>
      <c r="J3378" s="190" t="s">
        <v>4002</v>
      </c>
      <c r="K3378" s="190">
        <v>2007</v>
      </c>
      <c r="L3378" s="190" t="s">
        <v>255</v>
      </c>
    </row>
    <row r="3379" spans="1:12" x14ac:dyDescent="0.2">
      <c r="A3379" s="190">
        <v>814494</v>
      </c>
      <c r="B3379" s="190" t="s">
        <v>3179</v>
      </c>
      <c r="C3379" s="190" t="s">
        <v>4127</v>
      </c>
      <c r="D3379" s="190" t="s">
        <v>169</v>
      </c>
      <c r="E3379" s="190" t="s">
        <v>143</v>
      </c>
      <c r="F3379" s="193">
        <v>35271</v>
      </c>
      <c r="G3379" s="190" t="s">
        <v>246</v>
      </c>
      <c r="H3379" s="190" t="s">
        <v>824</v>
      </c>
      <c r="I3379" s="190" t="s">
        <v>58</v>
      </c>
      <c r="J3379" s="190" t="s">
        <v>259</v>
      </c>
      <c r="K3379" s="190">
        <v>2014</v>
      </c>
      <c r="L3379" s="190" t="s">
        <v>246</v>
      </c>
    </row>
    <row r="3380" spans="1:12" x14ac:dyDescent="0.2">
      <c r="A3380" s="190">
        <v>814495</v>
      </c>
      <c r="B3380" s="190" t="s">
        <v>3180</v>
      </c>
      <c r="C3380" s="190" t="s">
        <v>73</v>
      </c>
      <c r="D3380" s="190" t="s">
        <v>680</v>
      </c>
      <c r="E3380" s="190" t="s">
        <v>142</v>
      </c>
      <c r="F3380" s="193">
        <v>33084</v>
      </c>
      <c r="G3380" s="190" t="s">
        <v>831</v>
      </c>
      <c r="H3380" s="190" t="s">
        <v>824</v>
      </c>
      <c r="I3380" s="190" t="s">
        <v>58</v>
      </c>
      <c r="J3380" s="190" t="s">
        <v>3996</v>
      </c>
      <c r="K3380" s="190">
        <v>2008</v>
      </c>
      <c r="L3380" s="190" t="s">
        <v>247</v>
      </c>
    </row>
    <row r="3381" spans="1:12" x14ac:dyDescent="0.2">
      <c r="A3381" s="190">
        <v>814496</v>
      </c>
      <c r="B3381" s="190" t="s">
        <v>3181</v>
      </c>
      <c r="C3381" s="190" t="s">
        <v>3817</v>
      </c>
      <c r="D3381" s="190" t="s">
        <v>3263</v>
      </c>
      <c r="E3381" s="190" t="s">
        <v>143</v>
      </c>
      <c r="F3381" s="193">
        <v>34062</v>
      </c>
      <c r="G3381" s="190" t="s">
        <v>4128</v>
      </c>
      <c r="H3381" s="190" t="s">
        <v>824</v>
      </c>
      <c r="I3381" s="190" t="s">
        <v>58</v>
      </c>
      <c r="J3381" s="190" t="s">
        <v>259</v>
      </c>
      <c r="K3381" s="190">
        <v>2011</v>
      </c>
      <c r="L3381" s="190" t="s">
        <v>254</v>
      </c>
    </row>
    <row r="3382" spans="1:12" x14ac:dyDescent="0.2">
      <c r="A3382" s="190">
        <v>814498</v>
      </c>
      <c r="B3382" s="190" t="s">
        <v>3182</v>
      </c>
      <c r="C3382" s="190" t="s">
        <v>65</v>
      </c>
      <c r="D3382" s="190" t="s">
        <v>334</v>
      </c>
      <c r="E3382" s="190" t="s">
        <v>143</v>
      </c>
      <c r="F3382" s="193">
        <v>32874</v>
      </c>
      <c r="G3382" s="190" t="s">
        <v>1099</v>
      </c>
      <c r="H3382" s="190" t="s">
        <v>824</v>
      </c>
      <c r="I3382" s="190" t="s">
        <v>58</v>
      </c>
      <c r="J3382" s="190" t="s">
        <v>259</v>
      </c>
      <c r="K3382" s="190">
        <v>2008</v>
      </c>
      <c r="L3382" s="190" t="s">
        <v>249</v>
      </c>
    </row>
    <row r="3383" spans="1:12" x14ac:dyDescent="0.2">
      <c r="A3383" s="190">
        <v>814499</v>
      </c>
      <c r="B3383" s="190" t="s">
        <v>3183</v>
      </c>
      <c r="C3383" s="190" t="s">
        <v>61</v>
      </c>
      <c r="D3383" s="190" t="s">
        <v>197</v>
      </c>
      <c r="E3383" s="190" t="s">
        <v>143</v>
      </c>
      <c r="F3383" s="193">
        <v>34751</v>
      </c>
      <c r="G3383" s="190" t="s">
        <v>3464</v>
      </c>
      <c r="H3383" s="190" t="s">
        <v>824</v>
      </c>
      <c r="I3383" s="190" t="s">
        <v>58</v>
      </c>
      <c r="J3383" s="190" t="s">
        <v>4067</v>
      </c>
      <c r="K3383" s="190">
        <v>2016</v>
      </c>
      <c r="L3383" s="190" t="s">
        <v>244</v>
      </c>
    </row>
    <row r="3384" spans="1:12" x14ac:dyDescent="0.2">
      <c r="A3384" s="190">
        <v>814500</v>
      </c>
      <c r="B3384" s="190" t="s">
        <v>3184</v>
      </c>
      <c r="C3384" s="190" t="s">
        <v>68</v>
      </c>
      <c r="D3384" s="190" t="s">
        <v>4129</v>
      </c>
      <c r="E3384" s="190" t="s">
        <v>143</v>
      </c>
      <c r="F3384" s="193">
        <v>32539</v>
      </c>
      <c r="G3384" s="190" t="s">
        <v>4130</v>
      </c>
      <c r="H3384" s="190" t="s">
        <v>824</v>
      </c>
      <c r="I3384" s="190" t="s">
        <v>58</v>
      </c>
    </row>
    <row r="3385" spans="1:12" x14ac:dyDescent="0.2">
      <c r="A3385" s="190">
        <v>814501</v>
      </c>
      <c r="B3385" s="190" t="s">
        <v>3185</v>
      </c>
      <c r="C3385" s="190" t="s">
        <v>83</v>
      </c>
      <c r="D3385" s="190" t="s">
        <v>196</v>
      </c>
      <c r="E3385" s="190" t="s">
        <v>142</v>
      </c>
      <c r="F3385" s="193">
        <v>36161</v>
      </c>
      <c r="G3385" s="190" t="s">
        <v>1296</v>
      </c>
      <c r="H3385" s="190" t="s">
        <v>824</v>
      </c>
      <c r="I3385" s="190" t="s">
        <v>58</v>
      </c>
      <c r="J3385" s="190" t="s">
        <v>259</v>
      </c>
      <c r="K3385" s="190">
        <v>2018</v>
      </c>
      <c r="L3385" s="190" t="s">
        <v>249</v>
      </c>
    </row>
    <row r="3386" spans="1:12" x14ac:dyDescent="0.2">
      <c r="A3386" s="190">
        <v>814502</v>
      </c>
      <c r="B3386" s="190" t="s">
        <v>3186</v>
      </c>
      <c r="C3386" s="190" t="s">
        <v>883</v>
      </c>
      <c r="D3386" s="190" t="s">
        <v>324</v>
      </c>
      <c r="E3386" s="190" t="s">
        <v>142</v>
      </c>
      <c r="F3386" s="193">
        <v>29254</v>
      </c>
      <c r="G3386" s="190" t="s">
        <v>244</v>
      </c>
      <c r="H3386" s="190" t="s">
        <v>824</v>
      </c>
      <c r="I3386" s="190" t="s">
        <v>58</v>
      </c>
      <c r="J3386" s="190" t="s">
        <v>259</v>
      </c>
      <c r="K3386" s="190">
        <v>1999</v>
      </c>
      <c r="L3386" s="190" t="s">
        <v>244</v>
      </c>
    </row>
    <row r="3387" spans="1:12" x14ac:dyDescent="0.2">
      <c r="A3387" s="190">
        <v>814503</v>
      </c>
      <c r="B3387" s="190" t="s">
        <v>3187</v>
      </c>
      <c r="C3387" s="190" t="s">
        <v>361</v>
      </c>
      <c r="D3387" s="190" t="s">
        <v>190</v>
      </c>
      <c r="E3387" s="190" t="s">
        <v>142</v>
      </c>
      <c r="F3387" s="193">
        <v>35888</v>
      </c>
      <c r="G3387" s="190" t="s">
        <v>922</v>
      </c>
      <c r="H3387" s="190" t="s">
        <v>824</v>
      </c>
      <c r="I3387" s="190" t="s">
        <v>58</v>
      </c>
      <c r="J3387" s="190" t="s">
        <v>4002</v>
      </c>
      <c r="K3387" s="190">
        <v>2016</v>
      </c>
      <c r="L3387" s="190" t="s">
        <v>255</v>
      </c>
    </row>
    <row r="3388" spans="1:12" x14ac:dyDescent="0.2">
      <c r="A3388" s="190">
        <v>814504</v>
      </c>
      <c r="B3388" s="190" t="s">
        <v>3188</v>
      </c>
      <c r="C3388" s="190" t="s">
        <v>3752</v>
      </c>
      <c r="D3388" s="190" t="s">
        <v>198</v>
      </c>
      <c r="E3388" s="190" t="s">
        <v>142</v>
      </c>
      <c r="F3388" s="193">
        <v>36747</v>
      </c>
      <c r="G3388" s="190" t="s">
        <v>244</v>
      </c>
      <c r="H3388" s="190" t="s">
        <v>824</v>
      </c>
      <c r="I3388" s="190" t="s">
        <v>58</v>
      </c>
      <c r="J3388" s="190" t="s">
        <v>4062</v>
      </c>
      <c r="K3388" s="190">
        <v>2019</v>
      </c>
      <c r="L3388" s="190" t="s">
        <v>244</v>
      </c>
    </row>
    <row r="3389" spans="1:12" x14ac:dyDescent="0.2">
      <c r="A3389" s="190">
        <v>814505</v>
      </c>
      <c r="B3389" s="190" t="s">
        <v>3189</v>
      </c>
      <c r="C3389" s="190" t="s">
        <v>988</v>
      </c>
      <c r="D3389" s="190" t="s">
        <v>596</v>
      </c>
      <c r="E3389" s="190" t="s">
        <v>142</v>
      </c>
      <c r="F3389" s="193">
        <v>29960</v>
      </c>
      <c r="G3389" s="190" t="s">
        <v>1064</v>
      </c>
      <c r="H3389" s="190" t="s">
        <v>824</v>
      </c>
      <c r="I3389" s="190" t="s">
        <v>58</v>
      </c>
    </row>
    <row r="3390" spans="1:12" x14ac:dyDescent="0.2">
      <c r="A3390" s="190">
        <v>814506</v>
      </c>
      <c r="B3390" s="190" t="s">
        <v>3190</v>
      </c>
      <c r="C3390" s="190" t="s">
        <v>310</v>
      </c>
      <c r="D3390" s="190" t="s">
        <v>1309</v>
      </c>
      <c r="E3390" s="190" t="s">
        <v>142</v>
      </c>
      <c r="F3390" s="193">
        <v>36976</v>
      </c>
      <c r="G3390" s="190" t="s">
        <v>244</v>
      </c>
      <c r="H3390" s="190" t="s">
        <v>824</v>
      </c>
      <c r="I3390" s="190" t="s">
        <v>58</v>
      </c>
      <c r="J3390" s="190" t="s">
        <v>4002</v>
      </c>
      <c r="K3390" s="190">
        <v>2019</v>
      </c>
      <c r="L3390" s="190" t="s">
        <v>244</v>
      </c>
    </row>
    <row r="3391" spans="1:12" x14ac:dyDescent="0.2">
      <c r="A3391" s="190">
        <v>814507</v>
      </c>
      <c r="B3391" s="190" t="s">
        <v>3191</v>
      </c>
      <c r="C3391" s="190" t="s">
        <v>82</v>
      </c>
      <c r="D3391" s="190" t="s">
        <v>189</v>
      </c>
      <c r="E3391" s="190" t="s">
        <v>143</v>
      </c>
      <c r="F3391" s="193">
        <v>36531</v>
      </c>
      <c r="G3391" s="190" t="s">
        <v>4131</v>
      </c>
      <c r="H3391" s="190" t="s">
        <v>824</v>
      </c>
      <c r="I3391" s="190" t="s">
        <v>58</v>
      </c>
      <c r="J3391" s="190" t="s">
        <v>259</v>
      </c>
      <c r="K3391" s="190">
        <v>2017</v>
      </c>
      <c r="L3391" s="190" t="s">
        <v>256</v>
      </c>
    </row>
    <row r="3392" spans="1:12" x14ac:dyDescent="0.2">
      <c r="A3392" s="190">
        <v>814508</v>
      </c>
      <c r="B3392" s="190" t="s">
        <v>3192</v>
      </c>
      <c r="C3392" s="190" t="s">
        <v>79</v>
      </c>
      <c r="D3392" s="190" t="s">
        <v>197</v>
      </c>
      <c r="E3392" s="190" t="s">
        <v>142</v>
      </c>
      <c r="F3392" s="193">
        <v>35841</v>
      </c>
      <c r="G3392" s="190" t="s">
        <v>244</v>
      </c>
      <c r="H3392" s="190" t="s">
        <v>824</v>
      </c>
      <c r="I3392" s="190" t="s">
        <v>58</v>
      </c>
      <c r="J3392" s="190" t="s">
        <v>3975</v>
      </c>
      <c r="K3392" s="190">
        <v>2019</v>
      </c>
      <c r="L3392" s="190" t="s">
        <v>244</v>
      </c>
    </row>
    <row r="3393" spans="1:24" x14ac:dyDescent="0.2">
      <c r="A3393" s="190">
        <v>814509</v>
      </c>
      <c r="B3393" s="190" t="s">
        <v>3193</v>
      </c>
      <c r="C3393" s="190" t="s">
        <v>509</v>
      </c>
      <c r="D3393" s="190" t="s">
        <v>166</v>
      </c>
      <c r="E3393" s="190" t="s">
        <v>143</v>
      </c>
      <c r="F3393" s="193">
        <v>32874</v>
      </c>
      <c r="G3393" s="190" t="s">
        <v>244</v>
      </c>
      <c r="H3393" s="190" t="s">
        <v>824</v>
      </c>
      <c r="I3393" s="190" t="s">
        <v>58</v>
      </c>
      <c r="J3393" s="190" t="s">
        <v>3969</v>
      </c>
      <c r="K3393" s="190">
        <v>2008</v>
      </c>
      <c r="L3393" s="190" t="s">
        <v>249</v>
      </c>
    </row>
    <row r="3394" spans="1:24" x14ac:dyDescent="0.2">
      <c r="A3394" s="190">
        <v>808458</v>
      </c>
      <c r="B3394" s="190" t="s">
        <v>6152</v>
      </c>
      <c r="C3394" s="190" t="s">
        <v>383</v>
      </c>
      <c r="D3394" s="190" t="s">
        <v>614</v>
      </c>
      <c r="E3394" s="190" t="s">
        <v>142</v>
      </c>
      <c r="F3394" s="193">
        <v>33970</v>
      </c>
      <c r="H3394" s="190" t="s">
        <v>824</v>
      </c>
      <c r="I3394" s="190" t="s">
        <v>58</v>
      </c>
      <c r="J3394" s="190" t="s">
        <v>259</v>
      </c>
      <c r="K3394" s="190">
        <v>2012</v>
      </c>
      <c r="L3394" s="190" t="s">
        <v>244</v>
      </c>
      <c r="N3394" s="190">
        <v>618</v>
      </c>
      <c r="O3394" s="190">
        <v>44608</v>
      </c>
      <c r="P3394" s="190">
        <v>16000</v>
      </c>
    </row>
    <row r="3395" spans="1:24" x14ac:dyDescent="0.2">
      <c r="A3395" s="190">
        <v>800297</v>
      </c>
      <c r="B3395" s="190" t="s">
        <v>6151</v>
      </c>
      <c r="C3395" s="190" t="s">
        <v>428</v>
      </c>
      <c r="D3395" s="190" t="s">
        <v>165</v>
      </c>
      <c r="E3395" s="190" t="s">
        <v>142</v>
      </c>
      <c r="F3395" s="193">
        <v>30151</v>
      </c>
      <c r="G3395" s="190" t="s">
        <v>244</v>
      </c>
      <c r="H3395" s="190" t="s">
        <v>824</v>
      </c>
      <c r="I3395" s="190" t="s">
        <v>58</v>
      </c>
      <c r="J3395" s="190" t="s">
        <v>258</v>
      </c>
      <c r="K3395" s="190">
        <v>2000</v>
      </c>
      <c r="L3395" s="190" t="s">
        <v>244</v>
      </c>
    </row>
    <row r="3396" spans="1:24" x14ac:dyDescent="0.2">
      <c r="A3396" s="190">
        <v>807393</v>
      </c>
      <c r="B3396" s="190" t="s">
        <v>6167</v>
      </c>
      <c r="C3396" s="190" t="s">
        <v>92</v>
      </c>
      <c r="D3396" s="190" t="s">
        <v>6168</v>
      </c>
      <c r="E3396" s="190" t="s">
        <v>142</v>
      </c>
      <c r="F3396" s="193">
        <v>35431</v>
      </c>
      <c r="G3396" s="190" t="s">
        <v>244</v>
      </c>
      <c r="H3396" s="190" t="s">
        <v>824</v>
      </c>
      <c r="I3396" s="190" t="s">
        <v>58</v>
      </c>
      <c r="J3396" s="190" t="s">
        <v>259</v>
      </c>
      <c r="K3396" s="190">
        <v>2014</v>
      </c>
      <c r="L3396" s="190" t="s">
        <v>244</v>
      </c>
      <c r="U3396" s="190" t="s">
        <v>6148</v>
      </c>
      <c r="V3396" s="190" t="s">
        <v>6148</v>
      </c>
      <c r="W3396" s="190" t="s">
        <v>6148</v>
      </c>
      <c r="X3396" s="190" t="s">
        <v>6150</v>
      </c>
    </row>
  </sheetData>
  <sheetProtection algorithmName="SHA-512" hashValue="/mixoh8+XHtB/mJ/gCaUYHq62Hilb1x+CEoGBjN1sd2Z2FPaQ6iyzi5vgVuNFFxc9QMKWqaaGNexVsX4Nde1aA==" saltValue="UFBQqJglFQBsNKA5S+wU/Q==" spinCount="100000" sheet="1" selectLockedCells="1" selectUnlockedCells="1"/>
  <phoneticPr fontId="3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vt:lpstr>
      <vt:lpstr>إدخال البيانات</vt:lpstr>
      <vt:lpstr>إختيار المقررات</vt:lpstr>
      <vt:lpstr>الإستمارة</vt:lpstr>
      <vt:lpstr>مشروعات-21-22-ف2</vt:lpstr>
      <vt:lpstr>ورقة4</vt:lpstr>
      <vt:lpstr>ورقة2</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DELL</cp:lastModifiedBy>
  <cp:revision/>
  <cp:lastPrinted>2022-07-03T05:58:19Z</cp:lastPrinted>
  <dcterms:created xsi:type="dcterms:W3CDTF">2015-06-05T18:17:20Z</dcterms:created>
  <dcterms:modified xsi:type="dcterms:W3CDTF">2022-08-08T05:51:55Z</dcterms:modified>
</cp:coreProperties>
</file>